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СЭС Лагерь 2024  5-11кл" sheetId="1" state="visible" r:id="rId2"/>
    <sheet name="СЭС Лагерь 2024 1-4 кл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<sst xmlns="http://schemas.openxmlformats.org/spreadsheetml/2006/main" count="1739" uniqueCount="253">
  <si>
    <t xml:space="preserve">Прием пищи</t>
  </si>
  <si>
    <t xml:space="preserve">№ рецептуры*</t>
  </si>
  <si>
    <t xml:space="preserve">Наименование блюда</t>
  </si>
  <si>
    <t xml:space="preserve">Масса порции, г</t>
  </si>
  <si>
    <t xml:space="preserve">Пищевая ценность, г</t>
  </si>
  <si>
    <t xml:space="preserve">Энергетическая ценность, ккал</t>
  </si>
  <si>
    <t xml:space="preserve">Витамины</t>
  </si>
  <si>
    <t xml:space="preserve">Минеральные вещества,мг/ сут</t>
  </si>
  <si>
    <t xml:space="preserve">белок</t>
  </si>
  <si>
    <t xml:space="preserve">жир</t>
  </si>
  <si>
    <t xml:space="preserve">углеводы</t>
  </si>
  <si>
    <r>
      <rPr>
        <b val="true"/>
        <sz val="10"/>
        <rFont val="Times New Roman"/>
        <family val="1"/>
        <charset val="204"/>
      </rPr>
      <t xml:space="preserve">А,</t>
    </r>
    <r>
      <rPr>
        <sz val="10"/>
        <rFont val="Times New Roman"/>
        <family val="1"/>
        <charset val="204"/>
      </rPr>
      <t xml:space="preserve">рет.экв/сут</t>
    </r>
  </si>
  <si>
    <r>
      <rPr>
        <b val="true"/>
        <sz val="10"/>
        <rFont val="Times New Roman"/>
        <family val="1"/>
        <charset val="204"/>
      </rPr>
      <t xml:space="preserve">В1,</t>
    </r>
    <r>
      <rPr>
        <sz val="10"/>
        <rFont val="Times New Roman"/>
        <family val="1"/>
        <charset val="204"/>
      </rPr>
      <t xml:space="preserve">мг/сут</t>
    </r>
  </si>
  <si>
    <r>
      <rPr>
        <b val="true"/>
        <sz val="10"/>
        <rFont val="Times New Roman"/>
        <family val="1"/>
        <charset val="204"/>
      </rPr>
      <t xml:space="preserve">В2,</t>
    </r>
    <r>
      <rPr>
        <sz val="10"/>
        <rFont val="Times New Roman"/>
        <family val="1"/>
        <charset val="204"/>
      </rPr>
      <t xml:space="preserve">мг/сут</t>
    </r>
  </si>
  <si>
    <r>
      <rPr>
        <b val="true"/>
        <sz val="10"/>
        <rFont val="Times New Roman"/>
        <family val="1"/>
        <charset val="204"/>
      </rPr>
      <t xml:space="preserve">С,</t>
    </r>
    <r>
      <rPr>
        <sz val="10"/>
        <rFont val="Times New Roman"/>
        <family val="1"/>
        <charset val="204"/>
      </rPr>
      <t xml:space="preserve">мг/сут</t>
    </r>
  </si>
  <si>
    <t xml:space="preserve">Кальций</t>
  </si>
  <si>
    <t xml:space="preserve">Магний</t>
  </si>
  <si>
    <t xml:space="preserve">Фосфор</t>
  </si>
  <si>
    <t xml:space="preserve">Железо</t>
  </si>
  <si>
    <r>
      <rPr>
        <sz val="14"/>
        <rFont val="Times New Roman"/>
        <family val="1"/>
        <charset val="204"/>
      </rPr>
      <t xml:space="preserve">НЕДЕЛЯ:</t>
    </r>
    <r>
      <rPr>
        <b val="true"/>
        <sz val="14"/>
        <rFont val="Times New Roman"/>
        <family val="1"/>
        <charset val="204"/>
      </rPr>
      <t xml:space="preserve">  1 // </t>
    </r>
    <r>
      <rPr>
        <sz val="14"/>
        <rFont val="Times New Roman"/>
        <family val="1"/>
        <charset val="204"/>
      </rPr>
      <t xml:space="preserve">ДЕНЬ:</t>
    </r>
    <r>
      <rPr>
        <b val="true"/>
        <sz val="14"/>
        <rFont val="Times New Roman"/>
        <family val="1"/>
        <charset val="204"/>
      </rPr>
      <t xml:space="preserve">  1                                                                     </t>
    </r>
  </si>
  <si>
    <t xml:space="preserve">Завтрак (25% от суточной потребности потребления пищевых веществ) </t>
  </si>
  <si>
    <t xml:space="preserve">11**</t>
  </si>
  <si>
    <t xml:space="preserve">Сыр порциями</t>
  </si>
  <si>
    <t xml:space="preserve">10**</t>
  </si>
  <si>
    <t xml:space="preserve">Масло сливочное </t>
  </si>
  <si>
    <t xml:space="preserve">143**</t>
  </si>
  <si>
    <t xml:space="preserve"> Яйцо отварное </t>
  </si>
  <si>
    <t xml:space="preserve">116**</t>
  </si>
  <si>
    <t xml:space="preserve">Каша вязкая молочная пшенная</t>
  </si>
  <si>
    <t xml:space="preserve">231**</t>
  </si>
  <si>
    <t xml:space="preserve">Яблоки свежие</t>
  </si>
  <si>
    <t xml:space="preserve">ГП</t>
  </si>
  <si>
    <t xml:space="preserve">Хлеб ржано-пшеничный</t>
  </si>
  <si>
    <t xml:space="preserve"> Хлеб пшеничный</t>
  </si>
  <si>
    <t xml:space="preserve">264**</t>
  </si>
  <si>
    <t xml:space="preserve">Кофейный напиток с молоком</t>
  </si>
  <si>
    <t xml:space="preserve">всего (норма — не менее 550г):</t>
  </si>
  <si>
    <t xml:space="preserve">ИТОГО  ЗАВТРАК </t>
  </si>
  <si>
    <t xml:space="preserve">Обед( 35% от суточной потребности потребления пищевых веществ</t>
  </si>
  <si>
    <t xml:space="preserve">18** </t>
  </si>
  <si>
    <t xml:space="preserve">Салат из свежих помидоров с репчатым луком</t>
  </si>
  <si>
    <t xml:space="preserve">66**</t>
  </si>
  <si>
    <t xml:space="preserve">Щи из свежей капусты с картофелем</t>
  </si>
  <si>
    <t xml:space="preserve">ТТК№58</t>
  </si>
  <si>
    <t xml:space="preserve">Котлеты домашние</t>
  </si>
  <si>
    <t xml:space="preserve">208**</t>
  </si>
  <si>
    <t xml:space="preserve">Картофель отварной</t>
  </si>
  <si>
    <t xml:space="preserve">270**</t>
  </si>
  <si>
    <t xml:space="preserve"> Напиток из плодов шиповника</t>
  </si>
  <si>
    <t xml:space="preserve">ГП </t>
  </si>
  <si>
    <t xml:space="preserve">Вафли «золотце моё»</t>
  </si>
  <si>
    <t xml:space="preserve">всего (норма — не менее 700г):</t>
  </si>
  <si>
    <t xml:space="preserve">всего(норма -не менее 800г)</t>
  </si>
  <si>
    <r>
      <rPr>
        <b val="true"/>
        <sz val="10"/>
        <color rgb="FF000000"/>
        <rFont val="Times New Roman"/>
        <family val="1"/>
        <charset val="204"/>
      </rPr>
      <t xml:space="preserve">ИТОГО  ОБЕД</t>
    </r>
    <r>
      <rPr>
        <b val="true"/>
        <sz val="12"/>
        <color rgb="FF000000"/>
        <rFont val="Times New Roman"/>
        <family val="1"/>
        <charset val="204"/>
      </rPr>
      <t xml:space="preserve">  </t>
    </r>
  </si>
  <si>
    <r>
      <rPr>
        <sz val="14"/>
        <rFont val="Times New Roman"/>
        <family val="1"/>
        <charset val="204"/>
      </rPr>
      <t xml:space="preserve">НЕДЕЛЯ:</t>
    </r>
    <r>
      <rPr>
        <b val="true"/>
        <sz val="14"/>
        <rFont val="Times New Roman"/>
        <family val="1"/>
        <charset val="204"/>
      </rPr>
      <t xml:space="preserve">  1 // </t>
    </r>
    <r>
      <rPr>
        <sz val="14"/>
        <rFont val="Times New Roman"/>
        <family val="1"/>
        <charset val="204"/>
      </rPr>
      <t xml:space="preserve">ДЕНЬ:</t>
    </r>
    <r>
      <rPr>
        <b val="true"/>
        <sz val="14"/>
        <rFont val="Times New Roman"/>
        <family val="1"/>
        <charset val="204"/>
      </rPr>
      <t xml:space="preserve">  2                                                                    </t>
    </r>
  </si>
  <si>
    <t xml:space="preserve">Икра кабачковая</t>
  </si>
  <si>
    <t xml:space="preserve">ТТК №5 </t>
  </si>
  <si>
    <t xml:space="preserve">Шницель рыбный натуральный из филе минтая</t>
  </si>
  <si>
    <t xml:space="preserve">303*</t>
  </si>
  <si>
    <t xml:space="preserve"> Каша вязкая рисовая</t>
  </si>
  <si>
    <t xml:space="preserve">Апельсины свежие</t>
  </si>
  <si>
    <t xml:space="preserve">Сок яблочный  0,2 в промышленной упаковке</t>
  </si>
  <si>
    <t xml:space="preserve">22**</t>
  </si>
  <si>
    <t xml:space="preserve">Салат из сырых овощей (капуста , помидоры, огурцы)</t>
  </si>
  <si>
    <t xml:space="preserve">78**</t>
  </si>
  <si>
    <t xml:space="preserve">Суп картофельный с горохом</t>
  </si>
  <si>
    <t xml:space="preserve">175**</t>
  </si>
  <si>
    <t xml:space="preserve"> Гуляш из говядины 50/50</t>
  </si>
  <si>
    <t xml:space="preserve">210**</t>
  </si>
  <si>
    <t xml:space="preserve">Пюре картофельное</t>
  </si>
  <si>
    <t xml:space="preserve">241**</t>
  </si>
  <si>
    <t xml:space="preserve">Компот из смеси сухофруктов</t>
  </si>
  <si>
    <t xml:space="preserve">ИТОГО ОБЕД</t>
  </si>
  <si>
    <r>
      <rPr>
        <sz val="14"/>
        <color rgb="FF000000"/>
        <rFont val="Times New Roman"/>
        <family val="1"/>
        <charset val="204"/>
      </rPr>
      <t xml:space="preserve">НЕДЕЛЯ: </t>
    </r>
    <r>
      <rPr>
        <b val="true"/>
        <sz val="14"/>
        <color rgb="FF000000"/>
        <rFont val="Times New Roman"/>
        <family val="1"/>
        <charset val="204"/>
      </rPr>
      <t xml:space="preserve"> 1 // </t>
    </r>
    <r>
      <rPr>
        <sz val="14"/>
        <color rgb="FF000000"/>
        <rFont val="Times New Roman"/>
        <family val="1"/>
        <charset val="204"/>
      </rPr>
      <t xml:space="preserve">ДЕНЬ:</t>
    </r>
    <r>
      <rPr>
        <b val="true"/>
        <sz val="14"/>
        <color rgb="FF000000"/>
        <rFont val="Times New Roman"/>
        <family val="1"/>
        <charset val="204"/>
      </rPr>
      <t xml:space="preserve">  3                                                                </t>
    </r>
  </si>
  <si>
    <t xml:space="preserve">23**</t>
  </si>
  <si>
    <t xml:space="preserve">Салат из редиса с огурцами и яйцом</t>
  </si>
  <si>
    <t xml:space="preserve">189**</t>
  </si>
  <si>
    <t xml:space="preserve">Фрикадельки из говядины  в соусе  45/45</t>
  </si>
  <si>
    <t xml:space="preserve">207**</t>
  </si>
  <si>
    <t xml:space="preserve">Макароны отварные</t>
  </si>
  <si>
    <t xml:space="preserve">262**</t>
  </si>
  <si>
    <t xml:space="preserve">Чай с лимоном  </t>
  </si>
  <si>
    <t xml:space="preserve">всего (норма — не менее 500г):</t>
  </si>
  <si>
    <t xml:space="preserve">54**</t>
  </si>
  <si>
    <t xml:space="preserve">Помидоры  свежие</t>
  </si>
  <si>
    <t xml:space="preserve">79**</t>
  </si>
  <si>
    <t xml:space="preserve">Суп картофельный с макаронными изделиями</t>
  </si>
  <si>
    <t xml:space="preserve">199**</t>
  </si>
  <si>
    <t xml:space="preserve">Плов из курицы 83/167</t>
  </si>
  <si>
    <t xml:space="preserve">236**</t>
  </si>
  <si>
    <t xml:space="preserve">Компот из свежих яблок</t>
  </si>
  <si>
    <t xml:space="preserve">Молоко 0,2  3,2% (в индивидуальной упаковке)</t>
  </si>
  <si>
    <t xml:space="preserve">всего (норма — не менее 800г):</t>
  </si>
  <si>
    <r>
      <rPr>
        <b val="true"/>
        <sz val="10"/>
        <color rgb="FF000000"/>
        <rFont val="Times New Roman"/>
        <family val="1"/>
        <charset val="204"/>
      </rPr>
      <t xml:space="preserve">ИТОГО  ОБЕД</t>
    </r>
    <r>
      <rPr>
        <b val="true"/>
        <sz val="12"/>
        <color rgb="FF000000"/>
        <rFont val="Times New Roman"/>
        <family val="1"/>
        <charset val="204"/>
      </rPr>
      <t xml:space="preserve"> </t>
    </r>
  </si>
  <si>
    <r>
      <rPr>
        <sz val="14"/>
        <color rgb="FF000000"/>
        <rFont val="Times New Roman"/>
        <family val="1"/>
        <charset val="204"/>
      </rPr>
      <t xml:space="preserve">НЕДЕЛЯ:</t>
    </r>
    <r>
      <rPr>
        <b val="true"/>
        <sz val="14"/>
        <color rgb="FF000000"/>
        <rFont val="Times New Roman"/>
        <family val="1"/>
        <charset val="204"/>
      </rPr>
      <t xml:space="preserve">  1 // </t>
    </r>
    <r>
      <rPr>
        <sz val="14"/>
        <color rgb="FF000000"/>
        <rFont val="Times New Roman"/>
        <family val="1"/>
        <charset val="204"/>
      </rPr>
      <t xml:space="preserve">ДЕНЬ:</t>
    </r>
    <r>
      <rPr>
        <b val="true"/>
        <sz val="14"/>
        <color rgb="FF000000"/>
        <rFont val="Times New Roman"/>
        <family val="1"/>
        <charset val="204"/>
      </rPr>
      <t xml:space="preserve">  4                                                         </t>
    </r>
  </si>
  <si>
    <t xml:space="preserve">144**</t>
  </si>
  <si>
    <t xml:space="preserve">Омлет натуральный</t>
  </si>
  <si>
    <t xml:space="preserve">всего(норма -не менее 550г): </t>
  </si>
  <si>
    <t xml:space="preserve">ИТОГО  ЗАВТРАК  </t>
  </si>
  <si>
    <t xml:space="preserve">Огурцы свежие</t>
  </si>
  <si>
    <t xml:space="preserve">ТТК №47</t>
  </si>
  <si>
    <t xml:space="preserve">Суп-лапша с курицей 250/25</t>
  </si>
  <si>
    <t xml:space="preserve">ТТК№27</t>
  </si>
  <si>
    <t xml:space="preserve">Сайда , тушенная в томате с овощами50/50</t>
  </si>
  <si>
    <t xml:space="preserve">305*</t>
  </si>
  <si>
    <t xml:space="preserve">Рис припущенный</t>
  </si>
  <si>
    <t xml:space="preserve">всего(норма -не менее  800г):</t>
  </si>
  <si>
    <r>
      <rPr>
        <sz val="14"/>
        <color rgb="FF000000"/>
        <rFont val="Times New Roman"/>
        <family val="1"/>
        <charset val="204"/>
      </rPr>
      <t xml:space="preserve">НЕДЕЛЯ:</t>
    </r>
    <r>
      <rPr>
        <b val="true"/>
        <sz val="14"/>
        <color rgb="FF000000"/>
        <rFont val="Times New Roman"/>
        <family val="1"/>
        <charset val="204"/>
      </rPr>
      <t xml:space="preserve">  1 // </t>
    </r>
    <r>
      <rPr>
        <sz val="14"/>
        <color rgb="FF000000"/>
        <rFont val="Times New Roman"/>
        <family val="1"/>
        <charset val="204"/>
      </rPr>
      <t xml:space="preserve">ДЕНЬ:</t>
    </r>
    <r>
      <rPr>
        <b val="true"/>
        <sz val="14"/>
        <color rgb="FF000000"/>
        <rFont val="Times New Roman"/>
        <family val="1"/>
        <charset val="204"/>
      </rPr>
      <t xml:space="preserve">  5                                                             </t>
    </r>
  </si>
  <si>
    <t xml:space="preserve">57**</t>
  </si>
  <si>
    <t xml:space="preserve">Икра овощная ( кабачки, баклажаны)</t>
  </si>
  <si>
    <t xml:space="preserve">Каша вязкая гречневая</t>
  </si>
  <si>
    <t xml:space="preserve">261**</t>
  </si>
  <si>
    <t xml:space="preserve">Чай с сахаром </t>
  </si>
  <si>
    <t xml:space="preserve">61**</t>
  </si>
  <si>
    <t xml:space="preserve">Борщ со сметаной 200/8</t>
  </si>
  <si>
    <t xml:space="preserve">491*</t>
  </si>
  <si>
    <t xml:space="preserve">Чахохбили 60/40</t>
  </si>
  <si>
    <t xml:space="preserve">всего(норма -не менее 800г):</t>
  </si>
  <si>
    <r>
      <rPr>
        <b val="true"/>
        <sz val="10"/>
        <rFont val="Times New Roman"/>
        <family val="1"/>
        <charset val="204"/>
      </rPr>
      <t xml:space="preserve">ИТОГО  ОБЕД</t>
    </r>
    <r>
      <rPr>
        <b val="true"/>
        <sz val="12"/>
        <rFont val="Times New Roman"/>
        <family val="1"/>
        <charset val="204"/>
      </rPr>
      <t xml:space="preserve"> </t>
    </r>
  </si>
  <si>
    <r>
      <rPr>
        <sz val="14"/>
        <rFont val="Times New Roman"/>
        <family val="1"/>
        <charset val="204"/>
      </rPr>
      <t xml:space="preserve">НЕДЕЛЯ:</t>
    </r>
    <r>
      <rPr>
        <b val="true"/>
        <sz val="14"/>
        <rFont val="Times New Roman"/>
        <family val="1"/>
        <charset val="204"/>
      </rPr>
      <t xml:space="preserve">  2 // </t>
    </r>
    <r>
      <rPr>
        <sz val="14"/>
        <rFont val="Times New Roman"/>
        <family val="1"/>
        <charset val="204"/>
      </rPr>
      <t xml:space="preserve">ДЕНЬ:</t>
    </r>
    <r>
      <rPr>
        <b val="true"/>
        <sz val="14"/>
        <rFont val="Times New Roman"/>
        <family val="1"/>
        <charset val="204"/>
      </rPr>
      <t xml:space="preserve"> 6                                                           </t>
    </r>
  </si>
  <si>
    <t xml:space="preserve">ТТК№44</t>
  </si>
  <si>
    <t xml:space="preserve">Котлеты из куриного филе </t>
  </si>
  <si>
    <t xml:space="preserve">139**</t>
  </si>
  <si>
    <t xml:space="preserve">Макароны отварные с овощами</t>
  </si>
  <si>
    <t xml:space="preserve">72**</t>
  </si>
  <si>
    <t xml:space="preserve">Рассольник ленинградский </t>
  </si>
  <si>
    <t xml:space="preserve">ттк № 2</t>
  </si>
  <si>
    <t xml:space="preserve">Жаркое по -домашнему</t>
  </si>
  <si>
    <t xml:space="preserve">ИТОГО  ОБЕД</t>
  </si>
  <si>
    <r>
      <rPr>
        <sz val="14"/>
        <rFont val="Times New Roman"/>
        <family val="1"/>
        <charset val="204"/>
      </rPr>
      <t xml:space="preserve">НЕДЕЛЯ:</t>
    </r>
    <r>
      <rPr>
        <b val="true"/>
        <sz val="14"/>
        <rFont val="Times New Roman"/>
        <family val="1"/>
        <charset val="204"/>
      </rPr>
      <t xml:space="preserve">  2 // </t>
    </r>
    <r>
      <rPr>
        <sz val="14"/>
        <rFont val="Times New Roman"/>
        <family val="1"/>
        <charset val="204"/>
      </rPr>
      <t xml:space="preserve">ДЕНЬ:7</t>
    </r>
    <r>
      <rPr>
        <b val="true"/>
        <sz val="14"/>
        <rFont val="Times New Roman"/>
        <family val="1"/>
        <charset val="204"/>
      </rPr>
      <t xml:space="preserve">                                                     </t>
    </r>
  </si>
  <si>
    <t xml:space="preserve">ТТК№37</t>
  </si>
  <si>
    <t xml:space="preserve">Мясо тушеное(говядина) с соусом 50/50</t>
  </si>
  <si>
    <t xml:space="preserve">ттк №50</t>
  </si>
  <si>
    <t xml:space="preserve"> Чай с шиповником</t>
  </si>
  <si>
    <t xml:space="preserve"> Рис отварной с овощами</t>
  </si>
  <si>
    <r>
      <rPr>
        <sz val="14"/>
        <rFont val="Times New Roman"/>
        <family val="1"/>
        <charset val="204"/>
      </rPr>
      <t xml:space="preserve">НЕДЕЛЯ:</t>
    </r>
    <r>
      <rPr>
        <b val="true"/>
        <sz val="14"/>
        <rFont val="Times New Roman"/>
        <family val="1"/>
        <charset val="204"/>
      </rPr>
      <t xml:space="preserve">  2 // </t>
    </r>
    <r>
      <rPr>
        <sz val="14"/>
        <rFont val="Times New Roman"/>
        <family val="1"/>
        <charset val="204"/>
      </rPr>
      <t xml:space="preserve">ДЕНЬ:</t>
    </r>
    <r>
      <rPr>
        <b val="true"/>
        <sz val="14"/>
        <rFont val="Times New Roman"/>
        <family val="1"/>
        <charset val="204"/>
      </rPr>
      <t xml:space="preserve"> 8                                                        </t>
    </r>
  </si>
  <si>
    <t xml:space="preserve">18**</t>
  </si>
  <si>
    <t xml:space="preserve">Салат из свежих помидоров</t>
  </si>
  <si>
    <t xml:space="preserve">187**</t>
  </si>
  <si>
    <t xml:space="preserve">Тефтели мясные (говядина) 65/35</t>
  </si>
  <si>
    <t xml:space="preserve">266**</t>
  </si>
  <si>
    <t xml:space="preserve">Какао с молоком</t>
  </si>
  <si>
    <t xml:space="preserve">всего (норма- не менее 550г)</t>
  </si>
  <si>
    <t xml:space="preserve">64**</t>
  </si>
  <si>
    <t xml:space="preserve">Борщ с фасолью и картофелем</t>
  </si>
  <si>
    <t xml:space="preserve">ТТК№38</t>
  </si>
  <si>
    <t xml:space="preserve">Азу (говядина) 60/190</t>
  </si>
  <si>
    <t xml:space="preserve">54-6хн</t>
  </si>
  <si>
    <t xml:space="preserve">Компот из вишни</t>
  </si>
  <si>
    <r>
      <rPr>
        <sz val="14"/>
        <rFont val="Times New Roman"/>
        <family val="1"/>
        <charset val="204"/>
      </rPr>
      <t xml:space="preserve">НЕДЕЛЯ:</t>
    </r>
    <r>
      <rPr>
        <b val="true"/>
        <sz val="14"/>
        <rFont val="Times New Roman"/>
        <family val="1"/>
        <charset val="204"/>
      </rPr>
      <t xml:space="preserve">  2 // </t>
    </r>
    <r>
      <rPr>
        <sz val="14"/>
        <rFont val="Times New Roman"/>
        <family val="1"/>
        <charset val="204"/>
      </rPr>
      <t xml:space="preserve">ДЕНЬ:</t>
    </r>
    <r>
      <rPr>
        <b val="true"/>
        <sz val="14"/>
        <rFont val="Times New Roman"/>
        <family val="1"/>
        <charset val="204"/>
      </rPr>
      <t xml:space="preserve"> 9                                                                        </t>
    </r>
  </si>
  <si>
    <t xml:space="preserve">56**</t>
  </si>
  <si>
    <t xml:space="preserve">Чай с сахаром</t>
  </si>
  <si>
    <t xml:space="preserve">                                                    всего (норма — не менее 550г):</t>
  </si>
  <si>
    <t xml:space="preserve"> Пряники</t>
  </si>
  <si>
    <t xml:space="preserve">242**</t>
  </si>
  <si>
    <t xml:space="preserve">Кисель из чёрной смородины</t>
  </si>
  <si>
    <t xml:space="preserve">ИТОГО ОБЕД </t>
  </si>
  <si>
    <r>
      <rPr>
        <sz val="14"/>
        <rFont val="Times New Roman"/>
        <family val="1"/>
        <charset val="204"/>
      </rPr>
      <t xml:space="preserve">НЕДЕЛЯ:</t>
    </r>
    <r>
      <rPr>
        <b val="true"/>
        <sz val="14"/>
        <rFont val="Times New Roman"/>
        <family val="1"/>
        <charset val="204"/>
      </rPr>
      <t xml:space="preserve">  2 // </t>
    </r>
    <r>
      <rPr>
        <sz val="14"/>
        <rFont val="Times New Roman"/>
        <family val="1"/>
        <charset val="204"/>
      </rPr>
      <t xml:space="preserve">ДЕНЬ:</t>
    </r>
    <r>
      <rPr>
        <b val="true"/>
        <sz val="14"/>
        <rFont val="Times New Roman"/>
        <family val="1"/>
        <charset val="204"/>
      </rPr>
      <t xml:space="preserve">  10                                                                 </t>
    </r>
  </si>
  <si>
    <t xml:space="preserve">ттк №3</t>
  </si>
  <si>
    <t xml:space="preserve"> Запеканка из творога со сгущенкой 180/20</t>
  </si>
  <si>
    <t xml:space="preserve">Обед( 35% от суточной потребности потребления пищевых веществ)</t>
  </si>
  <si>
    <t xml:space="preserve">ТТК№60</t>
  </si>
  <si>
    <t xml:space="preserve">Яйцо  отварное с икрой кабачковой 40/60</t>
  </si>
  <si>
    <t xml:space="preserve">ТТК№56</t>
  </si>
  <si>
    <t xml:space="preserve">Плов из говядины 85/165</t>
  </si>
  <si>
    <r>
      <rPr>
        <sz val="14"/>
        <rFont val="Times New Roman"/>
        <family val="1"/>
        <charset val="204"/>
      </rPr>
      <t xml:space="preserve">НЕДЕЛЯ:</t>
    </r>
    <r>
      <rPr>
        <b val="true"/>
        <sz val="14"/>
        <rFont val="Times New Roman"/>
        <family val="1"/>
        <charset val="204"/>
      </rPr>
      <t xml:space="preserve"> 3 // </t>
    </r>
    <r>
      <rPr>
        <sz val="14"/>
        <rFont val="Times New Roman"/>
        <family val="1"/>
        <charset val="204"/>
      </rPr>
      <t xml:space="preserve">ДЕНЬ:</t>
    </r>
    <r>
      <rPr>
        <b val="true"/>
        <sz val="14"/>
        <rFont val="Times New Roman"/>
        <family val="1"/>
        <charset val="204"/>
      </rPr>
      <t xml:space="preserve"> 11                                                                    </t>
    </r>
  </si>
  <si>
    <t xml:space="preserve">102**</t>
  </si>
  <si>
    <t xml:space="preserve">Рагу из овощей</t>
  </si>
  <si>
    <r>
      <rPr>
        <sz val="14"/>
        <rFont val="Times New Roman"/>
        <family val="1"/>
        <charset val="204"/>
      </rPr>
      <t xml:space="preserve">НЕДЕЛЯ:</t>
    </r>
    <r>
      <rPr>
        <b val="true"/>
        <sz val="14"/>
        <rFont val="Times New Roman"/>
        <family val="1"/>
        <charset val="204"/>
      </rPr>
      <t xml:space="preserve"> 3 // </t>
    </r>
    <r>
      <rPr>
        <sz val="14"/>
        <rFont val="Times New Roman"/>
        <family val="1"/>
        <charset val="204"/>
      </rPr>
      <t xml:space="preserve">ДЕНЬ:</t>
    </r>
    <r>
      <rPr>
        <b val="true"/>
        <sz val="14"/>
        <rFont val="Times New Roman"/>
        <family val="1"/>
        <charset val="204"/>
      </rPr>
      <t xml:space="preserve"> 12                                                                 </t>
    </r>
  </si>
  <si>
    <t xml:space="preserve">Салат из сырых овощей</t>
  </si>
  <si>
    <t xml:space="preserve">всего(норма -не менее800г)</t>
  </si>
  <si>
    <r>
      <rPr>
        <sz val="14"/>
        <color rgb="FF000000"/>
        <rFont val="Times New Roman"/>
        <family val="1"/>
        <charset val="204"/>
      </rPr>
      <t xml:space="preserve">НЕДЕЛЯ: 3</t>
    </r>
    <r>
      <rPr>
        <b val="true"/>
        <sz val="14"/>
        <color rgb="FF000000"/>
        <rFont val="Times New Roman"/>
        <family val="1"/>
        <charset val="204"/>
      </rPr>
      <t xml:space="preserve"> // </t>
    </r>
    <r>
      <rPr>
        <sz val="14"/>
        <color rgb="FF000000"/>
        <rFont val="Times New Roman"/>
        <family val="1"/>
        <charset val="204"/>
      </rPr>
      <t xml:space="preserve">ДЕНЬ:</t>
    </r>
    <r>
      <rPr>
        <b val="true"/>
        <sz val="14"/>
        <color rgb="FF000000"/>
        <rFont val="Times New Roman"/>
        <family val="1"/>
        <charset val="204"/>
      </rPr>
      <t xml:space="preserve"> 13                                                             </t>
    </r>
  </si>
  <si>
    <t xml:space="preserve">Каша пшеничная вязкая</t>
  </si>
  <si>
    <t xml:space="preserve">260*</t>
  </si>
  <si>
    <t xml:space="preserve"> Гуляш из свинины  50/50</t>
  </si>
  <si>
    <t xml:space="preserve">292**</t>
  </si>
  <si>
    <t xml:space="preserve">Булочка сдобная</t>
  </si>
  <si>
    <r>
      <rPr>
        <sz val="14"/>
        <color rgb="FF000000"/>
        <rFont val="Times New Roman"/>
        <family val="1"/>
        <charset val="204"/>
      </rPr>
      <t xml:space="preserve">НЕДЕЛЯ:</t>
    </r>
    <r>
      <rPr>
        <b val="true"/>
        <sz val="14"/>
        <color rgb="FF000000"/>
        <rFont val="Times New Roman"/>
        <family val="1"/>
        <charset val="204"/>
      </rPr>
      <t xml:space="preserve"> 3 // </t>
    </r>
    <r>
      <rPr>
        <sz val="14"/>
        <color rgb="FF000000"/>
        <rFont val="Times New Roman"/>
        <family val="1"/>
        <charset val="204"/>
      </rPr>
      <t xml:space="preserve">ДЕНЬ:</t>
    </r>
    <r>
      <rPr>
        <b val="true"/>
        <sz val="14"/>
        <color rgb="FF000000"/>
        <rFont val="Times New Roman"/>
        <family val="1"/>
        <charset val="204"/>
      </rPr>
      <t xml:space="preserve">  14                                                         </t>
    </r>
  </si>
  <si>
    <t xml:space="preserve">117**</t>
  </si>
  <si>
    <t xml:space="preserve">Каша вязкая молочная из хлопьев овсяных «Геркулес» </t>
  </si>
  <si>
    <r>
      <rPr>
        <sz val="14"/>
        <color rgb="FF000000"/>
        <rFont val="Times New Roman"/>
        <family val="1"/>
        <charset val="204"/>
      </rPr>
      <t xml:space="preserve">НЕДЕЛЯ:</t>
    </r>
    <r>
      <rPr>
        <b val="true"/>
        <sz val="14"/>
        <color rgb="FF000000"/>
        <rFont val="Times New Roman"/>
        <family val="1"/>
        <charset val="204"/>
      </rPr>
      <t xml:space="preserve"> 3 // </t>
    </r>
    <r>
      <rPr>
        <sz val="14"/>
        <color rgb="FF000000"/>
        <rFont val="Times New Roman"/>
        <family val="1"/>
        <charset val="204"/>
      </rPr>
      <t xml:space="preserve">ДЕНЬ:</t>
    </r>
    <r>
      <rPr>
        <b val="true"/>
        <sz val="14"/>
        <color rgb="FF000000"/>
        <rFont val="Times New Roman"/>
        <family val="1"/>
        <charset val="204"/>
      </rPr>
      <t xml:space="preserve">  15                                                             </t>
    </r>
  </si>
  <si>
    <t xml:space="preserve">Б</t>
  </si>
  <si>
    <t xml:space="preserve">Ж</t>
  </si>
  <si>
    <t xml:space="preserve">У</t>
  </si>
  <si>
    <t xml:space="preserve">ККАл</t>
  </si>
  <si>
    <t xml:space="preserve">А</t>
  </si>
  <si>
    <t xml:space="preserve">В1</t>
  </si>
  <si>
    <t xml:space="preserve">В2</t>
  </si>
  <si>
    <t xml:space="preserve">С</t>
  </si>
  <si>
    <t xml:space="preserve">Желез</t>
  </si>
  <si>
    <t xml:space="preserve">завтрак</t>
  </si>
  <si>
    <t xml:space="preserve">обед</t>
  </si>
  <si>
    <t xml:space="preserve">СЕЗОН: ВЕСНА                  ВОЗРАСТНАЯ КАТЕГОРИЯ  12 лет  И СТАРШЕ                     ЗАВТРАК               </t>
  </si>
  <si>
    <t xml:space="preserve">Потребность в пищевых веществах, энергии, витаминах и минеральных веществах (суточная) по                                    СанПиН 2.3/2.4.3590-20</t>
  </si>
  <si>
    <r>
      <rPr>
        <b val="true"/>
        <sz val="10"/>
        <rFont val="Times New Roman"/>
        <family val="1"/>
        <charset val="204"/>
      </rPr>
      <t xml:space="preserve">Минеральные вещества,</t>
    </r>
    <r>
      <rPr>
        <b val="true"/>
        <sz val="8"/>
        <rFont val="Times New Roman"/>
        <family val="1"/>
        <charset val="204"/>
      </rPr>
      <t xml:space="preserve">мг/ сут</t>
    </r>
  </si>
  <si>
    <r>
      <rPr>
        <b val="true"/>
        <sz val="10"/>
        <rFont val="Times New Roman"/>
        <family val="1"/>
        <charset val="204"/>
      </rPr>
      <t xml:space="preserve">В1,</t>
    </r>
    <r>
      <rPr>
        <sz val="8"/>
        <rFont val="Times New Roman"/>
        <family val="1"/>
        <charset val="204"/>
      </rPr>
      <t xml:space="preserve">мг/сут</t>
    </r>
  </si>
  <si>
    <r>
      <rPr>
        <b val="true"/>
        <sz val="10"/>
        <rFont val="Times New Roman"/>
        <family val="1"/>
        <charset val="204"/>
      </rPr>
      <t xml:space="preserve">В2,</t>
    </r>
    <r>
      <rPr>
        <sz val="8"/>
        <rFont val="Times New Roman"/>
        <family val="1"/>
        <charset val="204"/>
      </rPr>
      <t xml:space="preserve">мг/сут</t>
    </r>
  </si>
  <si>
    <r>
      <rPr>
        <b val="true"/>
        <sz val="10"/>
        <rFont val="Times New Roman"/>
        <family val="1"/>
        <charset val="204"/>
      </rPr>
      <t xml:space="preserve">С,</t>
    </r>
    <r>
      <rPr>
        <sz val="8"/>
        <rFont val="Times New Roman"/>
        <family val="1"/>
        <charset val="204"/>
      </rPr>
      <t xml:space="preserve">мг/сут</t>
    </r>
  </si>
  <si>
    <t xml:space="preserve">Потребностьв пищевых веществах, энергии, витаминах и минеральных веществах (завтрак — 25% от суточной нормы)по СанПиН 2.3/2.4.3590-20</t>
  </si>
  <si>
    <r>
      <rPr>
        <b val="true"/>
        <i val="true"/>
        <sz val="9"/>
        <rFont val="Times New Roman"/>
        <family val="1"/>
        <charset val="204"/>
      </rPr>
      <t xml:space="preserve">Итого завтрак</t>
    </r>
    <r>
      <rPr>
        <sz val="9"/>
        <rFont val="Times New Roman"/>
        <family val="1"/>
        <charset val="204"/>
      </rPr>
      <t xml:space="preserve">(25% от суточной потребности потребления пищевых веществ)—</t>
    </r>
    <r>
      <rPr>
        <b val="true"/>
        <sz val="9"/>
        <rFont val="Times New Roman"/>
        <family val="1"/>
        <charset val="204"/>
      </rPr>
      <t xml:space="preserve">среднее значение за 15 дней</t>
    </r>
  </si>
  <si>
    <t xml:space="preserve">СЕЗОН: ВЕСНА                  ВОЗРАСТНАЯ КАТЕГОРИЯ  12 лет  И  СТАРШЕ                ОБЕД                 </t>
  </si>
  <si>
    <t xml:space="preserve">Потребностьв пищевых веществах, энергии, витаминах и минеральных веществах (обед — 35% от суточной нормы)по СанПиН 2.3/2.4.3590-20</t>
  </si>
  <si>
    <r>
      <rPr>
        <b val="true"/>
        <i val="true"/>
        <sz val="9"/>
        <rFont val="Times New Roman"/>
        <family val="1"/>
        <charset val="204"/>
      </rPr>
      <t xml:space="preserve">Итого обед</t>
    </r>
    <r>
      <rPr>
        <sz val="9"/>
        <rFont val="Times New Roman"/>
        <family val="1"/>
        <charset val="204"/>
      </rPr>
      <t xml:space="preserve">(35% от суточной потребности потребления пищевых веществ)—</t>
    </r>
    <r>
      <rPr>
        <b val="true"/>
        <sz val="9"/>
        <rFont val="Times New Roman"/>
        <family val="1"/>
        <charset val="204"/>
      </rPr>
      <t xml:space="preserve">среднее значение за 15 дней</t>
    </r>
  </si>
  <si>
    <t xml:space="preserve">СОГЛАСОВАНО:</t>
  </si>
  <si>
    <t xml:space="preserve">     УТВЕРЖДАЮ:</t>
  </si>
  <si>
    <t xml:space="preserve">Образовательное учреждение:</t>
  </si>
  <si>
    <t xml:space="preserve">    Директор Автономной некоммерческой организации</t>
  </si>
  <si>
    <t xml:space="preserve">Ф.И.О.  Руководителя:</t>
  </si>
  <si>
    <t xml:space="preserve">«Комбинат социального питания»</t>
  </si>
  <si>
    <t xml:space="preserve">Подпись руководителя:</t>
  </si>
  <si>
    <t xml:space="preserve">_____________________   Ш.С.Нагучева</t>
  </si>
  <si>
    <t xml:space="preserve">МП</t>
  </si>
  <si>
    <t xml:space="preserve">                                               Основное 15-ти дневное цикличное меню</t>
  </si>
  <si>
    <t xml:space="preserve">ЛЕТНЕГО ЛАГЕРЯ  дневного пребывания</t>
  </si>
  <si>
    <t xml:space="preserve">для организации питания учащихся возрастной категории 12 лет и старше</t>
  </si>
  <si>
    <t xml:space="preserve">  (завтрак, обед)</t>
  </si>
  <si>
    <r>
      <rPr>
        <b val="true"/>
        <sz val="8"/>
        <rFont val="Times New Roman"/>
        <family val="1"/>
        <charset val="1"/>
      </rPr>
      <t xml:space="preserve">Общеобразовательные учреждения: </t>
    </r>
    <r>
      <rPr>
        <sz val="8"/>
        <rFont val="Times New Roman"/>
        <family val="1"/>
        <charset val="1"/>
      </rPr>
      <t xml:space="preserve"> МБОУ гимназия №1, МБОУ СОШ № 2, МБОУ СОШ № 3, МБОУ СОШ № 4,МАОУ СОШ №5, МБОУ СОШ № 6 </t>
    </r>
  </si>
  <si>
    <t xml:space="preserve">МБОУ СОШ №8, МБОУ СОШ № 10, МАОУ СОШ № 11, МБОУ СОШ № 12, МБОУ СОШ № 14 </t>
  </si>
  <si>
    <t xml:space="preserve">МБОУ СОШ № 15,МБОУ ООШ №16,МБОУ ООШ №17, МБОУ СОШ № 18, МБОУ СОШ № 19, МБОУ СОШ № 20, МБОУ ООШ № 22 </t>
  </si>
  <si>
    <t xml:space="preserve">МБОУ ООШ №23,МБОУ СОШ №24, МБОУ СОШ №25, МБОУ ООШ № 26, МБОУ ООШ № 28, МБОУ СОШ № 29 </t>
  </si>
  <si>
    <t xml:space="preserve">МБОУ СОШ №30, МБОУ СОШ №31, МБОУ ООШ № 32, МБОУ СОШ № 33, МБОУ СОШ № 34 </t>
  </si>
  <si>
    <t xml:space="preserve">МАОУ СОШ №35, МБОУ СОШ №36,МБОУ СОШ № 37, МБОУ ООШ № 38, МБОУ ООШ №39,МБОУ ДО СЮТ г.ТУАПСЕ, МБОУ ДО ЭБЦ г.ТУАПСЕ, МБОУ ДО ЦРТ ДиЮ г.ТУАПСЕ</t>
  </si>
  <si>
    <t xml:space="preserve">МО Туапсинский район </t>
  </si>
  <si>
    <t xml:space="preserve">184**</t>
  </si>
  <si>
    <t xml:space="preserve">всего(норма -не менее 700г)</t>
  </si>
  <si>
    <t xml:space="preserve">,</t>
  </si>
  <si>
    <t xml:space="preserve">Плов из курицы 70/130</t>
  </si>
  <si>
    <t xml:space="preserve">всего(норма -не менее 500г): </t>
  </si>
  <si>
    <t xml:space="preserve">Суп-лапша с курицей 200/25</t>
  </si>
  <si>
    <t xml:space="preserve">Сайда , тушенная в томате с овощами 45/45</t>
  </si>
  <si>
    <t xml:space="preserve">всего(норма -не менее  700г):</t>
  </si>
  <si>
    <t xml:space="preserve">Чахохбили 50/40</t>
  </si>
  <si>
    <t xml:space="preserve">всего(норма -не менее 700г):</t>
  </si>
  <si>
    <t xml:space="preserve"> Котлеты из куриного филе </t>
  </si>
  <si>
    <t xml:space="preserve">0,,00</t>
  </si>
  <si>
    <t xml:space="preserve">Мясо тушеное(говядина) с соусом 45/45</t>
  </si>
  <si>
    <r>
      <rPr>
        <b val="true"/>
        <sz val="10"/>
        <rFont val="Times New Roman"/>
        <family val="1"/>
        <charset val="204"/>
      </rPr>
      <t xml:space="preserve">ИТОГО  ОБЕД</t>
    </r>
    <r>
      <rPr>
        <b val="true"/>
        <sz val="12"/>
        <rFont val="Times New Roman"/>
        <family val="1"/>
        <charset val="204"/>
      </rPr>
      <t xml:space="preserve">  </t>
    </r>
  </si>
  <si>
    <t xml:space="preserve">Тефтели мясные (говядина) 60/30</t>
  </si>
  <si>
    <t xml:space="preserve">всего (норма- не менее 500г)</t>
  </si>
  <si>
    <t xml:space="preserve">ТТК№48</t>
  </si>
  <si>
    <t xml:space="preserve">Азу (говядина) 50/150</t>
  </si>
  <si>
    <t xml:space="preserve">                                                    всего (норма — не менее 500г):</t>
  </si>
  <si>
    <t xml:space="preserve"> Запеканка из творога со сгущенкой 150/15</t>
  </si>
  <si>
    <t xml:space="preserve">Яйцо  отварное с икрой кабачковой 20/40</t>
  </si>
  <si>
    <t xml:space="preserve">179**</t>
  </si>
  <si>
    <t xml:space="preserve">Плов из говядины70/130</t>
  </si>
  <si>
    <t xml:space="preserve"> Гуляш из свинины  45/45</t>
  </si>
  <si>
    <t xml:space="preserve">СЕЗОН: ВЕСНА                  ВОЗРАСТНАЯ КАТЕГОРИЯ  7-11 лет                       ЗАВТРАК               </t>
  </si>
  <si>
    <t xml:space="preserve">СЕЗОН: ВЕСНА                  ВОЗРАСТНАЯ КАТЕГОРИЯ  7-11 лет                       ОБЕД                 </t>
  </si>
  <si>
    <t xml:space="preserve">                                                  Основное 15-ти дневное цикличное меню</t>
  </si>
  <si>
    <t xml:space="preserve">            ЛЕТНЕГО ЛАГЕРЯ  дневного пребывания</t>
  </si>
  <si>
    <t xml:space="preserve">для организации питания учащихся возрастной категории 7-11 лет</t>
  </si>
  <si>
    <t xml:space="preserve">МАОУ СОШ №35, МБОУ СОШ №36,МБОУ СОШ № 37, МБОУ ООШ № 38, МБОУ ООШ №39,,МБОУ ДО СЮТ г.ТУАПСЕ, МБОУ ДО ЭБЦ г.ТУАПСЕ, МБОУ ДО ЦРТ ДиЮ г.ТУАПСЕ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</si>
</sst>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.00"/>
    <numFmt numFmtId="167" formatCode="General"/>
    <numFmt numFmtId="168" formatCode="0.000"/>
    <numFmt numFmtId="169" formatCode="#,##0.00"/>
    <numFmt numFmtId="170" formatCode="0.0"/>
    <numFmt numFmtId="171" formatCode="0"/>
    <numFmt numFmtId="172" formatCode="dd/mm/yyyy"/>
  </numFmts>
  <fonts count="3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0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b val="true"/>
      <i val="true"/>
      <sz val="10"/>
      <color rgb="FF000000"/>
      <name val="Times New Roman"/>
      <family val="1"/>
      <charset val="204"/>
    </font>
    <font>
      <sz val="10"/>
      <color rgb="FFC9211E"/>
      <name val="Arial"/>
      <family val="2"/>
      <charset val="204"/>
    </font>
    <font>
      <b val="true"/>
      <i val="true"/>
      <sz val="12"/>
      <color rgb="FF000000"/>
      <name val="Times New Roman"/>
      <family val="1"/>
      <charset val="204"/>
    </font>
    <font>
      <sz val="10"/>
      <color rgb="FFC9211E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8"/>
      <name val="Times New Roman"/>
      <family val="1"/>
      <charset val="204"/>
    </font>
    <font>
      <sz val="8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i val="true"/>
      <sz val="9"/>
      <color rgb="FF000000"/>
      <name val="Times New Roman"/>
      <family val="1"/>
      <charset val="204"/>
    </font>
    <font>
      <b val="true"/>
      <i val="true"/>
      <sz val="9"/>
      <name val="Times New Roman"/>
      <family val="1"/>
      <charset val="204"/>
    </font>
    <font>
      <sz val="9"/>
      <name val="Times New Roman"/>
      <family val="1"/>
      <charset val="204"/>
    </font>
    <font>
      <b val="true"/>
      <sz val="9"/>
      <name val="Times New Roman"/>
      <family val="1"/>
      <charset val="204"/>
    </font>
    <font>
      <i val="true"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 val="true"/>
      <sz val="24"/>
      <color rgb="FF000000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b val="true"/>
      <sz val="8"/>
      <name val="Times New Roman"/>
      <family val="1"/>
      <charset val="1"/>
    </font>
    <font>
      <sz val="8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4"/>
      <color rgb="FF000000"/>
      <name val="Arial"/>
      <family val="2"/>
      <charset val="204"/>
    </font>
    <font>
      <i val="true"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justify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justify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justify" vertical="center" textRotation="90" wrapText="tru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2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2" borderId="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2" borderId="4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4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3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justify" vertical="center" textRotation="90" wrapText="true" indent="0" shrinkToFit="false"/>
      <protection locked="true" hidden="false"/>
    </xf>
    <xf numFmtId="164" fontId="14" fillId="2" borderId="0" xfId="0" applyFont="true" applyBorder="false" applyAlignment="true" applyProtection="true">
      <alignment horizontal="justify" vertical="bottom" textRotation="0" wrapText="false" indent="0" shrinkToFit="false"/>
      <protection locked="true" hidden="false"/>
    </xf>
    <xf numFmtId="164" fontId="1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1" fillId="2" borderId="1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1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6" fontId="11" fillId="2" borderId="2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17" fillId="2" borderId="1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9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justify" vertical="center" textRotation="90" wrapText="false" indent="0" shrinkToFit="false"/>
      <protection locked="true" hidden="false"/>
    </xf>
    <xf numFmtId="164" fontId="11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1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1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justify" vertical="center" textRotation="90" wrapText="true" indent="0" shrinkToFit="false"/>
      <protection locked="true" hidden="false"/>
    </xf>
    <xf numFmtId="169" fontId="11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1" fillId="2" borderId="1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2" fillId="2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0" fontId="11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justify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justify" vertical="center" textRotation="90" wrapText="true" indent="0" shrinkToFit="false"/>
      <protection locked="true" hidden="false"/>
    </xf>
    <xf numFmtId="164" fontId="6" fillId="2" borderId="0" xfId="0" applyFont="true" applyBorder="false" applyAlignment="true" applyProtection="true">
      <alignment horizontal="justify" vertical="bottom" textRotation="0" wrapText="false" indent="0" shrinkToFit="false"/>
      <protection locked="true" hidden="false"/>
    </xf>
    <xf numFmtId="166" fontId="13" fillId="2" borderId="0" xfId="0" applyFont="true" applyBorder="false" applyAlignment="true" applyProtection="true">
      <alignment horizontal="justify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true">
      <alignment horizontal="justify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6" fontId="13" fillId="2" borderId="1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9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3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10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7" fontId="25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2" borderId="14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6" fontId="28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8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28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8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8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28" fillId="2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2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8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9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9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9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9" fillId="2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9" fillId="2" borderId="0" xfId="0" applyFont="true" applyBorder="false" applyAlignment="true" applyProtection="true">
      <alignment horizontal="justify" vertical="bottom" textRotation="0" wrapText="false" indent="0" shrinkToFit="false"/>
      <protection locked="true" hidden="false"/>
    </xf>
    <xf numFmtId="164" fontId="30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31" fillId="2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31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2" borderId="0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33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5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2" borderId="0" xfId="0" applyFont="true" applyBorder="false" applyAlignment="true" applyProtection="true">
      <alignment horizontal="justify" vertical="bottom" textRotation="0" wrapText="false" indent="0" shrinkToFit="false"/>
      <protection locked="true" hidden="false"/>
    </xf>
    <xf numFmtId="172" fontId="36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6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11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4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8" fillId="2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51" activeCellId="0" sqref="D51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71"/>
    <col collapsed="false" customWidth="false" hidden="false" outlineLevel="0" max="2" min="2" style="1" width="8.71"/>
    <col collapsed="false" customWidth="true" hidden="false" outlineLevel="0" max="3" min="3" style="1" width="48.14"/>
    <col collapsed="false" customWidth="true" hidden="false" outlineLevel="0" max="4" min="4" style="1" width="10.85"/>
    <col collapsed="false" customWidth="true" hidden="false" outlineLevel="0" max="5" min="5" style="1" width="18.57"/>
    <col collapsed="false" customWidth="true" hidden="false" outlineLevel="0" max="6" min="6" style="1" width="8"/>
    <col collapsed="false" customWidth="true" hidden="false" outlineLevel="0" max="7" min="7" style="1" width="9"/>
    <col collapsed="false" customWidth="true" hidden="false" outlineLevel="0" max="8" min="8" style="1" width="11.29"/>
    <col collapsed="false" customWidth="true" hidden="false" outlineLevel="0" max="9" min="9" style="1" width="9.42"/>
    <col collapsed="false" customWidth="false" hidden="false" outlineLevel="0" max="11" min="10" style="1" width="8.71"/>
    <col collapsed="false" customWidth="true" hidden="false" outlineLevel="0" max="13" min="12" style="1" width="9.14"/>
    <col collapsed="false" customWidth="true" hidden="false" outlineLevel="0" max="14" min="14" style="1" width="12.71"/>
    <col collapsed="false" customWidth="true" hidden="false" outlineLevel="0" max="15" min="15" style="1" width="10.29"/>
    <col collapsed="false" customWidth="true" hidden="false" outlineLevel="0" max="16" min="16" style="1" width="7"/>
    <col collapsed="false" customWidth="false" hidden="true" outlineLevel="0" max="54" min="17" style="1" width="8.71"/>
    <col collapsed="false" customWidth="true" hidden="false" outlineLevel="0" max="55" min="55" style="1" width="0.29"/>
    <col collapsed="false" customWidth="true" hidden="true" outlineLevel="0" max="769" min="56" style="1" width="11.53"/>
    <col collapsed="false" customWidth="false" hidden="false" outlineLevel="0" max="15590" min="770" style="1" width="8.71"/>
    <col collapsed="false" customWidth="true" hidden="false" outlineLevel="0" max="15941" min="15591" style="2" width="11.57"/>
    <col collapsed="false" customWidth="true" hidden="false" outlineLevel="0" max="16022" min="15942" style="3" width="11.57"/>
    <col collapsed="false" customWidth="true" hidden="false" outlineLevel="0" max="16384" min="16023" style="4" width="11.57"/>
  </cols>
  <sheetData>
    <row r="1" s="5" customFormat="true" ht="13.8" hidden="false" customHeight="false" outlineLevel="0" collapsed="false"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4"/>
      <c r="XFD1" s="4"/>
    </row>
    <row r="2" customFormat="false" ht="13.8" hidden="false" customHeight="true" outlineLevel="0" collapsed="false">
      <c r="A2" s="6" t="s">
        <v>0</v>
      </c>
      <c r="B2" s="6" t="s">
        <v>1</v>
      </c>
      <c r="C2" s="7" t="s">
        <v>2</v>
      </c>
      <c r="D2" s="6" t="s">
        <v>3</v>
      </c>
      <c r="E2" s="8" t="s">
        <v>4</v>
      </c>
      <c r="F2" s="8"/>
      <c r="G2" s="8"/>
      <c r="H2" s="9" t="s">
        <v>5</v>
      </c>
      <c r="I2" s="8" t="s">
        <v>6</v>
      </c>
      <c r="J2" s="8"/>
      <c r="K2" s="8"/>
      <c r="L2" s="8"/>
      <c r="M2" s="8" t="s">
        <v>7</v>
      </c>
      <c r="N2" s="8"/>
      <c r="O2" s="8"/>
      <c r="P2" s="8"/>
    </row>
    <row r="3" customFormat="false" ht="13.8" hidden="false" customHeight="false" outlineLevel="0" collapsed="false">
      <c r="A3" s="6"/>
      <c r="B3" s="6"/>
      <c r="C3" s="7"/>
      <c r="D3" s="6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</row>
    <row r="4" customFormat="false" ht="41" hidden="false" customHeight="false" outlineLevel="0" collapsed="false">
      <c r="A4" s="6"/>
      <c r="B4" s="6"/>
      <c r="C4" s="7"/>
      <c r="D4" s="6"/>
      <c r="E4" s="6" t="s">
        <v>8</v>
      </c>
      <c r="F4" s="6" t="s">
        <v>9</v>
      </c>
      <c r="G4" s="6" t="s">
        <v>10</v>
      </c>
      <c r="H4" s="9"/>
      <c r="I4" s="10" t="s">
        <v>11</v>
      </c>
      <c r="J4" s="11" t="s">
        <v>12</v>
      </c>
      <c r="K4" s="11" t="s">
        <v>13</v>
      </c>
      <c r="L4" s="11" t="s">
        <v>14</v>
      </c>
      <c r="M4" s="6" t="s">
        <v>15</v>
      </c>
      <c r="N4" s="6" t="s">
        <v>16</v>
      </c>
      <c r="O4" s="6" t="s">
        <v>17</v>
      </c>
      <c r="P4" s="6" t="s">
        <v>18</v>
      </c>
    </row>
    <row r="5" customFormat="false" ht="17.35" hidden="false" customHeight="false" outlineLevel="0" collapsed="false">
      <c r="A5" s="12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customFormat="false" ht="15" hidden="false" customHeight="true" outlineLevel="0" collapsed="false">
      <c r="A6" s="13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customFormat="false" ht="13.8" hidden="false" customHeight="false" outlineLevel="0" collapsed="false">
      <c r="A7" s="13"/>
      <c r="B7" s="14" t="s">
        <v>21</v>
      </c>
      <c r="C7" s="15" t="s">
        <v>22</v>
      </c>
      <c r="D7" s="16" t="n">
        <v>15</v>
      </c>
      <c r="E7" s="17" t="n">
        <v>3.48</v>
      </c>
      <c r="F7" s="17" t="n">
        <v>4.43</v>
      </c>
      <c r="G7" s="17"/>
      <c r="H7" s="17" t="n">
        <v>54</v>
      </c>
      <c r="I7" s="17" t="n">
        <v>39</v>
      </c>
      <c r="J7" s="16" t="n">
        <v>0.005</v>
      </c>
      <c r="K7" s="16" t="n">
        <v>0.045</v>
      </c>
      <c r="L7" s="17" t="n">
        <v>0.11</v>
      </c>
      <c r="M7" s="17" t="n">
        <v>132</v>
      </c>
      <c r="N7" s="17" t="n">
        <v>5.25</v>
      </c>
      <c r="O7" s="17" t="n">
        <v>75</v>
      </c>
      <c r="P7" s="17" t="n">
        <v>0.15</v>
      </c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</row>
    <row r="8" s="3" customFormat="true" ht="13.8" hidden="false" customHeight="false" outlineLevel="0" collapsed="false">
      <c r="A8" s="13"/>
      <c r="B8" s="18" t="s">
        <v>23</v>
      </c>
      <c r="C8" s="19" t="s">
        <v>24</v>
      </c>
      <c r="D8" s="18" t="n">
        <v>10</v>
      </c>
      <c r="E8" s="20" t="n">
        <v>0.08</v>
      </c>
      <c r="F8" s="20" t="n">
        <v>7.25</v>
      </c>
      <c r="G8" s="20" t="n">
        <v>0.13</v>
      </c>
      <c r="H8" s="20" t="n">
        <v>66</v>
      </c>
      <c r="I8" s="20" t="n">
        <v>40</v>
      </c>
      <c r="J8" s="20"/>
      <c r="K8" s="20" t="n">
        <v>0.01</v>
      </c>
      <c r="L8" s="20"/>
      <c r="M8" s="20" t="n">
        <v>2.4</v>
      </c>
      <c r="N8" s="20"/>
      <c r="O8" s="20" t="n">
        <v>3</v>
      </c>
      <c r="P8" s="20" t="n">
        <v>0.02</v>
      </c>
      <c r="Q8" s="2"/>
      <c r="WRG8" s="4"/>
      <c r="XFD8" s="4"/>
    </row>
    <row r="9" s="3" customFormat="true" ht="13.8" hidden="false" customHeight="false" outlineLevel="0" collapsed="false">
      <c r="A9" s="13"/>
      <c r="B9" s="21" t="s">
        <v>25</v>
      </c>
      <c r="C9" s="22" t="s">
        <v>26</v>
      </c>
      <c r="D9" s="20" t="n">
        <v>40</v>
      </c>
      <c r="E9" s="18" t="n">
        <v>5.1</v>
      </c>
      <c r="F9" s="18" t="n">
        <v>4.6</v>
      </c>
      <c r="G9" s="18" t="n">
        <v>0.3</v>
      </c>
      <c r="H9" s="18" t="n">
        <v>63</v>
      </c>
      <c r="I9" s="18" t="n">
        <v>100</v>
      </c>
      <c r="J9" s="18" t="n">
        <v>0.03</v>
      </c>
      <c r="K9" s="18" t="n">
        <v>0.18</v>
      </c>
      <c r="L9" s="18"/>
      <c r="M9" s="18" t="n">
        <v>22</v>
      </c>
      <c r="N9" s="18" t="n">
        <v>5</v>
      </c>
      <c r="O9" s="18" t="n">
        <v>77</v>
      </c>
      <c r="P9" s="18" t="n">
        <v>1</v>
      </c>
      <c r="Q9" s="23" t="n">
        <v>0.08</v>
      </c>
      <c r="R9" s="24" t="n">
        <v>7.25</v>
      </c>
      <c r="S9" s="23" t="n">
        <v>0.13</v>
      </c>
      <c r="T9" s="24" t="n">
        <v>66</v>
      </c>
      <c r="U9" s="25" t="n">
        <v>40</v>
      </c>
      <c r="V9" s="23"/>
      <c r="W9" s="23" t="n">
        <v>0.01</v>
      </c>
      <c r="X9" s="25"/>
      <c r="Y9" s="25" t="n">
        <v>2.4</v>
      </c>
      <c r="Z9" s="25" t="n">
        <v>3</v>
      </c>
      <c r="AA9" s="25"/>
      <c r="AB9" s="25" t="n">
        <v>0.02</v>
      </c>
      <c r="WRG9" s="4"/>
      <c r="XFD9" s="4"/>
    </row>
    <row r="10" customFormat="false" ht="13.8" hidden="false" customHeight="false" outlineLevel="0" collapsed="false">
      <c r="A10" s="13"/>
      <c r="B10" s="21" t="s">
        <v>27</v>
      </c>
      <c r="C10" s="26" t="s">
        <v>28</v>
      </c>
      <c r="D10" s="21" t="n">
        <v>200</v>
      </c>
      <c r="E10" s="27" t="n">
        <f aca="false">BD10*200/150</f>
        <v>8.12</v>
      </c>
      <c r="F10" s="27" t="n">
        <f aca="false">BE10*200/150</f>
        <v>9.38666666666667</v>
      </c>
      <c r="G10" s="27" t="n">
        <f aca="false">BF10*200/150</f>
        <v>41.52</v>
      </c>
      <c r="H10" s="27" t="n">
        <f aca="false">BG10*200/150</f>
        <v>282</v>
      </c>
      <c r="I10" s="27" t="n">
        <f aca="false">BH10*200/150</f>
        <v>48.9066666666667</v>
      </c>
      <c r="J10" s="27" t="n">
        <f aca="false">BI10*200/150</f>
        <v>0.2</v>
      </c>
      <c r="K10" s="27" t="n">
        <f aca="false">BJ10*200/150</f>
        <v>0.146666666666667</v>
      </c>
      <c r="L10" s="27" t="n">
        <f aca="false">BK10*200/150</f>
        <v>0.546666666666667</v>
      </c>
      <c r="M10" s="27" t="n">
        <f aca="false">BL10*200/150</f>
        <v>126.786666666667</v>
      </c>
      <c r="N10" s="27" t="n">
        <f aca="false">BM10*200/150</f>
        <v>52.2666666666667</v>
      </c>
      <c r="O10" s="27" t="n">
        <f aca="false">BN10*200/150</f>
        <v>192.92</v>
      </c>
      <c r="P10" s="27" t="n">
        <f aca="false">BO10*200/150</f>
        <v>1.4</v>
      </c>
      <c r="Q10" s="27" t="n">
        <v>5</v>
      </c>
      <c r="R10" s="27" t="n">
        <v>5.8</v>
      </c>
      <c r="S10" s="27" t="n">
        <v>24.1</v>
      </c>
      <c r="T10" s="27" t="n">
        <v>168.9</v>
      </c>
      <c r="U10" s="27" t="n">
        <v>27.2</v>
      </c>
      <c r="V10" s="21" t="n">
        <v>0.07</v>
      </c>
      <c r="W10" s="21" t="n">
        <v>0.12</v>
      </c>
      <c r="X10" s="27" t="n">
        <v>0.53</v>
      </c>
      <c r="Y10" s="27" t="n">
        <v>116</v>
      </c>
      <c r="Z10" s="27" t="n">
        <v>27</v>
      </c>
      <c r="AA10" s="27" t="n">
        <v>124</v>
      </c>
      <c r="AB10" s="27" t="n">
        <v>0.53</v>
      </c>
      <c r="BD10" s="27" t="n">
        <v>6.09</v>
      </c>
      <c r="BE10" s="27" t="n">
        <v>7.04</v>
      </c>
      <c r="BF10" s="27" t="n">
        <v>31.14</v>
      </c>
      <c r="BG10" s="27" t="n">
        <v>211.5</v>
      </c>
      <c r="BH10" s="27" t="n">
        <v>36.68</v>
      </c>
      <c r="BI10" s="27" t="n">
        <v>0.15</v>
      </c>
      <c r="BJ10" s="27" t="n">
        <v>0.11</v>
      </c>
      <c r="BK10" s="27" t="n">
        <v>0.41</v>
      </c>
      <c r="BL10" s="27" t="n">
        <v>95.09</v>
      </c>
      <c r="BM10" s="27" t="n">
        <v>39.2</v>
      </c>
      <c r="BN10" s="27" t="n">
        <v>144.69</v>
      </c>
      <c r="BO10" s="27" t="n">
        <v>1.05</v>
      </c>
    </row>
    <row r="11" customFormat="false" ht="13.8" hidden="false" customHeight="false" outlineLevel="0" collapsed="false">
      <c r="A11" s="13"/>
      <c r="B11" s="21" t="s">
        <v>29</v>
      </c>
      <c r="C11" s="26" t="s">
        <v>30</v>
      </c>
      <c r="D11" s="21" t="n">
        <v>100</v>
      </c>
      <c r="E11" s="27" t="n">
        <f aca="false">BD11*100/100</f>
        <v>0.4</v>
      </c>
      <c r="F11" s="27" t="n">
        <f aca="false">BE11*100/100</f>
        <v>0.4</v>
      </c>
      <c r="G11" s="27" t="n">
        <f aca="false">BF11*100/100</f>
        <v>9.8</v>
      </c>
      <c r="H11" s="27" t="n">
        <f aca="false">BG11*100/100</f>
        <v>47</v>
      </c>
      <c r="I11" s="27" t="n">
        <f aca="false">BH11*100/100</f>
        <v>0</v>
      </c>
      <c r="J11" s="27" t="n">
        <f aca="false">BI11*100/100</f>
        <v>0.03</v>
      </c>
      <c r="K11" s="27" t="n">
        <f aca="false">BJ11*100/100</f>
        <v>0.02</v>
      </c>
      <c r="L11" s="27" t="n">
        <f aca="false">BK11*100/100</f>
        <v>10</v>
      </c>
      <c r="M11" s="27" t="n">
        <f aca="false">BL11*100/100</f>
        <v>16</v>
      </c>
      <c r="N11" s="27" t="n">
        <f aca="false">BM11*100/100</f>
        <v>11</v>
      </c>
      <c r="O11" s="27" t="n">
        <f aca="false">BN11*100/100</f>
        <v>9</v>
      </c>
      <c r="P11" s="27" t="n">
        <f aca="false">BO11*100/100</f>
        <v>2.2</v>
      </c>
      <c r="BD11" s="27" t="n">
        <v>0.4</v>
      </c>
      <c r="BE11" s="27" t="n">
        <v>0.4</v>
      </c>
      <c r="BF11" s="27" t="n">
        <v>9.8</v>
      </c>
      <c r="BG11" s="27" t="n">
        <v>47</v>
      </c>
      <c r="BH11" s="28"/>
      <c r="BI11" s="21" t="n">
        <v>0.03</v>
      </c>
      <c r="BJ11" s="21" t="n">
        <v>0.02</v>
      </c>
      <c r="BK11" s="27" t="n">
        <v>10</v>
      </c>
      <c r="BL11" s="27" t="n">
        <v>16</v>
      </c>
      <c r="BM11" s="27" t="n">
        <v>11</v>
      </c>
      <c r="BN11" s="27" t="n">
        <v>9</v>
      </c>
      <c r="BO11" s="27" t="n">
        <v>2.2</v>
      </c>
    </row>
    <row r="12" customFormat="false" ht="13.8" hidden="false" customHeight="false" outlineLevel="0" collapsed="false">
      <c r="A12" s="13"/>
      <c r="B12" s="21" t="s">
        <v>31</v>
      </c>
      <c r="C12" s="26" t="s">
        <v>32</v>
      </c>
      <c r="D12" s="21" t="n">
        <v>25</v>
      </c>
      <c r="E12" s="27" t="n">
        <f aca="false">BD12*25/20</f>
        <v>1.7</v>
      </c>
      <c r="F12" s="27" t="n">
        <f aca="false">BE12*25/20</f>
        <v>0.3</v>
      </c>
      <c r="G12" s="27" t="n">
        <f aca="false">BF12*25/20</f>
        <v>8.4</v>
      </c>
      <c r="H12" s="27" t="n">
        <f aca="false">BG12*25/20</f>
        <v>42.7</v>
      </c>
      <c r="I12" s="27" t="n">
        <f aca="false">BH12*25/20</f>
        <v>0</v>
      </c>
      <c r="J12" s="27" t="n">
        <f aca="false">BI12*25/20</f>
        <v>0.0375</v>
      </c>
      <c r="K12" s="27" t="n">
        <f aca="false">BJ12*25/20</f>
        <v>0.025</v>
      </c>
      <c r="L12" s="27" t="n">
        <f aca="false">BK12*25/20</f>
        <v>0</v>
      </c>
      <c r="M12" s="27" t="n">
        <f aca="false">BL12*25/20</f>
        <v>11.2625</v>
      </c>
      <c r="N12" s="27" t="n">
        <f aca="false">BM12*25/20</f>
        <v>11.7625</v>
      </c>
      <c r="O12" s="27" t="n">
        <f aca="false">BN12*25/20</f>
        <v>37.675</v>
      </c>
      <c r="P12" s="27" t="n">
        <f aca="false">BO12*25/20</f>
        <v>0.9375</v>
      </c>
      <c r="Q12" s="27" t="n">
        <v>1.7</v>
      </c>
      <c r="R12" s="27" t="n">
        <v>0.3</v>
      </c>
      <c r="S12" s="27" t="n">
        <v>8.4</v>
      </c>
      <c r="T12" s="27" t="n">
        <v>42.7</v>
      </c>
      <c r="U12" s="27"/>
      <c r="V12" s="27" t="n">
        <v>0.04</v>
      </c>
      <c r="W12" s="27" t="n">
        <v>0.02</v>
      </c>
      <c r="X12" s="27"/>
      <c r="Y12" s="27" t="n">
        <v>11.26</v>
      </c>
      <c r="Z12" s="27" t="n">
        <v>11.76</v>
      </c>
      <c r="AA12" s="27" t="n">
        <v>37.68</v>
      </c>
      <c r="AB12" s="27" t="n">
        <v>0.94</v>
      </c>
      <c r="BD12" s="27" t="n">
        <v>1.36</v>
      </c>
      <c r="BE12" s="27" t="n">
        <v>0.24</v>
      </c>
      <c r="BF12" s="27" t="n">
        <v>6.72</v>
      </c>
      <c r="BG12" s="27" t="n">
        <v>34.16</v>
      </c>
      <c r="BH12" s="27"/>
      <c r="BI12" s="27" t="n">
        <v>0.03</v>
      </c>
      <c r="BJ12" s="27" t="n">
        <v>0.02</v>
      </c>
      <c r="BK12" s="27"/>
      <c r="BL12" s="27" t="n">
        <v>9.01</v>
      </c>
      <c r="BM12" s="27" t="n">
        <v>9.41</v>
      </c>
      <c r="BN12" s="27" t="n">
        <v>30.14</v>
      </c>
      <c r="BO12" s="27" t="n">
        <v>0.75</v>
      </c>
    </row>
    <row r="13" customFormat="false" ht="13.8" hidden="false" customHeight="true" outlineLevel="0" collapsed="false">
      <c r="A13" s="13"/>
      <c r="B13" s="21" t="s">
        <v>31</v>
      </c>
      <c r="C13" s="15" t="s">
        <v>33</v>
      </c>
      <c r="D13" s="21" t="n">
        <v>40</v>
      </c>
      <c r="E13" s="27" t="n">
        <f aca="false">BD13*40/40</f>
        <v>2.96</v>
      </c>
      <c r="F13" s="27" t="n">
        <f aca="false">BE13*40/40</f>
        <v>0.36</v>
      </c>
      <c r="G13" s="27" t="n">
        <f aca="false">BF13*40/40</f>
        <v>21.1</v>
      </c>
      <c r="H13" s="27" t="n">
        <f aca="false">BG13*40/40</f>
        <v>93.78</v>
      </c>
      <c r="I13" s="27" t="n">
        <f aca="false">BH13*40/40</f>
        <v>0</v>
      </c>
      <c r="J13" s="27" t="n">
        <f aca="false">BI13*40/40</f>
        <v>0</v>
      </c>
      <c r="K13" s="27" t="n">
        <f aca="false">BJ13*40/40</f>
        <v>0.02</v>
      </c>
      <c r="L13" s="27" t="n">
        <f aca="false">BK13*40/40</f>
        <v>0</v>
      </c>
      <c r="M13" s="27" t="n">
        <f aca="false">BL13*40/40</f>
        <v>8</v>
      </c>
      <c r="N13" s="27" t="n">
        <f aca="false">BM13*40/40</f>
        <v>5.6</v>
      </c>
      <c r="O13" s="27" t="n">
        <f aca="false">BN13*40/40</f>
        <v>26</v>
      </c>
      <c r="P13" s="27" t="n">
        <f aca="false">BO13*40/40</f>
        <v>0.44</v>
      </c>
      <c r="Q13" s="27" t="n">
        <v>3.03</v>
      </c>
      <c r="R13" s="27" t="n">
        <v>0.36</v>
      </c>
      <c r="S13" s="27" t="n">
        <v>19.64</v>
      </c>
      <c r="T13" s="27" t="n">
        <v>93.77</v>
      </c>
      <c r="U13" s="27"/>
      <c r="V13" s="27"/>
      <c r="W13" s="27" t="n">
        <v>0.013</v>
      </c>
      <c r="X13" s="27"/>
      <c r="Y13" s="27" t="n">
        <v>8</v>
      </c>
      <c r="Z13" s="27" t="n">
        <v>5.6</v>
      </c>
      <c r="AA13" s="27" t="n">
        <v>26</v>
      </c>
      <c r="AB13" s="27" t="n">
        <v>0.44</v>
      </c>
      <c r="AC13" s="27" t="n">
        <v>3</v>
      </c>
      <c r="AD13" s="27" t="n">
        <f aca="false">AP13*40/40</f>
        <v>0</v>
      </c>
      <c r="AE13" s="27" t="n">
        <f aca="false">AQ13*40/40</f>
        <v>0</v>
      </c>
      <c r="AF13" s="27" t="n">
        <f aca="false">AR13*40/40</f>
        <v>0</v>
      </c>
      <c r="AG13" s="27" t="n">
        <f aca="false">AS13*40/40</f>
        <v>0</v>
      </c>
      <c r="AH13" s="27" t="n">
        <f aca="false">AT13*40/40</f>
        <v>0</v>
      </c>
      <c r="AI13" s="27" t="n">
        <f aca="false">AU13*40/40</f>
        <v>0</v>
      </c>
      <c r="AJ13" s="27" t="n">
        <f aca="false">AV13*40/40</f>
        <v>0</v>
      </c>
      <c r="AK13" s="27" t="n">
        <f aca="false">AW13*40/40</f>
        <v>0</v>
      </c>
      <c r="AL13" s="27" t="n">
        <f aca="false">AX13*40/40</f>
        <v>0</v>
      </c>
      <c r="AM13" s="27" t="n">
        <f aca="false">AY13*40/40</f>
        <v>0</v>
      </c>
      <c r="AN13" s="27" t="n">
        <f aca="false">AZ13*40/40</f>
        <v>0</v>
      </c>
      <c r="BD13" s="27" t="n">
        <v>2.96</v>
      </c>
      <c r="BE13" s="27" t="n">
        <v>0.36</v>
      </c>
      <c r="BF13" s="27" t="n">
        <v>21.1</v>
      </c>
      <c r="BG13" s="27" t="n">
        <v>93.78</v>
      </c>
      <c r="BH13" s="27"/>
      <c r="BI13" s="27"/>
      <c r="BJ13" s="27" t="n">
        <v>0.02</v>
      </c>
      <c r="BK13" s="27"/>
      <c r="BL13" s="27" t="n">
        <v>8</v>
      </c>
      <c r="BM13" s="27" t="n">
        <v>5.6</v>
      </c>
      <c r="BN13" s="27" t="n">
        <v>26</v>
      </c>
      <c r="BO13" s="27" t="n">
        <v>0.44</v>
      </c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</row>
    <row r="14" customFormat="false" ht="13.8" hidden="false" customHeight="true" outlineLevel="0" collapsed="false">
      <c r="A14" s="13"/>
      <c r="B14" s="21" t="s">
        <v>34</v>
      </c>
      <c r="C14" s="29" t="s">
        <v>35</v>
      </c>
      <c r="D14" s="21" t="n">
        <v>180</v>
      </c>
      <c r="E14" s="27" t="n">
        <f aca="false">BD14*180/200</f>
        <v>2.844</v>
      </c>
      <c r="F14" s="27" t="n">
        <f aca="false">BE14*180/200</f>
        <v>2.412</v>
      </c>
      <c r="G14" s="27" t="n">
        <f aca="false">BF14*180/200</f>
        <v>14.346</v>
      </c>
      <c r="H14" s="27" t="n">
        <f aca="false">BG14*180/200</f>
        <v>45</v>
      </c>
      <c r="I14" s="27" t="n">
        <f aca="false">BH14*180/200</f>
        <v>18</v>
      </c>
      <c r="J14" s="27" t="n">
        <f aca="false">BI14*180/200</f>
        <v>0.036</v>
      </c>
      <c r="K14" s="27" t="n">
        <f aca="false">BJ14*180/200</f>
        <v>0.144</v>
      </c>
      <c r="L14" s="27" t="n">
        <f aca="false">BK14*180/200</f>
        <v>1.17</v>
      </c>
      <c r="M14" s="27" t="n">
        <f aca="false">BL14*180/200</f>
        <v>113.202</v>
      </c>
      <c r="N14" s="27" t="n">
        <f aca="false">BM14*180/200</f>
        <v>12.6</v>
      </c>
      <c r="O14" s="27" t="n">
        <f aca="false">BN14*180/200</f>
        <v>81</v>
      </c>
      <c r="P14" s="27" t="n">
        <f aca="false">BO14*180/200</f>
        <v>0.126</v>
      </c>
      <c r="Q14" s="27" t="n">
        <v>0.3</v>
      </c>
      <c r="R14" s="27"/>
      <c r="S14" s="27" t="n">
        <v>7.3</v>
      </c>
      <c r="T14" s="27" t="n">
        <v>30.8</v>
      </c>
      <c r="U14" s="27" t="n">
        <v>1.52</v>
      </c>
      <c r="V14" s="21"/>
      <c r="W14" s="21" t="n">
        <v>0.01</v>
      </c>
      <c r="X14" s="27" t="n">
        <v>9.62</v>
      </c>
      <c r="Y14" s="27" t="n">
        <v>8.3</v>
      </c>
      <c r="Z14" s="27" t="n">
        <v>7.1</v>
      </c>
      <c r="AA14" s="27" t="n">
        <v>11</v>
      </c>
      <c r="AB14" s="27" t="n">
        <v>0.87</v>
      </c>
      <c r="AC14" s="27" t="n">
        <v>0.2</v>
      </c>
      <c r="AD14" s="27" t="n">
        <f aca="false">AP14*200/200</f>
        <v>0</v>
      </c>
      <c r="AE14" s="27" t="n">
        <v>6.5</v>
      </c>
      <c r="AF14" s="27" t="n">
        <v>26.8</v>
      </c>
      <c r="AG14" s="27" t="n">
        <v>0.3</v>
      </c>
      <c r="AH14" s="27" t="n">
        <f aca="false">AT14*200/200</f>
        <v>0</v>
      </c>
      <c r="AI14" s="27" t="n">
        <f aca="false">AU14*200/200</f>
        <v>0</v>
      </c>
      <c r="AJ14" s="27" t="n">
        <v>0.04</v>
      </c>
      <c r="AK14" s="27" t="n">
        <v>4.5</v>
      </c>
      <c r="AL14" s="27" t="n">
        <v>3.8</v>
      </c>
      <c r="AM14" s="27" t="n">
        <v>7.2</v>
      </c>
      <c r="AN14" s="27" t="n">
        <v>0.73</v>
      </c>
      <c r="BD14" s="27" t="n">
        <v>3.16</v>
      </c>
      <c r="BE14" s="27" t="n">
        <v>2.68</v>
      </c>
      <c r="BF14" s="27" t="n">
        <v>15.94</v>
      </c>
      <c r="BG14" s="27" t="n">
        <v>50</v>
      </c>
      <c r="BH14" s="27" t="n">
        <v>20</v>
      </c>
      <c r="BI14" s="27" t="n">
        <v>0.04</v>
      </c>
      <c r="BJ14" s="27" t="n">
        <v>0.16</v>
      </c>
      <c r="BK14" s="27" t="n">
        <v>1.3</v>
      </c>
      <c r="BL14" s="27" t="n">
        <v>125.78</v>
      </c>
      <c r="BM14" s="27" t="n">
        <v>14</v>
      </c>
      <c r="BN14" s="27" t="n">
        <v>90</v>
      </c>
      <c r="BO14" s="27" t="n">
        <v>0.14</v>
      </c>
    </row>
    <row r="15" customFormat="false" ht="13.8" hidden="false" customHeight="true" outlineLevel="0" collapsed="false">
      <c r="A15" s="30" t="s">
        <v>36</v>
      </c>
      <c r="B15" s="30"/>
      <c r="C15" s="30"/>
      <c r="D15" s="31" t="n">
        <f aca="false">SUM(D7:D14)</f>
        <v>610</v>
      </c>
      <c r="E15" s="32"/>
      <c r="F15" s="32"/>
      <c r="G15" s="32"/>
      <c r="H15" s="32"/>
      <c r="I15" s="32"/>
      <c r="J15" s="31"/>
      <c r="K15" s="31"/>
      <c r="L15" s="32"/>
      <c r="M15" s="32"/>
      <c r="N15" s="32"/>
      <c r="O15" s="32"/>
      <c r="P15" s="32"/>
    </row>
    <row r="16" customFormat="false" ht="13.8" hidden="false" customHeight="false" outlineLevel="0" collapsed="false">
      <c r="A16" s="33" t="s">
        <v>37</v>
      </c>
      <c r="B16" s="33" t="n">
        <f aca="false">SUM(B7:B15)</f>
        <v>0</v>
      </c>
      <c r="C16" s="33" t="n">
        <f aca="false">SUM(C7:C15)</f>
        <v>0</v>
      </c>
      <c r="D16" s="33" t="n">
        <f aca="false">SUM(D7:D15)</f>
        <v>1220</v>
      </c>
      <c r="E16" s="32" t="n">
        <f aca="false">SUM(E7:E15)</f>
        <v>24.684</v>
      </c>
      <c r="F16" s="32" t="n">
        <f aca="false">SUM(F7:F15)</f>
        <v>29.1386666666667</v>
      </c>
      <c r="G16" s="32" t="n">
        <f aca="false">SUM(G7:G15)</f>
        <v>95.596</v>
      </c>
      <c r="H16" s="32" t="n">
        <f aca="false">SUM(H7:H15)</f>
        <v>693.48</v>
      </c>
      <c r="I16" s="32" t="n">
        <f aca="false">SUM(I7:I15)</f>
        <v>245.906666666667</v>
      </c>
      <c r="J16" s="32" t="n">
        <f aca="false">SUM(J7:J15)</f>
        <v>0.3385</v>
      </c>
      <c r="K16" s="32" t="n">
        <f aca="false">SUM(K7:K15)</f>
        <v>0.590666666666667</v>
      </c>
      <c r="L16" s="32" t="n">
        <f aca="false">SUM(L7:L15)</f>
        <v>11.8266666666667</v>
      </c>
      <c r="M16" s="32" t="n">
        <f aca="false">SUM(M7:M15)</f>
        <v>431.651166666667</v>
      </c>
      <c r="N16" s="32" t="n">
        <f aca="false">SUM(N7:N15)</f>
        <v>103.479166666667</v>
      </c>
      <c r="O16" s="32" t="n">
        <f aca="false">SUM(O7:O15)</f>
        <v>501.595</v>
      </c>
      <c r="P16" s="32" t="n">
        <f aca="false">SUM(P7:P15)</f>
        <v>6.2735</v>
      </c>
      <c r="BC16" s="32" t="n">
        <f aca="false">SUM(BC7:BC15)</f>
        <v>0</v>
      </c>
    </row>
    <row r="17" customFormat="false" ht="15" hidden="false" customHeight="true" outlineLevel="0" collapsed="false">
      <c r="A17" s="34" t="s">
        <v>38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customFormat="false" ht="13.8" hidden="false" customHeight="false" outlineLevel="0" collapsed="false">
      <c r="A18" s="34"/>
      <c r="B18" s="21" t="s">
        <v>39</v>
      </c>
      <c r="C18" s="26" t="s">
        <v>40</v>
      </c>
      <c r="D18" s="21" t="n">
        <v>100</v>
      </c>
      <c r="E18" s="27" t="n">
        <f aca="false">BD18*100/60</f>
        <v>1.1</v>
      </c>
      <c r="F18" s="27" t="n">
        <f aca="false">BE18*100/60</f>
        <v>6.11666666666667</v>
      </c>
      <c r="G18" s="27" t="n">
        <f aca="false">BF18*100/60</f>
        <v>4.56666666666667</v>
      </c>
      <c r="H18" s="27" t="n">
        <f aca="false">BG18*100/60</f>
        <v>77</v>
      </c>
      <c r="I18" s="27" t="n">
        <f aca="false">BH18*100/60</f>
        <v>0</v>
      </c>
      <c r="J18" s="27" t="n">
        <f aca="false">BI18*100/60</f>
        <v>0.0333333333333333</v>
      </c>
      <c r="K18" s="27" t="n">
        <f aca="false">BJ18*100/60</f>
        <v>0.0333333333333333</v>
      </c>
      <c r="L18" s="27" t="n">
        <f aca="false">BK18*100/60</f>
        <v>18.5</v>
      </c>
      <c r="M18" s="27" t="n">
        <f aca="false">BL18*100/60</f>
        <v>17.7333333333333</v>
      </c>
      <c r="N18" s="27" t="n">
        <f aca="false">BM18*100/60</f>
        <v>17.45</v>
      </c>
      <c r="O18" s="27" t="n">
        <f aca="false">BN18*100/60</f>
        <v>31.8333333333333</v>
      </c>
      <c r="P18" s="27" t="n">
        <f aca="false">BO18*100/60</f>
        <v>0.833333333333333</v>
      </c>
      <c r="AC18" s="27" t="n">
        <v>0.48</v>
      </c>
      <c r="AD18" s="27" t="n">
        <v>0.06</v>
      </c>
      <c r="AE18" s="27" t="n">
        <v>1.02</v>
      </c>
      <c r="AF18" s="27" t="n">
        <v>6</v>
      </c>
      <c r="AG18" s="27"/>
      <c r="AH18" s="27" t="n">
        <v>0.01</v>
      </c>
      <c r="AI18" s="27" t="n">
        <v>0.06</v>
      </c>
      <c r="AJ18" s="27" t="n">
        <v>2.1</v>
      </c>
      <c r="AK18" s="27" t="n">
        <v>13.8</v>
      </c>
      <c r="AL18" s="27" t="n">
        <v>8.4</v>
      </c>
      <c r="AM18" s="27" t="n">
        <v>14.4</v>
      </c>
      <c r="AN18" s="27" t="n">
        <v>0.36</v>
      </c>
      <c r="BD18" s="27" t="n">
        <v>0.66</v>
      </c>
      <c r="BE18" s="27" t="n">
        <v>3.67</v>
      </c>
      <c r="BF18" s="27" t="n">
        <v>2.74</v>
      </c>
      <c r="BG18" s="27" t="n">
        <v>46.2</v>
      </c>
      <c r="BH18" s="27" t="n">
        <f aca="false">CF18*60/60</f>
        <v>0</v>
      </c>
      <c r="BI18" s="27" t="n">
        <v>0.02</v>
      </c>
      <c r="BJ18" s="27" t="n">
        <v>0.02</v>
      </c>
      <c r="BK18" s="27" t="n">
        <v>11.1</v>
      </c>
      <c r="BL18" s="27" t="n">
        <v>10.64</v>
      </c>
      <c r="BM18" s="27" t="n">
        <v>10.47</v>
      </c>
      <c r="BN18" s="27" t="n">
        <v>19.1</v>
      </c>
      <c r="BO18" s="27" t="n">
        <v>0.5</v>
      </c>
    </row>
    <row r="19" s="35" customFormat="true" ht="13.8" hidden="false" customHeight="false" outlineLevel="0" collapsed="false">
      <c r="A19" s="34"/>
      <c r="B19" s="21" t="s">
        <v>41</v>
      </c>
      <c r="C19" s="26" t="s">
        <v>42</v>
      </c>
      <c r="D19" s="21" t="n">
        <v>250</v>
      </c>
      <c r="E19" s="27" t="n">
        <v>1.77</v>
      </c>
      <c r="F19" s="21" t="n">
        <f aca="false">BE19*250/200</f>
        <v>4.95</v>
      </c>
      <c r="G19" s="21" t="n">
        <f aca="false">BF19*250/200</f>
        <v>7.9</v>
      </c>
      <c r="H19" s="21" t="n">
        <f aca="false">BG19*250/200</f>
        <v>87.5</v>
      </c>
      <c r="I19" s="21" t="n">
        <f aca="false">BH19*250/200</f>
        <v>0</v>
      </c>
      <c r="J19" s="21" t="n">
        <f aca="false">BI19*250/200</f>
        <v>0.05</v>
      </c>
      <c r="K19" s="21" t="n">
        <f aca="false">BJ19*250/200</f>
        <v>0.05</v>
      </c>
      <c r="L19" s="21" t="n">
        <f aca="false">BK19*250/200</f>
        <v>15.775</v>
      </c>
      <c r="M19" s="21" t="n">
        <f aca="false">BL19*250/200</f>
        <v>49.25</v>
      </c>
      <c r="N19" s="21" t="n">
        <f aca="false">BM19*250/200</f>
        <v>22.125</v>
      </c>
      <c r="O19" s="21" t="n">
        <f aca="false">BN19*250/200</f>
        <v>49</v>
      </c>
      <c r="P19" s="21" t="n">
        <f aca="false">BO19*250/200</f>
        <v>0.825</v>
      </c>
      <c r="BD19" s="21" t="n">
        <v>1.42</v>
      </c>
      <c r="BE19" s="21" t="n">
        <v>3.96</v>
      </c>
      <c r="BF19" s="21" t="n">
        <v>6.32</v>
      </c>
      <c r="BG19" s="21" t="n">
        <v>70</v>
      </c>
      <c r="BH19" s="21"/>
      <c r="BI19" s="21" t="n">
        <v>0.04</v>
      </c>
      <c r="BJ19" s="21" t="n">
        <v>0.04</v>
      </c>
      <c r="BK19" s="21" t="n">
        <v>12.62</v>
      </c>
      <c r="BL19" s="21" t="n">
        <v>39.4</v>
      </c>
      <c r="BM19" s="21" t="n">
        <v>17.7</v>
      </c>
      <c r="BN19" s="21" t="n">
        <v>39.2</v>
      </c>
      <c r="BO19" s="21" t="n">
        <v>0.66</v>
      </c>
      <c r="WJG19" s="36"/>
      <c r="WJH19" s="36"/>
      <c r="WJI19" s="36"/>
      <c r="WJJ19" s="36"/>
      <c r="WJK19" s="36"/>
      <c r="WJL19" s="36"/>
      <c r="WJM19" s="36"/>
      <c r="WJN19" s="36"/>
      <c r="WJO19" s="36"/>
      <c r="WJP19" s="36"/>
      <c r="WJQ19" s="36"/>
      <c r="WJR19" s="36"/>
      <c r="WJS19" s="36"/>
      <c r="WJT19" s="36"/>
      <c r="WJU19" s="36"/>
      <c r="WJV19" s="36"/>
      <c r="WJW19" s="36"/>
      <c r="WJX19" s="36"/>
      <c r="WJY19" s="36"/>
      <c r="WJZ19" s="36"/>
      <c r="WKA19" s="36"/>
      <c r="WKB19" s="36"/>
      <c r="WKC19" s="36"/>
      <c r="WKD19" s="36"/>
      <c r="WKE19" s="36"/>
      <c r="WKF19" s="36"/>
      <c r="WKG19" s="36"/>
      <c r="WKH19" s="36"/>
      <c r="WKI19" s="36"/>
      <c r="WKJ19" s="36"/>
      <c r="WKK19" s="36"/>
      <c r="WKL19" s="36"/>
      <c r="WKM19" s="36"/>
      <c r="WKN19" s="36"/>
      <c r="WKO19" s="36"/>
      <c r="WKP19" s="36"/>
      <c r="WKQ19" s="36"/>
      <c r="WKR19" s="36"/>
      <c r="WKS19" s="36"/>
      <c r="WKT19" s="36"/>
      <c r="WKU19" s="36"/>
      <c r="WKV19" s="36"/>
      <c r="WKW19" s="36"/>
      <c r="WKX19" s="36"/>
      <c r="WKY19" s="36"/>
      <c r="WKZ19" s="36"/>
      <c r="WLA19" s="36"/>
      <c r="WLB19" s="36"/>
      <c r="WLC19" s="36"/>
      <c r="WLD19" s="36"/>
      <c r="WLE19" s="36"/>
      <c r="WLF19" s="36"/>
      <c r="WLG19" s="36"/>
      <c r="WLH19" s="36"/>
      <c r="WLI19" s="36"/>
      <c r="WLJ19" s="36"/>
      <c r="WLK19" s="36"/>
      <c r="WLL19" s="36"/>
      <c r="WLM19" s="36"/>
      <c r="WLN19" s="36"/>
      <c r="WLO19" s="36"/>
      <c r="WLP19" s="36"/>
      <c r="WLQ19" s="36"/>
      <c r="WLR19" s="36"/>
      <c r="WLS19" s="36"/>
      <c r="WLT19" s="36"/>
      <c r="WLU19" s="36"/>
      <c r="WLV19" s="36"/>
      <c r="WLW19" s="36"/>
      <c r="WLX19" s="36"/>
      <c r="WLY19" s="36"/>
      <c r="WLZ19" s="36"/>
      <c r="WMA19" s="36"/>
      <c r="WMB19" s="36"/>
      <c r="WMC19" s="36"/>
      <c r="WMD19" s="36"/>
      <c r="WME19" s="36"/>
      <c r="WMF19" s="36"/>
      <c r="WMG19" s="36"/>
      <c r="WMH19" s="36"/>
      <c r="WMI19" s="36"/>
      <c r="WMJ19" s="36"/>
      <c r="WMK19" s="36"/>
      <c r="WML19" s="36"/>
      <c r="WMM19" s="36"/>
      <c r="WMN19" s="36"/>
      <c r="WMO19" s="36"/>
      <c r="WMP19" s="36"/>
      <c r="WMQ19" s="36"/>
      <c r="WMR19" s="36"/>
      <c r="WMS19" s="36"/>
      <c r="WMT19" s="36"/>
      <c r="WMU19" s="36"/>
      <c r="WMV19" s="36"/>
      <c r="WMW19" s="36"/>
      <c r="WMX19" s="36"/>
      <c r="WMY19" s="36"/>
      <c r="WMZ19" s="36"/>
      <c r="WNA19" s="36"/>
      <c r="WNB19" s="36"/>
      <c r="WNC19" s="36"/>
      <c r="WND19" s="36"/>
      <c r="WNE19" s="36"/>
      <c r="WNF19" s="36"/>
      <c r="WNG19" s="36"/>
      <c r="WNH19" s="36"/>
      <c r="WNI19" s="36"/>
      <c r="WNJ19" s="36"/>
      <c r="WNK19" s="36"/>
      <c r="WNL19" s="36"/>
      <c r="WNM19" s="36"/>
      <c r="WNN19" s="36"/>
      <c r="WNO19" s="36"/>
      <c r="WNP19" s="36"/>
      <c r="WNQ19" s="36"/>
      <c r="WNR19" s="36"/>
      <c r="WNS19" s="36"/>
      <c r="WNT19" s="36"/>
      <c r="WNU19" s="36"/>
      <c r="WNV19" s="36"/>
      <c r="WNW19" s="36"/>
      <c r="WNX19" s="36"/>
      <c r="WNY19" s="36"/>
      <c r="WNZ19" s="36"/>
      <c r="WOA19" s="36"/>
      <c r="WOB19" s="36"/>
      <c r="WOC19" s="36"/>
      <c r="WOD19" s="37"/>
      <c r="WOE19" s="37"/>
      <c r="WOF19" s="37"/>
      <c r="WOG19" s="37"/>
      <c r="WOH19" s="37"/>
      <c r="WOI19" s="37"/>
      <c r="WOJ19" s="37"/>
      <c r="WOK19" s="37"/>
      <c r="WOL19" s="37"/>
      <c r="WOM19" s="37"/>
      <c r="WON19" s="37"/>
      <c r="WOO19" s="37"/>
      <c r="WOP19" s="37"/>
      <c r="WOQ19" s="37"/>
      <c r="WOR19" s="37"/>
      <c r="WOS19" s="37"/>
      <c r="WOT19" s="37"/>
      <c r="WOU19" s="37"/>
      <c r="WOV19" s="37"/>
      <c r="WOW19" s="37"/>
      <c r="WOX19" s="37"/>
      <c r="WOY19" s="37"/>
      <c r="WOZ19" s="37"/>
      <c r="WPA19" s="37"/>
      <c r="WPB19" s="37"/>
      <c r="WPC19" s="37"/>
      <c r="WPD19" s="37"/>
      <c r="WPE19" s="37"/>
      <c r="WPF19" s="37"/>
      <c r="WPG19" s="37"/>
      <c r="WPH19" s="37"/>
      <c r="WPI19" s="37"/>
      <c r="WPJ19" s="37"/>
      <c r="WPK19" s="37"/>
      <c r="WPL19" s="37"/>
      <c r="WPM19" s="37"/>
      <c r="WPN19" s="37"/>
      <c r="WPO19" s="37"/>
      <c r="WPP19" s="37"/>
      <c r="WPQ19" s="37"/>
      <c r="WPR19" s="37"/>
      <c r="WPS19" s="37"/>
      <c r="WPT19" s="37"/>
      <c r="WPU19" s="37"/>
      <c r="WPV19" s="37"/>
      <c r="WPW19" s="37"/>
      <c r="WPX19" s="37"/>
      <c r="WPY19" s="37"/>
      <c r="WPZ19" s="37"/>
      <c r="WQA19" s="37"/>
      <c r="WQB19" s="37"/>
      <c r="WQC19" s="37"/>
      <c r="WQD19" s="37"/>
      <c r="WQE19" s="37"/>
      <c r="WQF19" s="37"/>
      <c r="WQG19" s="37"/>
      <c r="WQH19" s="37"/>
      <c r="WQI19" s="37"/>
      <c r="WQJ19" s="37"/>
      <c r="WQK19" s="37"/>
      <c r="WQL19" s="37"/>
      <c r="WQM19" s="37"/>
      <c r="WQN19" s="37"/>
      <c r="WQO19" s="37"/>
      <c r="WQP19" s="37"/>
      <c r="WQQ19" s="37"/>
      <c r="WQR19" s="37"/>
      <c r="WQS19" s="37"/>
      <c r="WQT19" s="37"/>
      <c r="WQU19" s="37"/>
      <c r="WQV19" s="37"/>
      <c r="WQW19" s="37"/>
      <c r="WQX19" s="37"/>
      <c r="WQY19" s="37"/>
      <c r="WQZ19" s="37"/>
      <c r="WRA19" s="37"/>
      <c r="WRB19" s="37"/>
      <c r="WRC19" s="37"/>
      <c r="WRD19" s="37"/>
      <c r="WRE19" s="37"/>
      <c r="WRF19" s="37"/>
      <c r="WRG19" s="4"/>
      <c r="XFD19" s="4"/>
    </row>
    <row r="20" s="1" customFormat="true" ht="13.8" hidden="false" customHeight="false" outlineLevel="0" collapsed="false">
      <c r="A20" s="34"/>
      <c r="B20" s="18" t="s">
        <v>43</v>
      </c>
      <c r="C20" s="38" t="s">
        <v>44</v>
      </c>
      <c r="D20" s="20" t="n">
        <v>100</v>
      </c>
      <c r="E20" s="39" t="n">
        <f aca="false">BD20*100/90</f>
        <v>13.3333333333333</v>
      </c>
      <c r="F20" s="39" t="n">
        <v>19.22</v>
      </c>
      <c r="G20" s="39" t="n">
        <v>12.74</v>
      </c>
      <c r="H20" s="39" t="n">
        <f aca="false">BG20*100/90</f>
        <v>313.333333333333</v>
      </c>
      <c r="I20" s="39" t="n">
        <f aca="false">BH20*100/90</f>
        <v>42.6666666666667</v>
      </c>
      <c r="J20" s="39" t="n">
        <f aca="false">BI20*100/90</f>
        <v>0.177777777777778</v>
      </c>
      <c r="K20" s="39" t="n">
        <f aca="false">BJ20*100/90</f>
        <v>0.122222222222222</v>
      </c>
      <c r="L20" s="39" t="n">
        <f aca="false">BK20*100/90</f>
        <v>0.666666666666667</v>
      </c>
      <c r="M20" s="39" t="n">
        <f aca="false">BL20*100/90</f>
        <v>15.9555555555556</v>
      </c>
      <c r="N20" s="39" t="n">
        <f aca="false">BM20*100/90</f>
        <v>20.9333333333333</v>
      </c>
      <c r="O20" s="39" t="n">
        <f aca="false">BN20*100/90</f>
        <v>143.755555555556</v>
      </c>
      <c r="P20" s="39" t="n">
        <f aca="false">BO20*100/90</f>
        <v>3.6</v>
      </c>
      <c r="Q20" s="40" t="n">
        <v>7.46</v>
      </c>
      <c r="R20" s="40" t="n">
        <v>8.29</v>
      </c>
      <c r="S20" s="40" t="n">
        <v>9.44</v>
      </c>
      <c r="T20" s="40" t="n">
        <v>142</v>
      </c>
      <c r="U20" s="40" t="n">
        <v>33</v>
      </c>
      <c r="V20" s="41" t="n">
        <v>0.05</v>
      </c>
      <c r="W20" s="41" t="n">
        <v>0.07</v>
      </c>
      <c r="X20" s="40" t="n">
        <v>0.41</v>
      </c>
      <c r="Y20" s="40" t="n">
        <v>23.65</v>
      </c>
      <c r="Z20" s="40" t="n">
        <v>16.5</v>
      </c>
      <c r="AA20" s="40" t="n">
        <v>83.14</v>
      </c>
      <c r="AB20" s="40" t="n">
        <v>0.68</v>
      </c>
      <c r="BD20" s="39" t="n">
        <v>12</v>
      </c>
      <c r="BE20" s="39" t="n">
        <v>21.28</v>
      </c>
      <c r="BF20" s="39" t="n">
        <v>10.57</v>
      </c>
      <c r="BG20" s="39" t="n">
        <v>282</v>
      </c>
      <c r="BH20" s="39" t="n">
        <v>38.4</v>
      </c>
      <c r="BI20" s="39" t="n">
        <v>0.16</v>
      </c>
      <c r="BJ20" s="39" t="n">
        <v>0.11</v>
      </c>
      <c r="BK20" s="39" t="n">
        <v>0.6</v>
      </c>
      <c r="BL20" s="39" t="n">
        <v>14.36</v>
      </c>
      <c r="BM20" s="39" t="n">
        <v>18.84</v>
      </c>
      <c r="BN20" s="39" t="n">
        <v>129.38</v>
      </c>
      <c r="BO20" s="39" t="n">
        <v>3.24</v>
      </c>
      <c r="WRG20" s="4"/>
      <c r="XFD20" s="4"/>
    </row>
    <row r="21" customFormat="false" ht="13.8" hidden="false" customHeight="false" outlineLevel="0" collapsed="false">
      <c r="A21" s="34"/>
      <c r="B21" s="18" t="s">
        <v>45</v>
      </c>
      <c r="C21" s="38" t="s">
        <v>46</v>
      </c>
      <c r="D21" s="20" t="n">
        <v>180</v>
      </c>
      <c r="E21" s="39" t="n">
        <f aca="false">BD21*180/100</f>
        <v>3.438</v>
      </c>
      <c r="F21" s="39" t="n">
        <f aca="false">BE21*180/100</f>
        <v>5.184</v>
      </c>
      <c r="G21" s="39" t="n">
        <f aca="false">BF21*180/100</f>
        <v>27.612</v>
      </c>
      <c r="H21" s="39" t="n">
        <f aca="false">BG21*180/100</f>
        <v>169.2</v>
      </c>
      <c r="I21" s="39" t="n">
        <f aca="false">BH21*180/100</f>
        <v>0</v>
      </c>
      <c r="J21" s="39" t="n">
        <f aca="false">BI21*180/100</f>
        <v>0.18</v>
      </c>
      <c r="K21" s="39" t="n">
        <f aca="false">BJ21*180/100</f>
        <v>0.108</v>
      </c>
      <c r="L21" s="39" t="n">
        <f aca="false">BK21*180/100</f>
        <v>25.2</v>
      </c>
      <c r="M21" s="39" t="n">
        <f aca="false">BL21*180/100</f>
        <v>17.568</v>
      </c>
      <c r="N21" s="39" t="n">
        <f aca="false">BM21*180/100</f>
        <v>35.19</v>
      </c>
      <c r="O21" s="39" t="n">
        <f aca="false">BN21*180/100</f>
        <v>95.67</v>
      </c>
      <c r="P21" s="39" t="n">
        <f aca="false">BO21*180/100</f>
        <v>1.386</v>
      </c>
      <c r="BD21" s="39" t="n">
        <v>1.91</v>
      </c>
      <c r="BE21" s="39" t="n">
        <v>2.88</v>
      </c>
      <c r="BF21" s="39" t="n">
        <v>15.34</v>
      </c>
      <c r="BG21" s="39" t="n">
        <v>94</v>
      </c>
      <c r="BH21" s="39"/>
      <c r="BI21" s="39" t="n">
        <v>0.1</v>
      </c>
      <c r="BJ21" s="39" t="n">
        <v>0.06</v>
      </c>
      <c r="BK21" s="39" t="n">
        <v>14</v>
      </c>
      <c r="BL21" s="39" t="n">
        <v>9.76</v>
      </c>
      <c r="BM21" s="39" t="n">
        <v>19.55</v>
      </c>
      <c r="BN21" s="39" t="n">
        <v>53.15</v>
      </c>
      <c r="BO21" s="39" t="n">
        <v>0.77</v>
      </c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</row>
    <row r="22" customFormat="false" ht="13.8" hidden="false" customHeight="false" outlineLevel="0" collapsed="false">
      <c r="A22" s="34"/>
      <c r="B22" s="21" t="s">
        <v>31</v>
      </c>
      <c r="C22" s="26" t="s">
        <v>32</v>
      </c>
      <c r="D22" s="21" t="n">
        <v>30</v>
      </c>
      <c r="E22" s="27" t="n">
        <f aca="false">BD22*30/20</f>
        <v>2.04</v>
      </c>
      <c r="F22" s="27" t="n">
        <f aca="false">BE22*30/20</f>
        <v>0.36</v>
      </c>
      <c r="G22" s="27" t="n">
        <f aca="false">BF22*30/20</f>
        <v>10.08</v>
      </c>
      <c r="H22" s="27" t="n">
        <f aca="false">BG22*30/20</f>
        <v>51.24</v>
      </c>
      <c r="I22" s="27" t="n">
        <f aca="false">BH22*30/20</f>
        <v>0</v>
      </c>
      <c r="J22" s="27" t="n">
        <f aca="false">BI22*30/20</f>
        <v>0.045</v>
      </c>
      <c r="K22" s="27" t="n">
        <f aca="false">BJ22*30/20</f>
        <v>0.03</v>
      </c>
      <c r="L22" s="27" t="n">
        <f aca="false">BK22*30/20</f>
        <v>0</v>
      </c>
      <c r="M22" s="27" t="n">
        <f aca="false">BL22*30/20</f>
        <v>13.515</v>
      </c>
      <c r="N22" s="27" t="n">
        <f aca="false">BM22*30/20</f>
        <v>14.115</v>
      </c>
      <c r="O22" s="27" t="n">
        <f aca="false">BN22*30/20</f>
        <v>45.21</v>
      </c>
      <c r="P22" s="27" t="n">
        <f aca="false">BO22*30/20</f>
        <v>1.125</v>
      </c>
      <c r="Q22" s="27" t="n">
        <v>1.7</v>
      </c>
      <c r="R22" s="27" t="n">
        <v>0.3</v>
      </c>
      <c r="S22" s="27" t="n">
        <v>8.4</v>
      </c>
      <c r="T22" s="27" t="n">
        <v>42.7</v>
      </c>
      <c r="U22" s="27"/>
      <c r="V22" s="27" t="n">
        <v>0.04</v>
      </c>
      <c r="W22" s="27" t="n">
        <v>0.02</v>
      </c>
      <c r="X22" s="27"/>
      <c r="Y22" s="27" t="n">
        <v>11.26</v>
      </c>
      <c r="Z22" s="27" t="n">
        <v>11.76</v>
      </c>
      <c r="AA22" s="27" t="n">
        <v>37.68</v>
      </c>
      <c r="AB22" s="27" t="n">
        <v>0.94</v>
      </c>
      <c r="BD22" s="27" t="n">
        <v>1.36</v>
      </c>
      <c r="BE22" s="27" t="n">
        <v>0.24</v>
      </c>
      <c r="BF22" s="27" t="n">
        <v>6.72</v>
      </c>
      <c r="BG22" s="27" t="n">
        <v>34.16</v>
      </c>
      <c r="BH22" s="27"/>
      <c r="BI22" s="27" t="n">
        <v>0.03</v>
      </c>
      <c r="BJ22" s="27" t="n">
        <v>0.02</v>
      </c>
      <c r="BK22" s="27"/>
      <c r="BL22" s="27" t="n">
        <v>9.01</v>
      </c>
      <c r="BM22" s="27" t="n">
        <v>9.41</v>
      </c>
      <c r="BN22" s="27" t="n">
        <v>30.14</v>
      </c>
      <c r="BO22" s="27" t="n">
        <v>0.75</v>
      </c>
    </row>
    <row r="23" customFormat="false" ht="13.8" hidden="false" customHeight="false" outlineLevel="0" collapsed="false">
      <c r="A23" s="34"/>
      <c r="B23" s="21" t="s">
        <v>31</v>
      </c>
      <c r="C23" s="15" t="s">
        <v>33</v>
      </c>
      <c r="D23" s="21" t="n">
        <v>50</v>
      </c>
      <c r="E23" s="27" t="n">
        <f aca="false">BD23*50/40</f>
        <v>3.7</v>
      </c>
      <c r="F23" s="27" t="n">
        <f aca="false">BE23*50/40</f>
        <v>0.45</v>
      </c>
      <c r="G23" s="27" t="n">
        <f aca="false">BF23*50/40</f>
        <v>26.375</v>
      </c>
      <c r="H23" s="27" t="n">
        <f aca="false">BG23*50/40</f>
        <v>117.225</v>
      </c>
      <c r="I23" s="27" t="n">
        <f aca="false">BH23*50/40</f>
        <v>0</v>
      </c>
      <c r="J23" s="27" t="n">
        <f aca="false">BI23*50/40</f>
        <v>0</v>
      </c>
      <c r="K23" s="27" t="n">
        <f aca="false">BJ23*50/40</f>
        <v>0.025</v>
      </c>
      <c r="L23" s="27" t="n">
        <f aca="false">BK23*50/40</f>
        <v>0</v>
      </c>
      <c r="M23" s="27" t="n">
        <f aca="false">BL23*50/40</f>
        <v>10</v>
      </c>
      <c r="N23" s="27" t="n">
        <f aca="false">BM23*50/40</f>
        <v>7</v>
      </c>
      <c r="O23" s="27" t="n">
        <f aca="false">BN23*50/40</f>
        <v>32.5</v>
      </c>
      <c r="P23" s="27" t="n">
        <f aca="false">BO23*50/40</f>
        <v>0.55</v>
      </c>
      <c r="Q23" s="27" t="n">
        <v>3.03</v>
      </c>
      <c r="R23" s="27" t="n">
        <v>0.36</v>
      </c>
      <c r="S23" s="27" t="n">
        <v>19.64</v>
      </c>
      <c r="T23" s="27" t="n">
        <v>93.77</v>
      </c>
      <c r="U23" s="27"/>
      <c r="V23" s="27"/>
      <c r="W23" s="27" t="n">
        <v>0.013</v>
      </c>
      <c r="X23" s="27"/>
      <c r="Y23" s="27" t="n">
        <v>8</v>
      </c>
      <c r="Z23" s="27" t="n">
        <v>5.6</v>
      </c>
      <c r="AA23" s="27" t="n">
        <v>26</v>
      </c>
      <c r="AB23" s="27" t="n">
        <v>0.44</v>
      </c>
      <c r="AC23" s="27" t="n">
        <v>3</v>
      </c>
      <c r="AD23" s="27" t="n">
        <f aca="false">AP23*40/40</f>
        <v>0</v>
      </c>
      <c r="AE23" s="27" t="n">
        <f aca="false">AQ23*40/40</f>
        <v>0</v>
      </c>
      <c r="AF23" s="27" t="n">
        <f aca="false">AR23*40/40</f>
        <v>0</v>
      </c>
      <c r="AG23" s="27" t="n">
        <f aca="false">AS23*40/40</f>
        <v>0</v>
      </c>
      <c r="AH23" s="27" t="n">
        <f aca="false">AT23*40/40</f>
        <v>0</v>
      </c>
      <c r="AI23" s="27" t="n">
        <f aca="false">AU23*40/40</f>
        <v>0</v>
      </c>
      <c r="AJ23" s="27" t="n">
        <f aca="false">AV23*40/40</f>
        <v>0</v>
      </c>
      <c r="AK23" s="27" t="n">
        <f aca="false">AW23*40/40</f>
        <v>0</v>
      </c>
      <c r="AL23" s="27" t="n">
        <f aca="false">AX23*40/40</f>
        <v>0</v>
      </c>
      <c r="AM23" s="27" t="n">
        <f aca="false">AY23*40/40</f>
        <v>0</v>
      </c>
      <c r="AN23" s="27" t="n">
        <f aca="false">AZ23*40/40</f>
        <v>0</v>
      </c>
      <c r="BD23" s="27" t="n">
        <v>2.96</v>
      </c>
      <c r="BE23" s="27" t="n">
        <v>0.36</v>
      </c>
      <c r="BF23" s="27" t="n">
        <v>21.1</v>
      </c>
      <c r="BG23" s="27" t="n">
        <v>93.78</v>
      </c>
      <c r="BH23" s="27"/>
      <c r="BI23" s="27"/>
      <c r="BJ23" s="27" t="n">
        <v>0.02</v>
      </c>
      <c r="BK23" s="27"/>
      <c r="BL23" s="27" t="n">
        <v>8</v>
      </c>
      <c r="BM23" s="27" t="n">
        <v>5.6</v>
      </c>
      <c r="BN23" s="27" t="n">
        <v>26</v>
      </c>
      <c r="BO23" s="27" t="n">
        <v>0.44</v>
      </c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</row>
    <row r="24" customFormat="false" ht="13.8" hidden="false" customHeight="false" outlineLevel="0" collapsed="false">
      <c r="A24" s="34"/>
      <c r="B24" s="21" t="s">
        <v>47</v>
      </c>
      <c r="C24" s="26" t="s">
        <v>48</v>
      </c>
      <c r="D24" s="21" t="n">
        <v>200</v>
      </c>
      <c r="E24" s="27" t="n">
        <f aca="false">SUM(ACP24*200/180)</f>
        <v>0.677777777777778</v>
      </c>
      <c r="F24" s="27" t="n">
        <f aca="false">SUM(ACQ24*200/180)</f>
        <v>0.277777777777778</v>
      </c>
      <c r="G24" s="27" t="n">
        <f aca="false">SUM(ACR24*200/180)</f>
        <v>20.7555555555556</v>
      </c>
      <c r="H24" s="27" t="n">
        <f aca="false">SUM(ACS24*200/180)</f>
        <v>88</v>
      </c>
      <c r="I24" s="27" t="n">
        <f aca="false">SUM(ACT24*200/180)</f>
        <v>0</v>
      </c>
      <c r="J24" s="27" t="n">
        <f aca="false">SUM(ACU24*200/180)</f>
        <v>0.0222222222222222</v>
      </c>
      <c r="K24" s="27" t="n">
        <f aca="false">SUM(ACV24*200/180)</f>
        <v>0</v>
      </c>
      <c r="L24" s="27" t="n">
        <f aca="false">SUM(ACW24*200/180)</f>
        <v>100</v>
      </c>
      <c r="M24" s="27" t="n">
        <f aca="false">SUM(ACX24*200/180)</f>
        <v>21.3444444444444</v>
      </c>
      <c r="N24" s="27" t="n">
        <f aca="false">SUM(ACY24*200/180)</f>
        <v>3.44444444444444</v>
      </c>
      <c r="O24" s="27" t="n">
        <f aca="false">SUM(ACZ24*200/180)</f>
        <v>3.44444444444444</v>
      </c>
      <c r="P24" s="27" t="n">
        <f aca="false">SUM(ADA24*200/180)</f>
        <v>0.644444444444444</v>
      </c>
      <c r="Q24" s="27" t="n">
        <v>0.6</v>
      </c>
      <c r="R24" s="27" t="n">
        <v>0.2</v>
      </c>
      <c r="S24" s="27" t="n">
        <v>15.2</v>
      </c>
      <c r="T24" s="27" t="n">
        <v>65.3</v>
      </c>
      <c r="U24" s="28" t="n">
        <v>98</v>
      </c>
      <c r="V24" s="21" t="n">
        <v>0.01</v>
      </c>
      <c r="W24" s="21" t="n">
        <v>0.05</v>
      </c>
      <c r="X24" s="27" t="n">
        <v>80</v>
      </c>
      <c r="Y24" s="27" t="n">
        <v>11</v>
      </c>
      <c r="Z24" s="27" t="n">
        <v>3</v>
      </c>
      <c r="AA24" s="27" t="n">
        <v>3</v>
      </c>
      <c r="AB24" s="27" t="n">
        <v>0.54</v>
      </c>
      <c r="ACP24" s="27" t="n">
        <v>0.61</v>
      </c>
      <c r="ACQ24" s="27" t="n">
        <v>0.25</v>
      </c>
      <c r="ACR24" s="27" t="n">
        <v>18.68</v>
      </c>
      <c r="ACS24" s="27" t="n">
        <v>79.2</v>
      </c>
      <c r="ACT24" s="27"/>
      <c r="ACU24" s="27" t="n">
        <v>0.02</v>
      </c>
      <c r="ACV24" s="27" t="n">
        <f aca="false">ADH24*180/200</f>
        <v>0</v>
      </c>
      <c r="ACW24" s="27" t="n">
        <v>90</v>
      </c>
      <c r="ACX24" s="27" t="n">
        <v>19.21</v>
      </c>
      <c r="ACY24" s="27" t="n">
        <v>3.1</v>
      </c>
      <c r="ACZ24" s="27" t="n">
        <v>3.1</v>
      </c>
      <c r="ADA24" s="27" t="n">
        <v>0.58</v>
      </c>
    </row>
    <row r="25" customFormat="false" ht="13.8" hidden="false" customHeight="false" outlineLevel="0" collapsed="false">
      <c r="A25" s="34"/>
      <c r="B25" s="21" t="s">
        <v>49</v>
      </c>
      <c r="C25" s="15" t="s">
        <v>50</v>
      </c>
      <c r="D25" s="21" t="n">
        <v>30</v>
      </c>
      <c r="E25" s="27" t="n">
        <f aca="false">BD25*30/30</f>
        <v>3.6</v>
      </c>
      <c r="F25" s="27" t="n">
        <f aca="false">BE25*30/30</f>
        <v>0.6</v>
      </c>
      <c r="G25" s="27" t="n">
        <f aca="false">BF25*30/30</f>
        <v>22.5</v>
      </c>
      <c r="H25" s="27" t="n">
        <f aca="false">BG25*30/30</f>
        <v>111</v>
      </c>
      <c r="I25" s="27" t="n">
        <f aca="false">BH25*30/30</f>
        <v>0</v>
      </c>
      <c r="J25" s="27" t="n">
        <f aca="false">BI25*30/30</f>
        <v>0</v>
      </c>
      <c r="K25" s="27" t="n">
        <f aca="false">BJ25*30/30</f>
        <v>0</v>
      </c>
      <c r="L25" s="27" t="n">
        <f aca="false">BK25*30/30</f>
        <v>0</v>
      </c>
      <c r="M25" s="27" t="n">
        <f aca="false">BL25*30/30</f>
        <v>0</v>
      </c>
      <c r="N25" s="27" t="n">
        <f aca="false">BM25*30/30</f>
        <v>0</v>
      </c>
      <c r="O25" s="27" t="n">
        <f aca="false">BN25*30/30</f>
        <v>0</v>
      </c>
      <c r="P25" s="27" t="n">
        <f aca="false">BO25*30/30</f>
        <v>0</v>
      </c>
      <c r="Q25" s="42"/>
      <c r="R25" s="42"/>
      <c r="S25" s="42"/>
      <c r="T25" s="42"/>
      <c r="U25" s="42"/>
      <c r="V25" s="15"/>
      <c r="W25" s="15"/>
      <c r="X25" s="42"/>
      <c r="Y25" s="42"/>
      <c r="Z25" s="42"/>
      <c r="AA25" s="42"/>
      <c r="AB25" s="42"/>
      <c r="BD25" s="27" t="n">
        <v>3.6</v>
      </c>
      <c r="BE25" s="27" t="n">
        <v>0.6</v>
      </c>
      <c r="BF25" s="27" t="n">
        <v>22.5</v>
      </c>
      <c r="BG25" s="27" t="n">
        <v>111</v>
      </c>
      <c r="BH25" s="27"/>
      <c r="BI25" s="27"/>
      <c r="BJ25" s="27"/>
      <c r="BK25" s="27"/>
      <c r="BL25" s="27"/>
      <c r="BM25" s="27"/>
      <c r="BN25" s="27"/>
      <c r="BO25" s="27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43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</row>
    <row r="26" s="46" customFormat="true" ht="15" hidden="false" customHeight="false" outlineLevel="0" collapsed="false">
      <c r="A26" s="34" t="s">
        <v>51</v>
      </c>
      <c r="B26" s="34"/>
      <c r="C26" s="30" t="s">
        <v>52</v>
      </c>
      <c r="D26" s="31" t="n">
        <f aca="false">SUM(D18:D25)</f>
        <v>940</v>
      </c>
      <c r="E26" s="44"/>
      <c r="F26" s="44"/>
      <c r="G26" s="44"/>
      <c r="H26" s="44"/>
      <c r="I26" s="44"/>
      <c r="J26" s="45"/>
      <c r="K26" s="45"/>
      <c r="L26" s="44"/>
      <c r="M26" s="44"/>
      <c r="N26" s="44"/>
      <c r="O26" s="44"/>
      <c r="P26" s="44"/>
      <c r="WAQ26" s="47"/>
      <c r="WAR26" s="47"/>
      <c r="WAS26" s="47"/>
      <c r="WAT26" s="47"/>
      <c r="WAU26" s="47"/>
      <c r="WAV26" s="47"/>
      <c r="WAW26" s="47"/>
      <c r="WAX26" s="47"/>
      <c r="WAY26" s="47"/>
      <c r="WAZ26" s="47"/>
      <c r="WBA26" s="47"/>
      <c r="WBB26" s="47"/>
      <c r="WBC26" s="47"/>
      <c r="WBD26" s="47"/>
      <c r="WBE26" s="47"/>
      <c r="WBF26" s="47"/>
      <c r="WBG26" s="47"/>
      <c r="WBH26" s="47"/>
      <c r="WBI26" s="47"/>
      <c r="WBJ26" s="47"/>
      <c r="WBK26" s="47"/>
      <c r="WBL26" s="47"/>
      <c r="WBM26" s="47"/>
      <c r="WBN26" s="47"/>
      <c r="WBO26" s="47"/>
      <c r="WBP26" s="47"/>
      <c r="WBQ26" s="47"/>
      <c r="WBR26" s="47"/>
      <c r="WBS26" s="47"/>
      <c r="WBT26" s="47"/>
      <c r="WBU26" s="47"/>
      <c r="WBV26" s="47"/>
      <c r="WBW26" s="47"/>
      <c r="WBX26" s="47"/>
      <c r="WBY26" s="47"/>
      <c r="WBZ26" s="47"/>
      <c r="WCA26" s="47"/>
      <c r="WCB26" s="47"/>
      <c r="WCC26" s="47"/>
      <c r="WCD26" s="47"/>
      <c r="WCE26" s="47"/>
      <c r="WCF26" s="47"/>
      <c r="WCG26" s="47"/>
      <c r="WCH26" s="47"/>
      <c r="WCI26" s="47"/>
      <c r="WCJ26" s="47"/>
      <c r="WCK26" s="47"/>
      <c r="WCL26" s="47"/>
      <c r="WCM26" s="47"/>
      <c r="WCN26" s="47"/>
      <c r="WCO26" s="47"/>
      <c r="WCP26" s="47"/>
      <c r="WCQ26" s="47"/>
      <c r="WCR26" s="47"/>
      <c r="WCS26" s="47"/>
      <c r="WCT26" s="47"/>
      <c r="WCU26" s="47"/>
      <c r="WCV26" s="47"/>
      <c r="WCW26" s="47"/>
      <c r="WCX26" s="47"/>
      <c r="WCY26" s="47"/>
      <c r="WCZ26" s="47"/>
      <c r="WDA26" s="47"/>
      <c r="WDB26" s="47"/>
      <c r="WDC26" s="47"/>
      <c r="WDD26" s="47"/>
      <c r="WDE26" s="47"/>
      <c r="WDF26" s="47"/>
      <c r="WDG26" s="47"/>
      <c r="WDH26" s="47"/>
      <c r="WDI26" s="47"/>
      <c r="WDJ26" s="47"/>
      <c r="WDK26" s="47"/>
      <c r="WDL26" s="47"/>
      <c r="WDM26" s="47"/>
      <c r="WDN26" s="47"/>
      <c r="WDO26" s="47"/>
      <c r="WDP26" s="47"/>
      <c r="WDQ26" s="47"/>
      <c r="WDR26" s="47"/>
      <c r="WDS26" s="47"/>
      <c r="WDT26" s="47"/>
      <c r="WDU26" s="47"/>
      <c r="WDV26" s="47"/>
      <c r="WDW26" s="47"/>
      <c r="WDX26" s="47"/>
      <c r="WDY26" s="47"/>
      <c r="WDZ26" s="47"/>
      <c r="WEA26" s="47"/>
      <c r="WEB26" s="47"/>
      <c r="WEC26" s="47"/>
      <c r="WED26" s="47"/>
      <c r="WEE26" s="47"/>
      <c r="WEF26" s="47"/>
      <c r="WEG26" s="47"/>
      <c r="WEH26" s="47"/>
      <c r="WEI26" s="47"/>
      <c r="WEJ26" s="47"/>
      <c r="WEK26" s="47"/>
      <c r="WEL26" s="47"/>
      <c r="WEM26" s="47"/>
      <c r="WEN26" s="47"/>
      <c r="WEO26" s="47"/>
      <c r="WEP26" s="47"/>
      <c r="WEQ26" s="47"/>
      <c r="WER26" s="47"/>
      <c r="WES26" s="47"/>
      <c r="WET26" s="47"/>
      <c r="WEU26" s="47"/>
      <c r="WEV26" s="47"/>
      <c r="WEW26" s="47"/>
      <c r="WEX26" s="47"/>
      <c r="WEY26" s="47"/>
      <c r="WEZ26" s="47"/>
      <c r="WFA26" s="47"/>
      <c r="WFB26" s="47"/>
      <c r="WFC26" s="47"/>
      <c r="WFD26" s="47"/>
      <c r="WFE26" s="47"/>
      <c r="WFF26" s="47"/>
      <c r="WFG26" s="47"/>
      <c r="WFH26" s="47"/>
      <c r="WFI26" s="47"/>
      <c r="WFJ26" s="47"/>
      <c r="WFK26" s="47"/>
      <c r="WFL26" s="47"/>
      <c r="WFM26" s="47"/>
      <c r="WFN26" s="47"/>
      <c r="WFO26" s="47"/>
      <c r="WFP26" s="47"/>
      <c r="WFQ26" s="47"/>
      <c r="WFR26" s="47"/>
      <c r="WFS26" s="47"/>
      <c r="WFT26" s="47"/>
      <c r="WFU26" s="47"/>
      <c r="WFV26" s="47"/>
      <c r="WFW26" s="47"/>
      <c r="WFX26" s="47"/>
      <c r="WFY26" s="47"/>
      <c r="WFZ26" s="47"/>
      <c r="WGA26" s="47"/>
      <c r="WGB26" s="47"/>
      <c r="WGC26" s="47"/>
      <c r="WGD26" s="47"/>
      <c r="WGE26" s="47"/>
      <c r="WGF26" s="47"/>
      <c r="WGG26" s="47"/>
      <c r="WGH26" s="47"/>
      <c r="WGI26" s="47"/>
      <c r="WGJ26" s="47"/>
      <c r="WGK26" s="47"/>
      <c r="WGL26" s="47"/>
      <c r="WGM26" s="47"/>
      <c r="WGN26" s="47"/>
      <c r="WGO26" s="47"/>
      <c r="WGP26" s="47"/>
      <c r="WGQ26" s="47"/>
      <c r="WGR26" s="47"/>
      <c r="WGS26" s="47"/>
      <c r="WGT26" s="47"/>
      <c r="WGU26" s="47"/>
      <c r="WGV26" s="47"/>
      <c r="WGW26" s="47"/>
      <c r="WGX26" s="47"/>
      <c r="WGY26" s="47"/>
      <c r="WGZ26" s="47"/>
      <c r="WHA26" s="47"/>
      <c r="WHB26" s="47"/>
      <c r="WHC26" s="47"/>
      <c r="WHD26" s="47"/>
      <c r="WHE26" s="47"/>
      <c r="WHF26" s="47"/>
      <c r="WHG26" s="47"/>
      <c r="WHH26" s="47"/>
      <c r="WHI26" s="47"/>
      <c r="WHJ26" s="47"/>
      <c r="WHK26" s="47"/>
      <c r="WHL26" s="47"/>
      <c r="WHM26" s="47"/>
      <c r="WHN26" s="47"/>
      <c r="WHO26" s="47"/>
      <c r="WHP26" s="47"/>
      <c r="WHQ26" s="47"/>
      <c r="WHR26" s="47"/>
      <c r="WHS26" s="47"/>
      <c r="WHT26" s="47"/>
      <c r="WHU26" s="47"/>
      <c r="WHV26" s="47"/>
      <c r="WHW26" s="47"/>
      <c r="WHX26" s="47"/>
      <c r="WHY26" s="47"/>
      <c r="WHZ26" s="47"/>
      <c r="WIA26" s="47"/>
      <c r="WIB26" s="47"/>
      <c r="WIC26" s="47"/>
      <c r="WID26" s="47"/>
      <c r="WIE26" s="47"/>
      <c r="WIF26" s="47"/>
      <c r="WIG26" s="47"/>
      <c r="WIH26" s="47"/>
      <c r="WII26" s="47"/>
      <c r="WIJ26" s="47"/>
      <c r="WIK26" s="47"/>
      <c r="WIL26" s="47"/>
      <c r="WIM26" s="47"/>
      <c r="WIN26" s="47"/>
      <c r="WIO26" s="47"/>
      <c r="WIP26" s="47"/>
      <c r="WIQ26" s="47"/>
      <c r="WIR26" s="47"/>
      <c r="WIS26" s="47"/>
      <c r="WIT26" s="47"/>
      <c r="WIU26" s="47"/>
      <c r="WIV26" s="47"/>
      <c r="WIW26" s="47"/>
      <c r="WIX26" s="47"/>
      <c r="WIY26" s="47"/>
      <c r="WIZ26" s="47"/>
      <c r="WJA26" s="47"/>
      <c r="WJB26" s="47"/>
      <c r="WJC26" s="47"/>
      <c r="WJD26" s="47"/>
      <c r="WJE26" s="47"/>
      <c r="WJF26" s="47"/>
      <c r="WJG26" s="47"/>
      <c r="WJH26" s="47"/>
      <c r="WJI26" s="47"/>
      <c r="WJJ26" s="47"/>
      <c r="WJK26" s="47"/>
      <c r="WJL26" s="47"/>
      <c r="WJM26" s="47"/>
      <c r="WJN26" s="47"/>
      <c r="WJO26" s="47"/>
      <c r="WJP26" s="47"/>
      <c r="WJQ26" s="47"/>
      <c r="WJR26" s="47"/>
      <c r="WJS26" s="47"/>
      <c r="WJT26" s="47"/>
      <c r="WJU26" s="47"/>
      <c r="WJV26" s="47"/>
      <c r="WJW26" s="47"/>
      <c r="WJX26" s="47"/>
      <c r="WJY26" s="47"/>
      <c r="WJZ26" s="47"/>
      <c r="WKA26" s="47"/>
      <c r="WKB26" s="47"/>
      <c r="WKC26" s="47"/>
      <c r="WKD26" s="47"/>
      <c r="WKE26" s="47"/>
      <c r="WKF26" s="47"/>
      <c r="WKG26" s="47"/>
      <c r="WKH26" s="47"/>
      <c r="WKI26" s="47"/>
      <c r="WKJ26" s="47"/>
      <c r="WKK26" s="47"/>
      <c r="WKL26" s="47"/>
      <c r="WKM26" s="47"/>
      <c r="WKN26" s="47"/>
      <c r="WKO26" s="47"/>
      <c r="WKP26" s="47"/>
      <c r="WKQ26" s="47"/>
      <c r="WKR26" s="47"/>
      <c r="WKS26" s="47"/>
      <c r="WKT26" s="47"/>
      <c r="WKU26" s="47"/>
      <c r="WKV26" s="47"/>
      <c r="WKW26" s="47"/>
      <c r="WKX26" s="47"/>
      <c r="WKY26" s="47"/>
      <c r="WKZ26" s="47"/>
      <c r="WLA26" s="47"/>
      <c r="WLB26" s="47"/>
      <c r="WLC26" s="47"/>
      <c r="WLD26" s="47"/>
      <c r="WLE26" s="47"/>
      <c r="WLF26" s="47"/>
      <c r="WLG26" s="47"/>
      <c r="WLH26" s="47"/>
      <c r="WLI26" s="47"/>
      <c r="WLJ26" s="47"/>
      <c r="WLK26" s="47"/>
      <c r="WLL26" s="47"/>
      <c r="WLM26" s="47"/>
      <c r="WLN26" s="47"/>
      <c r="WLO26" s="47"/>
      <c r="WLP26" s="47"/>
      <c r="WLQ26" s="47"/>
      <c r="WLR26" s="47"/>
      <c r="WLS26" s="47"/>
      <c r="WLT26" s="47"/>
      <c r="WLU26" s="47"/>
      <c r="WLV26" s="47"/>
      <c r="WLW26" s="47"/>
      <c r="WLX26" s="47"/>
      <c r="WLY26" s="47"/>
      <c r="WLZ26" s="47"/>
      <c r="WMA26" s="47"/>
      <c r="WMB26" s="47"/>
      <c r="WMC26" s="47"/>
      <c r="WMD26" s="47"/>
      <c r="WME26" s="47"/>
      <c r="WMF26" s="47"/>
      <c r="WMG26" s="47"/>
      <c r="WMH26" s="47"/>
      <c r="WMI26" s="47"/>
      <c r="WMJ26" s="47"/>
      <c r="WMK26" s="47"/>
      <c r="WML26" s="47"/>
      <c r="WMM26" s="47"/>
      <c r="WMN26" s="47"/>
      <c r="WMO26" s="47"/>
      <c r="WMP26" s="47"/>
      <c r="WMQ26" s="47"/>
      <c r="WMR26" s="47"/>
      <c r="WMS26" s="47"/>
      <c r="WMT26" s="47"/>
      <c r="WMU26" s="47"/>
      <c r="WMV26" s="47"/>
      <c r="WMW26" s="47"/>
      <c r="WMX26" s="47"/>
      <c r="WMY26" s="47"/>
      <c r="WMZ26" s="47"/>
      <c r="WNA26" s="47"/>
      <c r="WNB26" s="47"/>
      <c r="WNC26" s="47"/>
      <c r="WND26" s="47"/>
      <c r="WNE26" s="47"/>
      <c r="WNF26" s="47"/>
      <c r="WNG26" s="47"/>
      <c r="WNH26" s="47"/>
      <c r="WNI26" s="47"/>
      <c r="WNJ26" s="47"/>
      <c r="WNK26" s="47"/>
      <c r="WNL26" s="47"/>
      <c r="WNM26" s="47"/>
      <c r="WNN26" s="47"/>
      <c r="WNO26" s="47"/>
      <c r="WNP26" s="47"/>
      <c r="WNQ26" s="47"/>
      <c r="WNR26" s="47"/>
      <c r="WNS26" s="47"/>
      <c r="WNT26" s="47"/>
      <c r="WNU26" s="47"/>
      <c r="WNV26" s="47"/>
      <c r="WNW26" s="47"/>
      <c r="WNX26" s="47"/>
      <c r="WNY26" s="47"/>
      <c r="WNZ26" s="47"/>
      <c r="WOA26" s="47"/>
      <c r="WOB26" s="47"/>
      <c r="WOC26" s="47"/>
      <c r="WOD26" s="48"/>
      <c r="WOE26" s="48"/>
      <c r="WOF26" s="48"/>
      <c r="WOG26" s="48"/>
      <c r="WOH26" s="48"/>
      <c r="WOI26" s="48"/>
      <c r="WOJ26" s="48"/>
      <c r="WOK26" s="48"/>
      <c r="WOL26" s="48"/>
      <c r="WOM26" s="48"/>
      <c r="WON26" s="48"/>
      <c r="WOO26" s="48"/>
      <c r="WOP26" s="48"/>
      <c r="WOQ26" s="48"/>
      <c r="WOR26" s="48"/>
      <c r="WOS26" s="48"/>
      <c r="WOT26" s="48"/>
      <c r="WOU26" s="48"/>
      <c r="WOV26" s="48"/>
      <c r="WOW26" s="48"/>
      <c r="WOX26" s="48"/>
      <c r="WOY26" s="48"/>
      <c r="WOZ26" s="48"/>
      <c r="WPA26" s="48"/>
      <c r="WPB26" s="48"/>
      <c r="WPC26" s="48"/>
      <c r="WPD26" s="48"/>
      <c r="WPE26" s="48"/>
      <c r="WPF26" s="48"/>
      <c r="WPG26" s="48"/>
      <c r="WPH26" s="48"/>
      <c r="WPI26" s="48"/>
      <c r="WPJ26" s="48"/>
      <c r="WPK26" s="48"/>
      <c r="WPL26" s="48"/>
      <c r="WPM26" s="48"/>
      <c r="WPN26" s="48"/>
      <c r="WPO26" s="48"/>
      <c r="WPP26" s="48"/>
      <c r="WPQ26" s="48"/>
      <c r="WPR26" s="48"/>
      <c r="WPS26" s="48"/>
      <c r="WPT26" s="48"/>
      <c r="WPU26" s="48"/>
      <c r="WPV26" s="48"/>
      <c r="WPW26" s="48"/>
      <c r="WPX26" s="48"/>
      <c r="WPY26" s="48"/>
      <c r="WPZ26" s="48"/>
      <c r="WQA26" s="48"/>
      <c r="WQB26" s="48"/>
      <c r="WQC26" s="48"/>
      <c r="WQD26" s="48"/>
      <c r="WQE26" s="48"/>
      <c r="WQF26" s="48"/>
      <c r="WQG26" s="48"/>
      <c r="WQH26" s="48"/>
      <c r="WQI26" s="48"/>
      <c r="WQJ26" s="48"/>
      <c r="WQK26" s="48"/>
      <c r="WQL26" s="48"/>
      <c r="WQM26" s="48"/>
      <c r="WQN26" s="48"/>
      <c r="WQO26" s="48"/>
      <c r="WQP26" s="48"/>
      <c r="WQQ26" s="48"/>
      <c r="WQR26" s="48"/>
      <c r="WQS26" s="48"/>
      <c r="WQT26" s="48"/>
      <c r="WQU26" s="48"/>
      <c r="WQV26" s="48"/>
      <c r="WQW26" s="48"/>
      <c r="WQX26" s="48"/>
      <c r="WQY26" s="48"/>
      <c r="WQZ26" s="48"/>
      <c r="WRA26" s="48"/>
      <c r="WRB26" s="48"/>
      <c r="WRC26" s="48"/>
      <c r="WRD26" s="48"/>
      <c r="WRE26" s="48"/>
      <c r="WRF26" s="48"/>
      <c r="WRG26" s="4"/>
      <c r="XFD26" s="4"/>
    </row>
    <row r="27" customFormat="false" ht="13.8" hidden="false" customHeight="false" outlineLevel="0" collapsed="false">
      <c r="A27" s="33" t="s">
        <v>53</v>
      </c>
      <c r="B27" s="33"/>
      <c r="C27" s="33"/>
      <c r="D27" s="33"/>
      <c r="E27" s="32" t="n">
        <f aca="false">SUM(E18:E26)</f>
        <v>29.6591111111111</v>
      </c>
      <c r="F27" s="32" t="n">
        <f aca="false">SUM(F18:F26)</f>
        <v>37.1584444444444</v>
      </c>
      <c r="G27" s="32" t="n">
        <f aca="false">SUM(G18:G26)</f>
        <v>132.529222222222</v>
      </c>
      <c r="H27" s="32" t="n">
        <f aca="false">SUM(H18:H26)</f>
        <v>1014.49833333333</v>
      </c>
      <c r="I27" s="32" t="n">
        <f aca="false">SUM(I18:I26)</f>
        <v>42.6666666666667</v>
      </c>
      <c r="J27" s="32" t="n">
        <f aca="false">SUM(J18:J26)</f>
        <v>0.508333333333333</v>
      </c>
      <c r="K27" s="32" t="n">
        <f aca="false">SUM(K18:K26)</f>
        <v>0.368555555555556</v>
      </c>
      <c r="L27" s="32" t="n">
        <f aca="false">SUM(L18:L26)</f>
        <v>160.141666666667</v>
      </c>
      <c r="M27" s="32" t="n">
        <f aca="false">SUM(M18:M26)</f>
        <v>145.366333333333</v>
      </c>
      <c r="N27" s="32" t="n">
        <f aca="false">SUM(N18:N26)</f>
        <v>120.257777777778</v>
      </c>
      <c r="O27" s="32" t="n">
        <f aca="false">SUM(O18:O26)</f>
        <v>401.413333333333</v>
      </c>
      <c r="P27" s="32" t="n">
        <f aca="false">SUM(P18:P26)</f>
        <v>8.96377777777778</v>
      </c>
    </row>
    <row r="28" s="8" customFormat="true" ht="13.8" hidden="false" customHeight="false" outlineLevel="0" collapsed="false">
      <c r="WRG28" s="4"/>
      <c r="XFD28" s="4"/>
    </row>
    <row r="29" customFormat="false" ht="13.8" hidden="false" customHeight="true" outlineLevel="0" collapsed="false">
      <c r="A29" s="49" t="s">
        <v>0</v>
      </c>
      <c r="B29" s="49" t="s">
        <v>1</v>
      </c>
      <c r="C29" s="50" t="s">
        <v>2</v>
      </c>
      <c r="D29" s="49" t="s">
        <v>3</v>
      </c>
      <c r="E29" s="51" t="s">
        <v>4</v>
      </c>
      <c r="F29" s="51"/>
      <c r="G29" s="51"/>
      <c r="H29" s="49" t="s">
        <v>5</v>
      </c>
      <c r="I29" s="8" t="s">
        <v>6</v>
      </c>
      <c r="J29" s="8"/>
      <c r="K29" s="8"/>
      <c r="L29" s="8"/>
      <c r="M29" s="8" t="s">
        <v>7</v>
      </c>
      <c r="N29" s="8"/>
      <c r="O29" s="8"/>
      <c r="P29" s="8"/>
    </row>
    <row r="30" customFormat="false" ht="13.8" hidden="false" customHeight="false" outlineLevel="0" collapsed="false">
      <c r="A30" s="49"/>
      <c r="B30" s="49"/>
      <c r="C30" s="50"/>
      <c r="D30" s="49"/>
      <c r="E30" s="51"/>
      <c r="F30" s="51"/>
      <c r="G30" s="51"/>
      <c r="H30" s="49"/>
      <c r="I30" s="8"/>
      <c r="J30" s="8"/>
      <c r="K30" s="8"/>
      <c r="L30" s="8"/>
      <c r="M30" s="8"/>
      <c r="N30" s="8"/>
      <c r="O30" s="8"/>
      <c r="P30" s="8"/>
    </row>
    <row r="31" customFormat="false" ht="41" hidden="false" customHeight="false" outlineLevel="0" collapsed="false">
      <c r="A31" s="49"/>
      <c r="B31" s="49"/>
      <c r="C31" s="50"/>
      <c r="D31" s="49"/>
      <c r="E31" s="49" t="s">
        <v>8</v>
      </c>
      <c r="F31" s="49" t="s">
        <v>9</v>
      </c>
      <c r="G31" s="49" t="s">
        <v>10</v>
      </c>
      <c r="H31" s="49"/>
      <c r="I31" s="10" t="s">
        <v>11</v>
      </c>
      <c r="J31" s="11" t="s">
        <v>12</v>
      </c>
      <c r="K31" s="11" t="s">
        <v>13</v>
      </c>
      <c r="L31" s="11" t="s">
        <v>14</v>
      </c>
      <c r="M31" s="6" t="s">
        <v>15</v>
      </c>
      <c r="N31" s="6" t="s">
        <v>16</v>
      </c>
      <c r="O31" s="6" t="s">
        <v>17</v>
      </c>
      <c r="P31" s="6" t="s">
        <v>18</v>
      </c>
    </row>
    <row r="32" customFormat="false" ht="17.35" hidden="false" customHeight="false" outlineLevel="0" collapsed="false">
      <c r="A32" s="12" t="s">
        <v>54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customFormat="false" ht="15" hidden="false" customHeight="true" outlineLevel="0" collapsed="false">
      <c r="A33" s="52" t="s">
        <v>20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customFormat="false" ht="13.8" hidden="false" customHeight="false" outlineLevel="0" collapsed="false">
      <c r="A34" s="52"/>
      <c r="B34" s="21" t="s">
        <v>31</v>
      </c>
      <c r="C34" s="26" t="s">
        <v>55</v>
      </c>
      <c r="D34" s="16" t="n">
        <v>100</v>
      </c>
      <c r="E34" s="17" t="n">
        <f aca="false">Q34*100/50</f>
        <v>1.2</v>
      </c>
      <c r="F34" s="17" t="n">
        <f aca="false">R34*100/50</f>
        <v>4.72</v>
      </c>
      <c r="G34" s="17" t="n">
        <f aca="false">S34*100/50</f>
        <v>7.7</v>
      </c>
      <c r="H34" s="17" t="n">
        <f aca="false">T34*100/50</f>
        <v>77.5</v>
      </c>
      <c r="I34" s="17" t="n">
        <f aca="false">U34*100/50</f>
        <v>0.02</v>
      </c>
      <c r="J34" s="17" t="n">
        <f aca="false">V34*100/50</f>
        <v>0.02</v>
      </c>
      <c r="K34" s="17" t="n">
        <f aca="false">W34*100/50</f>
        <v>0.06</v>
      </c>
      <c r="L34" s="17" t="n">
        <f aca="false">X34*100/50</f>
        <v>7.5</v>
      </c>
      <c r="M34" s="17" t="n">
        <f aca="false">Y34*100/50</f>
        <v>40</v>
      </c>
      <c r="N34" s="17" t="n">
        <f aca="false">Z34*100/50</f>
        <v>15</v>
      </c>
      <c r="O34" s="17" t="n">
        <f aca="false">AA34*100/50</f>
        <v>37.5</v>
      </c>
      <c r="P34" s="17" t="n">
        <f aca="false">AB34*100/50</f>
        <v>0.7</v>
      </c>
      <c r="Q34" s="54" t="n">
        <v>0.6</v>
      </c>
      <c r="R34" s="54" t="n">
        <v>2.36</v>
      </c>
      <c r="S34" s="54" t="n">
        <v>3.85</v>
      </c>
      <c r="T34" s="54" t="n">
        <v>38.75</v>
      </c>
      <c r="U34" s="54" t="n">
        <v>0.01</v>
      </c>
      <c r="V34" s="55" t="n">
        <v>0.01</v>
      </c>
      <c r="W34" s="55" t="n">
        <v>0.03</v>
      </c>
      <c r="X34" s="54" t="n">
        <v>3.75</v>
      </c>
      <c r="Y34" s="54" t="n">
        <v>20</v>
      </c>
      <c r="Z34" s="54" t="n">
        <v>7.5</v>
      </c>
      <c r="AA34" s="54" t="n">
        <v>18.75</v>
      </c>
      <c r="AB34" s="54" t="n">
        <v>0.35</v>
      </c>
    </row>
    <row r="35" s="1" customFormat="true" ht="13.8" hidden="false" customHeight="false" outlineLevel="0" collapsed="false">
      <c r="A35" s="52"/>
      <c r="B35" s="21" t="s">
        <v>56</v>
      </c>
      <c r="C35" s="15" t="s">
        <v>57</v>
      </c>
      <c r="D35" s="21" t="n">
        <v>100</v>
      </c>
      <c r="E35" s="27" t="n">
        <v>15.84</v>
      </c>
      <c r="F35" s="27" t="n">
        <v>11.64</v>
      </c>
      <c r="G35" s="27" t="n">
        <v>8.48</v>
      </c>
      <c r="H35" s="27" t="n">
        <v>202</v>
      </c>
      <c r="I35" s="27" t="n">
        <f aca="false">SUM(ACT35*100/90)</f>
        <v>19.8</v>
      </c>
      <c r="J35" s="27" t="n">
        <f aca="false">SUM(ACU35*100/90)</f>
        <v>0.122222222222222</v>
      </c>
      <c r="K35" s="27" t="n">
        <f aca="false">SUM(ACV35*100/90)</f>
        <v>0.122222222222222</v>
      </c>
      <c r="L35" s="27" t="n">
        <f aca="false">SUM(ACW35*100/90)</f>
        <v>6.3</v>
      </c>
      <c r="M35" s="27" t="n">
        <f aca="false">SUM(ACX35*100/90)</f>
        <v>63.0777777777778</v>
      </c>
      <c r="N35" s="27" t="n">
        <f aca="false">SUM(ACY35*100/90)</f>
        <v>58.1444444444444</v>
      </c>
      <c r="O35" s="27" t="n">
        <f aca="false">SUM(ACZ35*100/90)</f>
        <v>245.022222222222</v>
      </c>
      <c r="P35" s="27" t="n">
        <f aca="false">SUM(ADA35*100/90)</f>
        <v>1.3</v>
      </c>
      <c r="ACP35" s="27" t="n">
        <v>9.42</v>
      </c>
      <c r="ACQ35" s="27" t="n">
        <v>7.8</v>
      </c>
      <c r="ACR35" s="27" t="n">
        <v>8.93</v>
      </c>
      <c r="ACS35" s="27" t="n">
        <v>187</v>
      </c>
      <c r="ACT35" s="27" t="n">
        <v>17.82</v>
      </c>
      <c r="ACU35" s="21" t="n">
        <v>0.11</v>
      </c>
      <c r="ACV35" s="21" t="n">
        <v>0.11</v>
      </c>
      <c r="ACW35" s="27" t="n">
        <v>5.67</v>
      </c>
      <c r="ACX35" s="27" t="n">
        <v>56.77</v>
      </c>
      <c r="ACY35" s="27" t="n">
        <v>52.33</v>
      </c>
      <c r="ACZ35" s="27" t="n">
        <v>220.52</v>
      </c>
      <c r="ADA35" s="27" t="n">
        <v>1.17</v>
      </c>
      <c r="XFD35" s="4"/>
    </row>
    <row r="36" customFormat="false" ht="13.8" hidden="false" customHeight="false" outlineLevel="0" collapsed="false">
      <c r="A36" s="52"/>
      <c r="B36" s="21" t="s">
        <v>58</v>
      </c>
      <c r="C36" s="26" t="s">
        <v>59</v>
      </c>
      <c r="D36" s="21" t="n">
        <v>180</v>
      </c>
      <c r="E36" s="27" t="n">
        <f aca="false">BD36*180/100</f>
        <v>3.078</v>
      </c>
      <c r="F36" s="27" t="n">
        <f aca="false">BE36*180/100</f>
        <v>5.004</v>
      </c>
      <c r="G36" s="27" t="n">
        <f aca="false">BF36*180/100</f>
        <v>31.896</v>
      </c>
      <c r="H36" s="27" t="n">
        <f aca="false">BG36*180/100</f>
        <v>184.86</v>
      </c>
      <c r="I36" s="27" t="n">
        <f aca="false">BH36*180/100</f>
        <v>0</v>
      </c>
      <c r="J36" s="27" t="n">
        <f aca="false">BI36*180/100</f>
        <v>0.036</v>
      </c>
      <c r="K36" s="27" t="n">
        <f aca="false">BJ36*180/100</f>
        <v>0.018</v>
      </c>
      <c r="L36" s="27" t="n">
        <f aca="false">BK36*180/100</f>
        <v>0</v>
      </c>
      <c r="M36" s="27" t="n">
        <f aca="false">BL36*180/100</f>
        <v>4.95</v>
      </c>
      <c r="N36" s="27" t="n">
        <f aca="false">BM36*180/100</f>
        <v>21.6</v>
      </c>
      <c r="O36" s="27" t="n">
        <f aca="false">BN36*180/100</f>
        <v>66.69</v>
      </c>
      <c r="P36" s="27" t="n">
        <f aca="false">BO36*180/100</f>
        <v>0.45</v>
      </c>
      <c r="BD36" s="27" t="n">
        <v>1.71</v>
      </c>
      <c r="BE36" s="27" t="n">
        <v>2.78</v>
      </c>
      <c r="BF36" s="27" t="n">
        <v>17.72</v>
      </c>
      <c r="BG36" s="27" t="n">
        <v>102.7</v>
      </c>
      <c r="BH36" s="27"/>
      <c r="BI36" s="27" t="n">
        <v>0.02</v>
      </c>
      <c r="BJ36" s="27" t="n">
        <v>0.01</v>
      </c>
      <c r="BK36" s="27"/>
      <c r="BL36" s="27" t="n">
        <v>2.75</v>
      </c>
      <c r="BM36" s="27" t="n">
        <v>12</v>
      </c>
      <c r="BN36" s="27" t="n">
        <v>37.05</v>
      </c>
      <c r="BO36" s="27" t="n">
        <v>0.25</v>
      </c>
      <c r="WOD36" s="2"/>
      <c r="WOE36" s="2"/>
      <c r="WOF36" s="2"/>
      <c r="WOG36" s="2"/>
      <c r="WOH36" s="2"/>
      <c r="WOI36" s="2"/>
      <c r="WOJ36" s="2"/>
      <c r="WOK36" s="2"/>
      <c r="WOL36" s="2"/>
      <c r="WOM36" s="2"/>
      <c r="WON36" s="2"/>
      <c r="WOO36" s="2"/>
      <c r="WOP36" s="2"/>
      <c r="WOQ36" s="2"/>
      <c r="WOR36" s="2"/>
      <c r="WOS36" s="2"/>
      <c r="WOT36" s="2"/>
      <c r="WOU36" s="2"/>
      <c r="WOV36" s="2"/>
      <c r="WOW36" s="2"/>
      <c r="WOX36" s="2"/>
      <c r="WOY36" s="2"/>
      <c r="WOZ36" s="2"/>
      <c r="WPA36" s="2"/>
      <c r="WPB36" s="2"/>
      <c r="WPC36" s="2"/>
      <c r="WPD36" s="2"/>
      <c r="WPE36" s="2"/>
      <c r="WPF36" s="2"/>
      <c r="WPG36" s="2"/>
      <c r="WPH36" s="2"/>
      <c r="WPI36" s="2"/>
      <c r="WPJ36" s="2"/>
      <c r="WPK36" s="2"/>
      <c r="WPL36" s="2"/>
      <c r="WPM36" s="2"/>
      <c r="WPN36" s="2"/>
      <c r="WPO36" s="2"/>
      <c r="WPP36" s="2"/>
      <c r="WPQ36" s="2"/>
      <c r="WPR36" s="2"/>
      <c r="WPS36" s="2"/>
      <c r="WPT36" s="2"/>
      <c r="WPU36" s="2"/>
      <c r="WPV36" s="2"/>
      <c r="WPW36" s="2"/>
      <c r="WPX36" s="2"/>
      <c r="WPY36" s="2"/>
      <c r="WPZ36" s="2"/>
      <c r="WQA36" s="2"/>
      <c r="WQB36" s="2"/>
      <c r="WQC36" s="2"/>
      <c r="WQD36" s="2"/>
      <c r="WQE36" s="2"/>
      <c r="WQF36" s="2"/>
      <c r="WQG36" s="2"/>
      <c r="WQH36" s="2"/>
      <c r="WQI36" s="2"/>
      <c r="WQJ36" s="2"/>
      <c r="WQK36" s="2"/>
      <c r="WQL36" s="2"/>
      <c r="WQM36" s="2"/>
      <c r="WQN36" s="2"/>
      <c r="WQO36" s="2"/>
      <c r="WQP36" s="2"/>
      <c r="WQQ36" s="2"/>
      <c r="WQR36" s="2"/>
      <c r="WQS36" s="2"/>
      <c r="WQT36" s="2"/>
      <c r="WQU36" s="2"/>
      <c r="WQV36" s="2"/>
      <c r="WQW36" s="2"/>
      <c r="WQX36" s="2"/>
      <c r="WQY36" s="2"/>
      <c r="WQZ36" s="2"/>
      <c r="WRA36" s="2"/>
      <c r="WRB36" s="2"/>
      <c r="WRC36" s="2"/>
      <c r="WRD36" s="2"/>
      <c r="WRE36" s="2"/>
      <c r="WRF36" s="2"/>
    </row>
    <row r="37" customFormat="false" ht="13.8" hidden="false" customHeight="false" outlineLevel="0" collapsed="false">
      <c r="A37" s="52"/>
      <c r="B37" s="21" t="s">
        <v>31</v>
      </c>
      <c r="C37" s="26" t="s">
        <v>32</v>
      </c>
      <c r="D37" s="21" t="n">
        <v>25</v>
      </c>
      <c r="E37" s="27" t="n">
        <f aca="false">BD37*25/20</f>
        <v>1.7</v>
      </c>
      <c r="F37" s="27" t="n">
        <f aca="false">BE37*25/20</f>
        <v>0.3</v>
      </c>
      <c r="G37" s="27" t="n">
        <f aca="false">BF37*25/20</f>
        <v>8.4</v>
      </c>
      <c r="H37" s="27" t="n">
        <f aca="false">BG37*25/20</f>
        <v>42.7</v>
      </c>
      <c r="I37" s="27" t="n">
        <f aca="false">BH37*25/20</f>
        <v>0</v>
      </c>
      <c r="J37" s="27" t="n">
        <f aca="false">BI37*25/20</f>
        <v>0.0375</v>
      </c>
      <c r="K37" s="27" t="n">
        <f aca="false">BJ37*25/20</f>
        <v>0.025</v>
      </c>
      <c r="L37" s="27" t="n">
        <f aca="false">BK37*25/20</f>
        <v>0</v>
      </c>
      <c r="M37" s="27" t="n">
        <f aca="false">BL37*25/20</f>
        <v>11.2625</v>
      </c>
      <c r="N37" s="27" t="n">
        <f aca="false">BM37*25/20</f>
        <v>11.7625</v>
      </c>
      <c r="O37" s="27" t="n">
        <f aca="false">BN37*25/20</f>
        <v>37.675</v>
      </c>
      <c r="P37" s="27" t="n">
        <f aca="false">BO37*25/20</f>
        <v>0.9375</v>
      </c>
      <c r="Q37" s="27" t="n">
        <v>1.7</v>
      </c>
      <c r="R37" s="27" t="n">
        <v>0.3</v>
      </c>
      <c r="S37" s="27" t="n">
        <v>8.4</v>
      </c>
      <c r="T37" s="27" t="n">
        <v>42.7</v>
      </c>
      <c r="U37" s="27"/>
      <c r="V37" s="27" t="n">
        <v>0.04</v>
      </c>
      <c r="W37" s="27" t="n">
        <v>0.02</v>
      </c>
      <c r="X37" s="27"/>
      <c r="Y37" s="27" t="n">
        <v>11.26</v>
      </c>
      <c r="Z37" s="27" t="n">
        <v>11.76</v>
      </c>
      <c r="AA37" s="27" t="n">
        <v>37.68</v>
      </c>
      <c r="AB37" s="27" t="n">
        <v>0.94</v>
      </c>
      <c r="BD37" s="27" t="n">
        <v>1.36</v>
      </c>
      <c r="BE37" s="27" t="n">
        <v>0.24</v>
      </c>
      <c r="BF37" s="27" t="n">
        <v>6.72</v>
      </c>
      <c r="BG37" s="27" t="n">
        <v>34.16</v>
      </c>
      <c r="BH37" s="27"/>
      <c r="BI37" s="27" t="n">
        <v>0.03</v>
      </c>
      <c r="BJ37" s="27" t="n">
        <v>0.02</v>
      </c>
      <c r="BK37" s="27"/>
      <c r="BL37" s="27" t="n">
        <v>9.01</v>
      </c>
      <c r="BM37" s="27" t="n">
        <v>9.41</v>
      </c>
      <c r="BN37" s="27" t="n">
        <v>30.14</v>
      </c>
      <c r="BO37" s="27" t="n">
        <v>0.75</v>
      </c>
    </row>
    <row r="38" customFormat="false" ht="13.8" hidden="false" customHeight="false" outlineLevel="0" collapsed="false">
      <c r="A38" s="52"/>
      <c r="B38" s="21" t="s">
        <v>31</v>
      </c>
      <c r="C38" s="15" t="s">
        <v>33</v>
      </c>
      <c r="D38" s="21" t="n">
        <v>40</v>
      </c>
      <c r="E38" s="27" t="n">
        <f aca="false">BD38*40/40</f>
        <v>2.96</v>
      </c>
      <c r="F38" s="27" t="n">
        <f aca="false">BE38*40/40</f>
        <v>0.36</v>
      </c>
      <c r="G38" s="27" t="n">
        <f aca="false">BF38*40/40</f>
        <v>21.1</v>
      </c>
      <c r="H38" s="27" t="n">
        <f aca="false">BG38*40/40</f>
        <v>93.78</v>
      </c>
      <c r="I38" s="27" t="n">
        <f aca="false">BH38*40/40</f>
        <v>0</v>
      </c>
      <c r="J38" s="27" t="n">
        <f aca="false">BI38*40/40</f>
        <v>0</v>
      </c>
      <c r="K38" s="27" t="n">
        <f aca="false">BJ38*40/40</f>
        <v>0.02</v>
      </c>
      <c r="L38" s="27" t="n">
        <f aca="false">BK38*40/40</f>
        <v>0</v>
      </c>
      <c r="M38" s="27" t="n">
        <f aca="false">BL38*40/40</f>
        <v>8</v>
      </c>
      <c r="N38" s="27" t="n">
        <f aca="false">BM38*40/40</f>
        <v>5.6</v>
      </c>
      <c r="O38" s="27" t="n">
        <f aca="false">BN38*40/40</f>
        <v>26</v>
      </c>
      <c r="P38" s="27" t="n">
        <f aca="false">BO38*40/40</f>
        <v>0.44</v>
      </c>
      <c r="Q38" s="27" t="n">
        <v>3.03</v>
      </c>
      <c r="R38" s="27" t="n">
        <v>0.36</v>
      </c>
      <c r="S38" s="27" t="n">
        <v>19.64</v>
      </c>
      <c r="T38" s="27" t="n">
        <v>93.77</v>
      </c>
      <c r="U38" s="27"/>
      <c r="V38" s="27"/>
      <c r="W38" s="27" t="n">
        <v>0.013</v>
      </c>
      <c r="X38" s="27"/>
      <c r="Y38" s="27" t="n">
        <v>8</v>
      </c>
      <c r="Z38" s="27" t="n">
        <v>5.6</v>
      </c>
      <c r="AA38" s="27" t="n">
        <v>26</v>
      </c>
      <c r="AB38" s="27" t="n">
        <v>0.44</v>
      </c>
      <c r="AC38" s="27" t="n">
        <v>3</v>
      </c>
      <c r="AD38" s="27" t="n">
        <f aca="false">AP38*40/40</f>
        <v>0</v>
      </c>
      <c r="AE38" s="27" t="n">
        <f aca="false">AQ38*40/40</f>
        <v>0</v>
      </c>
      <c r="AF38" s="27" t="n">
        <f aca="false">AR38*40/40</f>
        <v>0</v>
      </c>
      <c r="AG38" s="27" t="n">
        <f aca="false">AS38*40/40</f>
        <v>0</v>
      </c>
      <c r="AH38" s="27" t="n">
        <f aca="false">AT38*40/40</f>
        <v>0</v>
      </c>
      <c r="AI38" s="27" t="n">
        <f aca="false">AU38*40/40</f>
        <v>0</v>
      </c>
      <c r="AJ38" s="27" t="n">
        <f aca="false">AV38*40/40</f>
        <v>0</v>
      </c>
      <c r="AK38" s="27" t="n">
        <f aca="false">AW38*40/40</f>
        <v>0</v>
      </c>
      <c r="AL38" s="27" t="n">
        <f aca="false">AX38*40/40</f>
        <v>0</v>
      </c>
      <c r="AM38" s="27" t="n">
        <f aca="false">AY38*40/40</f>
        <v>0</v>
      </c>
      <c r="AN38" s="27" t="n">
        <f aca="false">AZ38*40/40</f>
        <v>0</v>
      </c>
      <c r="BD38" s="27" t="n">
        <v>2.96</v>
      </c>
      <c r="BE38" s="27" t="n">
        <v>0.36</v>
      </c>
      <c r="BF38" s="27" t="n">
        <v>21.1</v>
      </c>
      <c r="BG38" s="27" t="n">
        <v>93.78</v>
      </c>
      <c r="BH38" s="27"/>
      <c r="BI38" s="27"/>
      <c r="BJ38" s="27" t="n">
        <v>0.02</v>
      </c>
      <c r="BK38" s="27"/>
      <c r="BL38" s="27" t="n">
        <v>8</v>
      </c>
      <c r="BM38" s="27" t="n">
        <v>5.6</v>
      </c>
      <c r="BN38" s="27" t="n">
        <v>26</v>
      </c>
      <c r="BO38" s="27" t="n">
        <v>0.44</v>
      </c>
      <c r="WOD38" s="2"/>
      <c r="WOE38" s="2"/>
      <c r="WOF38" s="2"/>
      <c r="WOG38" s="2"/>
      <c r="WOH38" s="2"/>
      <c r="WOI38" s="2"/>
      <c r="WOJ38" s="2"/>
      <c r="WOK38" s="2"/>
      <c r="WOL38" s="2"/>
      <c r="WOM38" s="2"/>
      <c r="WON38" s="2"/>
      <c r="WOO38" s="2"/>
      <c r="WOP38" s="2"/>
      <c r="WOQ38" s="2"/>
      <c r="WOR38" s="2"/>
      <c r="WOS38" s="2"/>
      <c r="WOT38" s="2"/>
      <c r="WOU38" s="2"/>
      <c r="WOV38" s="2"/>
      <c r="WOW38" s="2"/>
      <c r="WOX38" s="2"/>
      <c r="WOY38" s="2"/>
      <c r="WOZ38" s="2"/>
      <c r="WPA38" s="2"/>
      <c r="WPB38" s="2"/>
      <c r="WPC38" s="2"/>
      <c r="WPD38" s="2"/>
      <c r="WPE38" s="2"/>
      <c r="WPF38" s="2"/>
      <c r="WPG38" s="2"/>
      <c r="WPH38" s="2"/>
      <c r="WPI38" s="2"/>
      <c r="WPJ38" s="2"/>
      <c r="WPK38" s="2"/>
      <c r="WPL38" s="2"/>
      <c r="WPM38" s="2"/>
      <c r="WPN38" s="2"/>
      <c r="WPO38" s="2"/>
      <c r="WPP38" s="2"/>
      <c r="WPQ38" s="2"/>
      <c r="WPR38" s="2"/>
      <c r="WPS38" s="2"/>
      <c r="WPT38" s="2"/>
      <c r="WPU38" s="2"/>
      <c r="WPV38" s="2"/>
      <c r="WPW38" s="2"/>
      <c r="WPX38" s="2"/>
      <c r="WPY38" s="2"/>
      <c r="WPZ38" s="2"/>
      <c r="WQA38" s="2"/>
      <c r="WQB38" s="2"/>
      <c r="WQC38" s="2"/>
      <c r="WQD38" s="2"/>
      <c r="WQE38" s="2"/>
      <c r="WQF38" s="2"/>
      <c r="WQG38" s="2"/>
      <c r="WQH38" s="2"/>
      <c r="WQI38" s="2"/>
      <c r="WQJ38" s="2"/>
      <c r="WQK38" s="2"/>
      <c r="WQL38" s="2"/>
      <c r="WQM38" s="2"/>
      <c r="WQN38" s="2"/>
      <c r="WQO38" s="2"/>
      <c r="WQP38" s="2"/>
      <c r="WQQ38" s="2"/>
      <c r="WQR38" s="2"/>
      <c r="WQS38" s="2"/>
      <c r="WQT38" s="2"/>
      <c r="WQU38" s="2"/>
      <c r="WQV38" s="2"/>
      <c r="WQW38" s="2"/>
      <c r="WQX38" s="2"/>
      <c r="WQY38" s="2"/>
      <c r="WQZ38" s="2"/>
      <c r="WRA38" s="2"/>
      <c r="WRB38" s="2"/>
      <c r="WRC38" s="2"/>
      <c r="WRD38" s="2"/>
      <c r="WRE38" s="2"/>
      <c r="WRF38" s="2"/>
    </row>
    <row r="39" customFormat="false" ht="13.8" hidden="false" customHeight="false" outlineLevel="0" collapsed="false">
      <c r="A39" s="52"/>
      <c r="B39" s="21" t="s">
        <v>29</v>
      </c>
      <c r="C39" s="15" t="s">
        <v>60</v>
      </c>
      <c r="D39" s="21" t="n">
        <v>100</v>
      </c>
      <c r="E39" s="27" t="n">
        <v>0.4</v>
      </c>
      <c r="F39" s="27" t="n">
        <v>0.3</v>
      </c>
      <c r="G39" s="27" t="n">
        <v>10.3</v>
      </c>
      <c r="H39" s="27" t="n">
        <v>47</v>
      </c>
      <c r="I39" s="27" t="n">
        <f aca="false">BH39*100/100</f>
        <v>0</v>
      </c>
      <c r="J39" s="27" t="n">
        <v>0.03</v>
      </c>
      <c r="K39" s="27" t="n">
        <v>0.02</v>
      </c>
      <c r="L39" s="27" t="n">
        <v>5</v>
      </c>
      <c r="M39" s="27" t="n">
        <v>19</v>
      </c>
      <c r="N39" s="27" t="n">
        <v>12</v>
      </c>
      <c r="O39" s="27" t="n">
        <v>16</v>
      </c>
      <c r="P39" s="27" t="n">
        <v>2.3</v>
      </c>
      <c r="BD39" s="27" t="n">
        <v>0.4</v>
      </c>
      <c r="BE39" s="27" t="n">
        <v>0.3</v>
      </c>
      <c r="BF39" s="27" t="n">
        <v>10.3</v>
      </c>
      <c r="BG39" s="27" t="n">
        <v>47</v>
      </c>
      <c r="BH39" s="56"/>
      <c r="BI39" s="21" t="n">
        <v>0.02</v>
      </c>
      <c r="BJ39" s="21" t="n">
        <v>0.02</v>
      </c>
      <c r="BK39" s="27" t="n">
        <v>5</v>
      </c>
      <c r="BL39" s="27" t="n">
        <v>19</v>
      </c>
      <c r="BM39" s="27" t="n">
        <v>12</v>
      </c>
      <c r="BN39" s="27" t="n">
        <v>16</v>
      </c>
      <c r="BO39" s="27" t="n">
        <v>2.3</v>
      </c>
    </row>
    <row r="40" customFormat="false" ht="13.8" hidden="false" customHeight="false" outlineLevel="0" collapsed="false">
      <c r="A40" s="52"/>
      <c r="B40" s="21" t="s">
        <v>31</v>
      </c>
      <c r="C40" s="15" t="s">
        <v>61</v>
      </c>
      <c r="D40" s="21" t="n">
        <v>200</v>
      </c>
      <c r="E40" s="27" t="n">
        <v>1</v>
      </c>
      <c r="F40" s="27" t="n">
        <f aca="false">BE40*200/200</f>
        <v>0</v>
      </c>
      <c r="G40" s="27" t="n">
        <v>20</v>
      </c>
      <c r="H40" s="27" t="n">
        <f aca="false">BG40*200/200</f>
        <v>42</v>
      </c>
      <c r="I40" s="27" t="n">
        <f aca="false">BH40*200/200</f>
        <v>0</v>
      </c>
      <c r="J40" s="27" t="n">
        <f aca="false">BI40*200/200</f>
        <v>0.01</v>
      </c>
      <c r="K40" s="27" t="n">
        <f aca="false">BJ40*200/200</f>
        <v>0.01</v>
      </c>
      <c r="L40" s="27" t="n">
        <v>4</v>
      </c>
      <c r="M40" s="27" t="n">
        <v>14</v>
      </c>
      <c r="N40" s="27" t="n">
        <v>8</v>
      </c>
      <c r="O40" s="27" t="n">
        <v>14</v>
      </c>
      <c r="P40" s="27" t="n">
        <f aca="false">BO40*200/200</f>
        <v>1.4</v>
      </c>
      <c r="Q40" s="42" t="n">
        <v>1</v>
      </c>
      <c r="R40" s="42"/>
      <c r="S40" s="42" t="n">
        <v>20.2</v>
      </c>
      <c r="T40" s="42" t="n">
        <v>84.8</v>
      </c>
      <c r="U40" s="42"/>
      <c r="V40" s="15" t="n">
        <v>0.02</v>
      </c>
      <c r="W40" s="15" t="n">
        <v>0.02</v>
      </c>
      <c r="X40" s="42" t="n">
        <v>4</v>
      </c>
      <c r="Y40" s="42" t="n">
        <v>14</v>
      </c>
      <c r="Z40" s="42" t="n">
        <v>14</v>
      </c>
      <c r="AA40" s="42" t="n">
        <v>14</v>
      </c>
      <c r="AB40" s="42" t="n">
        <v>2.8</v>
      </c>
      <c r="BD40" s="27" t="n">
        <v>0.5</v>
      </c>
      <c r="BE40" s="27" t="n">
        <f aca="false">BQ40*200/200</f>
        <v>0</v>
      </c>
      <c r="BF40" s="27" t="n">
        <v>10.1</v>
      </c>
      <c r="BG40" s="27" t="n">
        <v>42</v>
      </c>
      <c r="BH40" s="27" t="n">
        <f aca="false">BT40*200/200</f>
        <v>0</v>
      </c>
      <c r="BI40" s="27" t="n">
        <v>0.01</v>
      </c>
      <c r="BJ40" s="27" t="n">
        <v>0.01</v>
      </c>
      <c r="BK40" s="27" t="n">
        <v>2</v>
      </c>
      <c r="BL40" s="27" t="n">
        <v>7</v>
      </c>
      <c r="BM40" s="27" t="n">
        <v>4</v>
      </c>
      <c r="BN40" s="27" t="n">
        <v>7</v>
      </c>
      <c r="BO40" s="27" t="n">
        <v>1.4</v>
      </c>
      <c r="WOD40" s="2"/>
      <c r="WOE40" s="2"/>
      <c r="WOF40" s="2"/>
      <c r="WOG40" s="2"/>
      <c r="WOH40" s="2"/>
      <c r="WOI40" s="2"/>
      <c r="WOJ40" s="2"/>
      <c r="WOK40" s="2"/>
      <c r="WOL40" s="2"/>
      <c r="WOM40" s="2"/>
      <c r="WON40" s="2"/>
      <c r="WOO40" s="2"/>
      <c r="WOP40" s="2"/>
      <c r="WOQ40" s="2"/>
      <c r="WOR40" s="2"/>
      <c r="WOS40" s="2"/>
      <c r="WOT40" s="2"/>
      <c r="WOU40" s="2"/>
      <c r="WOV40" s="2"/>
      <c r="WOW40" s="2"/>
      <c r="WOX40" s="2"/>
      <c r="WOY40" s="2"/>
      <c r="WOZ40" s="2"/>
      <c r="WPA40" s="2"/>
      <c r="WPB40" s="2"/>
      <c r="WPC40" s="2"/>
      <c r="WPD40" s="2"/>
      <c r="WPE40" s="2"/>
      <c r="WPF40" s="2"/>
      <c r="WPG40" s="2"/>
      <c r="WPH40" s="2"/>
      <c r="WPI40" s="2"/>
      <c r="WPJ40" s="2"/>
      <c r="WPK40" s="2"/>
      <c r="WPL40" s="2"/>
      <c r="WPM40" s="2"/>
      <c r="WPN40" s="2"/>
      <c r="WPO40" s="2"/>
      <c r="WPP40" s="2"/>
      <c r="WPQ40" s="2"/>
      <c r="WPR40" s="2"/>
      <c r="WPS40" s="2"/>
      <c r="WPT40" s="2"/>
      <c r="WPU40" s="2"/>
      <c r="WPV40" s="2"/>
      <c r="WPW40" s="2"/>
      <c r="WPX40" s="2"/>
      <c r="WPY40" s="2"/>
      <c r="WPZ40" s="2"/>
      <c r="WQA40" s="2"/>
      <c r="WQB40" s="2"/>
      <c r="WQC40" s="2"/>
      <c r="WQD40" s="2"/>
      <c r="WQE40" s="2"/>
      <c r="WQF40" s="2"/>
      <c r="WQG40" s="2"/>
      <c r="WQH40" s="2"/>
      <c r="WQI40" s="2"/>
      <c r="WQJ40" s="2"/>
      <c r="WQK40" s="2"/>
      <c r="WQL40" s="2"/>
      <c r="WQM40" s="2"/>
      <c r="WQN40" s="2"/>
      <c r="WQO40" s="2"/>
      <c r="WQP40" s="2"/>
      <c r="WQQ40" s="2"/>
      <c r="WQR40" s="2"/>
      <c r="WQS40" s="2"/>
      <c r="WQT40" s="2"/>
      <c r="WQU40" s="2"/>
      <c r="WQV40" s="2"/>
      <c r="WQW40" s="2"/>
      <c r="WQX40" s="2"/>
      <c r="WQY40" s="2"/>
      <c r="WQZ40" s="2"/>
      <c r="WRA40" s="2"/>
      <c r="WRB40" s="2"/>
      <c r="WRC40" s="2"/>
      <c r="WRD40" s="2"/>
      <c r="WRE40" s="2"/>
      <c r="WRF40" s="2"/>
    </row>
    <row r="41" s="2" customFormat="true" ht="18.75" hidden="false" customHeight="true" outlineLevel="0" collapsed="false">
      <c r="A41" s="52"/>
      <c r="B41" s="14"/>
      <c r="C41" s="57"/>
      <c r="D41" s="21"/>
      <c r="E41" s="27"/>
      <c r="F41" s="27"/>
      <c r="G41" s="27"/>
      <c r="H41" s="27"/>
      <c r="I41" s="27"/>
      <c r="J41" s="21"/>
      <c r="K41" s="21"/>
      <c r="L41" s="27"/>
      <c r="M41" s="27"/>
      <c r="N41" s="27"/>
      <c r="O41" s="27"/>
      <c r="P41" s="27"/>
      <c r="WNL41" s="3"/>
      <c r="WNM41" s="3"/>
      <c r="WNN41" s="3"/>
      <c r="WNO41" s="3"/>
      <c r="WNP41" s="3"/>
      <c r="WNQ41" s="3"/>
      <c r="WNR41" s="3"/>
      <c r="WNS41" s="3"/>
      <c r="WNT41" s="3"/>
      <c r="WNU41" s="3"/>
      <c r="WNV41" s="3"/>
      <c r="WNW41" s="3"/>
      <c r="WNX41" s="3"/>
      <c r="WNY41" s="3"/>
      <c r="WNZ41" s="3"/>
      <c r="WOA41" s="3"/>
      <c r="WOB41" s="3"/>
      <c r="WOC41" s="3"/>
      <c r="WOD41" s="3"/>
      <c r="WOE41" s="3"/>
      <c r="WOF41" s="3"/>
      <c r="WOG41" s="3"/>
      <c r="WOH41" s="3"/>
      <c r="WOI41" s="3"/>
      <c r="WOJ41" s="3"/>
      <c r="WOK41" s="3"/>
      <c r="WOL41" s="3"/>
      <c r="WOM41" s="3"/>
      <c r="WON41" s="3"/>
      <c r="WOO41" s="3"/>
      <c r="WOP41" s="3"/>
      <c r="WOQ41" s="3"/>
      <c r="WOR41" s="3"/>
      <c r="WOS41" s="3"/>
      <c r="WOT41" s="3"/>
      <c r="WOU41" s="3"/>
      <c r="WOV41" s="3"/>
      <c r="WOW41" s="3"/>
      <c r="WOX41" s="3"/>
      <c r="WOY41" s="3"/>
      <c r="WOZ41" s="3"/>
      <c r="WPA41" s="3"/>
      <c r="WPB41" s="3"/>
      <c r="WPC41" s="3"/>
      <c r="WPD41" s="3"/>
      <c r="WPE41" s="3"/>
      <c r="WPF41" s="3"/>
      <c r="WPG41" s="3"/>
      <c r="WPH41" s="3"/>
      <c r="WPI41" s="3"/>
      <c r="WPJ41" s="3"/>
      <c r="WPK41" s="3"/>
      <c r="WPL41" s="3"/>
      <c r="WPM41" s="3"/>
      <c r="WPN41" s="3"/>
      <c r="WPO41" s="3"/>
      <c r="WPP41" s="3"/>
      <c r="WPQ41" s="3"/>
      <c r="WPR41" s="3"/>
      <c r="WPS41" s="3"/>
      <c r="WPT41" s="3"/>
      <c r="WPU41" s="3"/>
      <c r="WPV41" s="3"/>
      <c r="WPW41" s="3"/>
      <c r="WPX41" s="3"/>
      <c r="WPY41" s="3"/>
      <c r="WPZ41" s="3"/>
      <c r="WQA41" s="3"/>
      <c r="WQB41" s="3"/>
      <c r="WQC41" s="3"/>
      <c r="WQD41" s="3"/>
      <c r="WQE41" s="3"/>
      <c r="WQF41" s="3"/>
      <c r="WQG41" s="3"/>
      <c r="WQH41" s="3"/>
      <c r="WQI41" s="3"/>
      <c r="WQJ41" s="3"/>
      <c r="WQK41" s="3"/>
      <c r="WQL41" s="3"/>
      <c r="WQM41" s="3"/>
      <c r="WQN41" s="3"/>
      <c r="WQO41" s="3"/>
      <c r="WQP41" s="3"/>
      <c r="WQQ41" s="3"/>
      <c r="WQR41" s="3"/>
      <c r="WQS41" s="3"/>
      <c r="WQT41" s="3"/>
      <c r="WQU41" s="3"/>
      <c r="WQV41" s="3"/>
      <c r="WQW41" s="3"/>
      <c r="WQX41" s="3"/>
      <c r="WQY41" s="3"/>
      <c r="WQZ41" s="3"/>
      <c r="WRA41" s="3"/>
      <c r="WRB41" s="3"/>
      <c r="WRC41" s="3"/>
      <c r="WRD41" s="3"/>
      <c r="WRE41" s="3"/>
      <c r="WRF41" s="3"/>
      <c r="WRG41" s="4"/>
    </row>
    <row r="42" customFormat="false" ht="15" hidden="false" customHeight="false" outlineLevel="0" collapsed="false">
      <c r="A42" s="30" t="s">
        <v>36</v>
      </c>
      <c r="B42" s="30"/>
      <c r="C42" s="30"/>
      <c r="D42" s="31" t="n">
        <f aca="false">SUM(D34:D41)</f>
        <v>745</v>
      </c>
      <c r="E42" s="32"/>
      <c r="F42" s="32"/>
      <c r="G42" s="32"/>
      <c r="H42" s="32"/>
      <c r="I42" s="32"/>
      <c r="J42" s="31"/>
      <c r="K42" s="31"/>
      <c r="L42" s="32"/>
      <c r="M42" s="32"/>
      <c r="N42" s="32"/>
      <c r="O42" s="32"/>
      <c r="P42" s="32"/>
    </row>
    <row r="43" customFormat="false" ht="14.25" hidden="false" customHeight="true" outlineLevel="0" collapsed="false">
      <c r="A43" s="33" t="s">
        <v>37</v>
      </c>
      <c r="B43" s="33"/>
      <c r="C43" s="33" t="n">
        <f aca="false">SUM(C37:C42)</f>
        <v>0</v>
      </c>
      <c r="D43" s="33" t="n">
        <f aca="false">SUM(D37:D42)</f>
        <v>1110</v>
      </c>
      <c r="E43" s="32" t="n">
        <f aca="false">SUM(E34:E42)</f>
        <v>26.178</v>
      </c>
      <c r="F43" s="32" t="n">
        <f aca="false">SUM(F34:F42)</f>
        <v>22.324</v>
      </c>
      <c r="G43" s="32" t="n">
        <f aca="false">SUM(G34:G42)</f>
        <v>107.876</v>
      </c>
      <c r="H43" s="32" t="n">
        <f aca="false">SUM(H34:H42)</f>
        <v>689.84</v>
      </c>
      <c r="I43" s="32" t="n">
        <f aca="false">SUM(I34:I42)</f>
        <v>19.82</v>
      </c>
      <c r="J43" s="32" t="n">
        <f aca="false">SUM(J34:J42)</f>
        <v>0.255722222222222</v>
      </c>
      <c r="K43" s="32" t="n">
        <f aca="false">SUM(K34:K42)</f>
        <v>0.275222222222222</v>
      </c>
      <c r="L43" s="32" t="n">
        <f aca="false">SUM(L34:L42)</f>
        <v>22.8</v>
      </c>
      <c r="M43" s="32" t="n">
        <f aca="false">SUM(M34:M42)</f>
        <v>160.290277777778</v>
      </c>
      <c r="N43" s="32" t="n">
        <f aca="false">SUM(N34:N42)</f>
        <v>132.106944444444</v>
      </c>
      <c r="O43" s="32" t="n">
        <f aca="false">SUM(O34:O42)</f>
        <v>442.887222222222</v>
      </c>
      <c r="P43" s="32" t="n">
        <f aca="false">SUM(P34:P42)</f>
        <v>7.5275</v>
      </c>
    </row>
    <row r="44" customFormat="false" ht="15" hidden="false" customHeight="true" outlineLevel="0" collapsed="false">
      <c r="A44" s="49" t="s">
        <v>38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customFormat="false" ht="13.8" hidden="false" customHeight="false" outlineLevel="0" collapsed="false">
      <c r="A45" s="49"/>
      <c r="B45" s="21" t="s">
        <v>62</v>
      </c>
      <c r="C45" s="26" t="s">
        <v>63</v>
      </c>
      <c r="D45" s="16" t="n">
        <v>100</v>
      </c>
      <c r="E45" s="17" t="n">
        <f aca="false">BD45*100/100</f>
        <v>1.09</v>
      </c>
      <c r="F45" s="17" t="n">
        <f aca="false">BE45*100/100</f>
        <v>6.04</v>
      </c>
      <c r="G45" s="17" t="n">
        <f aca="false">BF45*100/100</f>
        <v>3.77</v>
      </c>
      <c r="H45" s="17" t="n">
        <f aca="false">BG45*100/100</f>
        <v>73</v>
      </c>
      <c r="I45" s="17" t="n">
        <f aca="false">BH45*100/100</f>
        <v>0</v>
      </c>
      <c r="J45" s="17" t="n">
        <f aca="false">BI45*100/100</f>
        <v>0.03</v>
      </c>
      <c r="K45" s="17" t="n">
        <f aca="false">BJ45*100/100</f>
        <v>0.04</v>
      </c>
      <c r="L45" s="17" t="n">
        <f aca="false">BK45*100/100</f>
        <v>13.21</v>
      </c>
      <c r="M45" s="17" t="n">
        <f aca="false">BL45*100/100</f>
        <v>25.42</v>
      </c>
      <c r="N45" s="17" t="n">
        <f aca="false">BM45*100/100</f>
        <v>18.83</v>
      </c>
      <c r="O45" s="17" t="n">
        <f aca="false">BN45*100/100</f>
        <v>35.62</v>
      </c>
      <c r="P45" s="17" t="n">
        <f aca="false">BO45*100/100</f>
        <v>0.66</v>
      </c>
      <c r="Q45" s="54" t="n">
        <v>0.6</v>
      </c>
      <c r="R45" s="54" t="n">
        <v>2.36</v>
      </c>
      <c r="S45" s="54" t="n">
        <v>3.85</v>
      </c>
      <c r="T45" s="54" t="n">
        <v>38.75</v>
      </c>
      <c r="U45" s="54" t="n">
        <v>0.01</v>
      </c>
      <c r="V45" s="55" t="n">
        <v>0.01</v>
      </c>
      <c r="W45" s="55" t="n">
        <v>0.03</v>
      </c>
      <c r="X45" s="54" t="n">
        <v>3.75</v>
      </c>
      <c r="Y45" s="54" t="n">
        <v>20</v>
      </c>
      <c r="Z45" s="54" t="n">
        <v>7.5</v>
      </c>
      <c r="AA45" s="54" t="n">
        <v>18.75</v>
      </c>
      <c r="AB45" s="54" t="n">
        <v>0.35</v>
      </c>
      <c r="BD45" s="17" t="n">
        <v>1.09</v>
      </c>
      <c r="BE45" s="17" t="n">
        <v>6.04</v>
      </c>
      <c r="BF45" s="17" t="n">
        <v>3.77</v>
      </c>
      <c r="BG45" s="17" t="n">
        <v>73</v>
      </c>
      <c r="BH45" s="17"/>
      <c r="BI45" s="17" t="n">
        <v>0.03</v>
      </c>
      <c r="BJ45" s="17" t="n">
        <v>0.04</v>
      </c>
      <c r="BK45" s="17" t="n">
        <v>13.21</v>
      </c>
      <c r="BL45" s="17" t="n">
        <v>25.42</v>
      </c>
      <c r="BM45" s="17" t="n">
        <v>18.83</v>
      </c>
      <c r="BN45" s="17" t="n">
        <v>35.62</v>
      </c>
      <c r="BO45" s="17" t="n">
        <v>0.66</v>
      </c>
    </row>
    <row r="46" s="37" customFormat="true" ht="13.8" hidden="false" customHeight="false" outlineLevel="0" collapsed="false">
      <c r="A46" s="49"/>
      <c r="B46" s="21" t="s">
        <v>64</v>
      </c>
      <c r="C46" s="58" t="s">
        <v>65</v>
      </c>
      <c r="D46" s="16" t="n">
        <v>250</v>
      </c>
      <c r="E46" s="17" t="n">
        <f aca="false">BD46*250/100</f>
        <v>5.5</v>
      </c>
      <c r="F46" s="17" t="n">
        <f aca="false">BE46*250/100</f>
        <v>5.275</v>
      </c>
      <c r="G46" s="17" t="n">
        <f aca="false">BF46*250/100</f>
        <v>16.525</v>
      </c>
      <c r="H46" s="17" t="n">
        <f aca="false">BG46*250/100</f>
        <v>147.5</v>
      </c>
      <c r="I46" s="17" t="n">
        <f aca="false">BH46*250/100</f>
        <v>0</v>
      </c>
      <c r="J46" s="17" t="n">
        <f aca="false">BI46*250/100</f>
        <v>0.225</v>
      </c>
      <c r="K46" s="17" t="n">
        <f aca="false">BJ46*250/100</f>
        <v>0.075</v>
      </c>
      <c r="L46" s="17" t="n">
        <f aca="false">BK46*250/100</f>
        <v>5.825</v>
      </c>
      <c r="M46" s="17" t="n">
        <f aca="false">BL46*250/100</f>
        <v>42.675</v>
      </c>
      <c r="N46" s="17" t="n">
        <f aca="false">BM46*250/100</f>
        <v>35.575</v>
      </c>
      <c r="O46" s="17" t="n">
        <f aca="false">BN46*250/100</f>
        <v>88.1</v>
      </c>
      <c r="P46" s="17" t="n">
        <f aca="false">BO46*250/100</f>
        <v>2.05</v>
      </c>
      <c r="Q46" s="59" t="n">
        <v>5.49</v>
      </c>
      <c r="R46" s="59" t="n">
        <v>5.27</v>
      </c>
      <c r="S46" s="59" t="n">
        <v>16.54</v>
      </c>
      <c r="T46" s="59" t="n">
        <v>148.25</v>
      </c>
      <c r="U46" s="59"/>
      <c r="V46" s="60" t="n">
        <v>0.228</v>
      </c>
      <c r="W46" s="60" t="n">
        <v>0.073</v>
      </c>
      <c r="X46" s="59" t="n">
        <v>5.83</v>
      </c>
      <c r="Y46" s="59" t="n">
        <v>42.68</v>
      </c>
      <c r="Z46" s="59" t="n">
        <v>88.1</v>
      </c>
      <c r="AA46" s="59" t="n">
        <v>35.58</v>
      </c>
      <c r="AB46" s="59" t="n">
        <v>2.05</v>
      </c>
      <c r="BD46" s="17" t="n">
        <v>2.2</v>
      </c>
      <c r="BE46" s="17" t="n">
        <v>2.11</v>
      </c>
      <c r="BF46" s="17" t="n">
        <v>6.61</v>
      </c>
      <c r="BG46" s="17" t="n">
        <v>59</v>
      </c>
      <c r="BH46" s="17" t="n">
        <f aca="false">BT46*200/250</f>
        <v>0</v>
      </c>
      <c r="BI46" s="17" t="n">
        <v>0.09</v>
      </c>
      <c r="BJ46" s="17" t="n">
        <v>0.03</v>
      </c>
      <c r="BK46" s="17" t="n">
        <v>2.33</v>
      </c>
      <c r="BL46" s="17" t="n">
        <v>17.07</v>
      </c>
      <c r="BM46" s="17" t="n">
        <v>14.23</v>
      </c>
      <c r="BN46" s="17" t="n">
        <v>35.24</v>
      </c>
      <c r="BO46" s="17" t="n">
        <v>0.82</v>
      </c>
      <c r="WRG46" s="4"/>
    </row>
    <row r="47" customFormat="false" ht="13.8" hidden="false" customHeight="false" outlineLevel="0" collapsed="false">
      <c r="A47" s="49"/>
      <c r="B47" s="18" t="s">
        <v>66</v>
      </c>
      <c r="C47" s="38" t="s">
        <v>67</v>
      </c>
      <c r="D47" s="20" t="n">
        <v>100</v>
      </c>
      <c r="E47" s="39" t="n">
        <v>15.15</v>
      </c>
      <c r="F47" s="39" t="n">
        <v>15.68</v>
      </c>
      <c r="G47" s="39" t="n">
        <v>2.57</v>
      </c>
      <c r="H47" s="39" t="n">
        <v>211</v>
      </c>
      <c r="I47" s="39" t="n">
        <v>12</v>
      </c>
      <c r="J47" s="39" t="n">
        <v>0.05</v>
      </c>
      <c r="K47" s="39" t="n">
        <v>0.12</v>
      </c>
      <c r="L47" s="39" t="n">
        <v>1.78</v>
      </c>
      <c r="M47" s="39" t="n">
        <v>13.91</v>
      </c>
      <c r="N47" s="39" t="n">
        <v>20.9</v>
      </c>
      <c r="O47" s="39" t="n">
        <v>158.42</v>
      </c>
      <c r="P47" s="39" t="n">
        <v>2.3</v>
      </c>
      <c r="Q47" s="40" t="n">
        <v>7.46</v>
      </c>
      <c r="R47" s="40" t="n">
        <v>8.29</v>
      </c>
      <c r="S47" s="40" t="n">
        <v>9.44</v>
      </c>
      <c r="T47" s="40" t="n">
        <v>142</v>
      </c>
      <c r="U47" s="40" t="n">
        <v>33</v>
      </c>
      <c r="V47" s="41" t="n">
        <v>0.05</v>
      </c>
      <c r="W47" s="41" t="n">
        <v>0.07</v>
      </c>
      <c r="X47" s="40" t="n">
        <v>0.41</v>
      </c>
      <c r="Y47" s="40" t="n">
        <v>23.65</v>
      </c>
      <c r="Z47" s="40" t="n">
        <v>16.5</v>
      </c>
      <c r="AA47" s="40" t="n">
        <v>83.14</v>
      </c>
      <c r="AB47" s="40" t="n">
        <v>0.68</v>
      </c>
    </row>
    <row r="48" customFormat="false" ht="13.8" hidden="false" customHeight="false" outlineLevel="0" collapsed="false">
      <c r="A48" s="49"/>
      <c r="B48" s="21" t="s">
        <v>68</v>
      </c>
      <c r="C48" s="15" t="s">
        <v>69</v>
      </c>
      <c r="D48" s="21" t="n">
        <v>180</v>
      </c>
      <c r="E48" s="27" t="n">
        <f aca="false">BD48*180/100</f>
        <v>3.672</v>
      </c>
      <c r="F48" s="27" t="n">
        <f aca="false">BE48*180/100</f>
        <v>5.76</v>
      </c>
      <c r="G48" s="27" t="n">
        <f aca="false">BF48*180/100</f>
        <v>24.534</v>
      </c>
      <c r="H48" s="27" t="n">
        <f aca="false">BG48*180/100</f>
        <v>163.8</v>
      </c>
      <c r="I48" s="27" t="n">
        <f aca="false">BH48*180/100</f>
        <v>0</v>
      </c>
      <c r="J48" s="27" t="n">
        <f aca="false">BI48*180/100</f>
        <v>0.162</v>
      </c>
      <c r="K48" s="27" t="n">
        <f aca="false">BJ48*180/100</f>
        <v>0.126</v>
      </c>
      <c r="L48" s="27" t="n">
        <f aca="false">BK48*180/100</f>
        <v>21.798</v>
      </c>
      <c r="M48" s="27" t="n">
        <f aca="false">BL48*180/100</f>
        <v>44.37</v>
      </c>
      <c r="N48" s="27" t="n">
        <f aca="false">BM48*180/100</f>
        <v>33.3</v>
      </c>
      <c r="O48" s="27" t="n">
        <f aca="false">BN48*180/100</f>
        <v>103.914</v>
      </c>
      <c r="P48" s="27" t="n">
        <f aca="false">BO48*180/100</f>
        <v>1.206</v>
      </c>
      <c r="AC48" s="27" t="n">
        <v>3.2</v>
      </c>
      <c r="AD48" s="27" t="n">
        <v>5.2</v>
      </c>
      <c r="AE48" s="27" t="n">
        <v>19.8</v>
      </c>
      <c r="AF48" s="27" t="n">
        <v>139.4</v>
      </c>
      <c r="AG48" s="27" t="n">
        <v>23.8</v>
      </c>
      <c r="AH48" s="27" t="n">
        <v>0.12</v>
      </c>
      <c r="AI48" s="27" t="n">
        <v>0.11</v>
      </c>
      <c r="AJ48" s="27" t="n">
        <v>10.2</v>
      </c>
      <c r="AK48" s="27" t="n">
        <v>39</v>
      </c>
      <c r="AL48" s="27" t="n">
        <v>28</v>
      </c>
      <c r="AM48" s="27" t="n">
        <v>84</v>
      </c>
      <c r="AN48" s="27" t="n">
        <v>1.03</v>
      </c>
      <c r="BD48" s="27" t="n">
        <v>2.04</v>
      </c>
      <c r="BE48" s="27" t="n">
        <v>3.2</v>
      </c>
      <c r="BF48" s="27" t="n">
        <v>13.63</v>
      </c>
      <c r="BG48" s="27" t="n">
        <v>91</v>
      </c>
      <c r="BH48" s="27"/>
      <c r="BI48" s="27" t="n">
        <v>0.09</v>
      </c>
      <c r="BJ48" s="27" t="n">
        <v>0.07</v>
      </c>
      <c r="BK48" s="27" t="n">
        <v>12.11</v>
      </c>
      <c r="BL48" s="27" t="n">
        <v>24.65</v>
      </c>
      <c r="BM48" s="27" t="n">
        <v>18.5</v>
      </c>
      <c r="BN48" s="27" t="n">
        <v>57.73</v>
      </c>
      <c r="BO48" s="27" t="n">
        <v>0.67</v>
      </c>
    </row>
    <row r="49" customFormat="false" ht="13.8" hidden="false" customHeight="false" outlineLevel="0" collapsed="false">
      <c r="A49" s="49"/>
      <c r="B49" s="21" t="s">
        <v>31</v>
      </c>
      <c r="C49" s="26" t="s">
        <v>32</v>
      </c>
      <c r="D49" s="21" t="n">
        <v>30</v>
      </c>
      <c r="E49" s="27" t="n">
        <f aca="false">BD49*30/20</f>
        <v>2.04</v>
      </c>
      <c r="F49" s="27" t="n">
        <f aca="false">BE49*30/20</f>
        <v>0.36</v>
      </c>
      <c r="G49" s="27" t="n">
        <f aca="false">BF49*30/20</f>
        <v>10.08</v>
      </c>
      <c r="H49" s="27" t="n">
        <f aca="false">BG49*30/20</f>
        <v>51.24</v>
      </c>
      <c r="I49" s="27" t="n">
        <f aca="false">BH49*30/20</f>
        <v>0</v>
      </c>
      <c r="J49" s="27" t="n">
        <f aca="false">BI49*30/20</f>
        <v>0.045</v>
      </c>
      <c r="K49" s="27" t="n">
        <f aca="false">BJ49*30/20</f>
        <v>0.03</v>
      </c>
      <c r="L49" s="27" t="n">
        <f aca="false">BK49*30/20</f>
        <v>0</v>
      </c>
      <c r="M49" s="27" t="n">
        <f aca="false">BL49*30/20</f>
        <v>13.515</v>
      </c>
      <c r="N49" s="27" t="n">
        <f aca="false">BM49*30/20</f>
        <v>14.115</v>
      </c>
      <c r="O49" s="27" t="n">
        <f aca="false">BN49*30/20</f>
        <v>45.21</v>
      </c>
      <c r="P49" s="27" t="n">
        <f aca="false">BO49*30/20</f>
        <v>1.125</v>
      </c>
      <c r="Q49" s="27" t="n">
        <v>1.7</v>
      </c>
      <c r="R49" s="27" t="n">
        <v>0.3</v>
      </c>
      <c r="S49" s="27" t="n">
        <v>8.4</v>
      </c>
      <c r="T49" s="27" t="n">
        <v>42.7</v>
      </c>
      <c r="U49" s="27"/>
      <c r="V49" s="27" t="n">
        <v>0.04</v>
      </c>
      <c r="W49" s="27" t="n">
        <v>0.02</v>
      </c>
      <c r="X49" s="27"/>
      <c r="Y49" s="27" t="n">
        <v>11.26</v>
      </c>
      <c r="Z49" s="27" t="n">
        <v>11.76</v>
      </c>
      <c r="AA49" s="27" t="n">
        <v>37.68</v>
      </c>
      <c r="AB49" s="27" t="n">
        <v>0.94</v>
      </c>
      <c r="BD49" s="27" t="n">
        <v>1.36</v>
      </c>
      <c r="BE49" s="27" t="n">
        <v>0.24</v>
      </c>
      <c r="BF49" s="27" t="n">
        <v>6.72</v>
      </c>
      <c r="BG49" s="27" t="n">
        <v>34.16</v>
      </c>
      <c r="BH49" s="27"/>
      <c r="BI49" s="27" t="n">
        <v>0.03</v>
      </c>
      <c r="BJ49" s="27" t="n">
        <v>0.02</v>
      </c>
      <c r="BK49" s="27"/>
      <c r="BL49" s="27" t="n">
        <v>9.01</v>
      </c>
      <c r="BM49" s="27" t="n">
        <v>9.41</v>
      </c>
      <c r="BN49" s="27" t="n">
        <v>30.14</v>
      </c>
      <c r="BO49" s="27" t="n">
        <v>0.75</v>
      </c>
    </row>
    <row r="50" customFormat="false" ht="13.8" hidden="false" customHeight="false" outlineLevel="0" collapsed="false">
      <c r="A50" s="49"/>
      <c r="B50" s="21" t="s">
        <v>31</v>
      </c>
      <c r="C50" s="15" t="s">
        <v>33</v>
      </c>
      <c r="D50" s="21" t="n">
        <v>50</v>
      </c>
      <c r="E50" s="27" t="n">
        <f aca="false">BD50*50/40</f>
        <v>3.7</v>
      </c>
      <c r="F50" s="27" t="n">
        <f aca="false">BE50*50/40</f>
        <v>0.45</v>
      </c>
      <c r="G50" s="27" t="n">
        <f aca="false">BF50*50/40</f>
        <v>26.375</v>
      </c>
      <c r="H50" s="27" t="n">
        <f aca="false">BG50*50/40</f>
        <v>117.225</v>
      </c>
      <c r="I50" s="27" t="n">
        <f aca="false">BH50*50/40</f>
        <v>0</v>
      </c>
      <c r="J50" s="27" t="n">
        <f aca="false">BI50*50/40</f>
        <v>0</v>
      </c>
      <c r="K50" s="27" t="n">
        <f aca="false">BJ50*50/40</f>
        <v>0.025</v>
      </c>
      <c r="L50" s="27" t="n">
        <f aca="false">BK50*50/40</f>
        <v>0</v>
      </c>
      <c r="M50" s="27" t="n">
        <f aca="false">BL50*50/40</f>
        <v>10</v>
      </c>
      <c r="N50" s="27" t="n">
        <f aca="false">BM50*50/40</f>
        <v>7</v>
      </c>
      <c r="O50" s="27" t="n">
        <f aca="false">BN50*50/40</f>
        <v>32.5</v>
      </c>
      <c r="P50" s="27" t="n">
        <f aca="false">BO50*50/40</f>
        <v>0.55</v>
      </c>
      <c r="Q50" s="27" t="n">
        <v>3.03</v>
      </c>
      <c r="R50" s="27" t="n">
        <v>0.36</v>
      </c>
      <c r="S50" s="27" t="n">
        <v>19.64</v>
      </c>
      <c r="T50" s="27" t="n">
        <v>93.77</v>
      </c>
      <c r="U50" s="27"/>
      <c r="V50" s="27"/>
      <c r="W50" s="27" t="n">
        <v>0.013</v>
      </c>
      <c r="X50" s="27"/>
      <c r="Y50" s="27" t="n">
        <v>8</v>
      </c>
      <c r="Z50" s="27" t="n">
        <v>5.6</v>
      </c>
      <c r="AA50" s="27" t="n">
        <v>26</v>
      </c>
      <c r="AB50" s="27" t="n">
        <v>0.44</v>
      </c>
      <c r="AC50" s="27" t="n">
        <v>3</v>
      </c>
      <c r="AD50" s="27" t="n">
        <f aca="false">AP50*40/40</f>
        <v>0</v>
      </c>
      <c r="AE50" s="27" t="n">
        <f aca="false">AQ50*40/40</f>
        <v>0</v>
      </c>
      <c r="AF50" s="27" t="n">
        <f aca="false">AR50*40/40</f>
        <v>0</v>
      </c>
      <c r="AG50" s="27" t="n">
        <f aca="false">AS50*40/40</f>
        <v>0</v>
      </c>
      <c r="AH50" s="27" t="n">
        <f aca="false">AT50*40/40</f>
        <v>0</v>
      </c>
      <c r="AI50" s="27" t="n">
        <f aca="false">AU50*40/40</f>
        <v>0</v>
      </c>
      <c r="AJ50" s="27" t="n">
        <f aca="false">AV50*40/40</f>
        <v>0</v>
      </c>
      <c r="AK50" s="27" t="n">
        <f aca="false">AW50*40/40</f>
        <v>0</v>
      </c>
      <c r="AL50" s="27" t="n">
        <f aca="false">AX50*40/40</f>
        <v>0</v>
      </c>
      <c r="AM50" s="27" t="n">
        <f aca="false">AY50*40/40</f>
        <v>0</v>
      </c>
      <c r="AN50" s="27" t="n">
        <f aca="false">AZ50*40/40</f>
        <v>0</v>
      </c>
      <c r="BD50" s="27" t="n">
        <v>2.96</v>
      </c>
      <c r="BE50" s="27" t="n">
        <v>0.36</v>
      </c>
      <c r="BF50" s="27" t="n">
        <v>21.1</v>
      </c>
      <c r="BG50" s="27" t="n">
        <v>93.78</v>
      </c>
      <c r="BH50" s="27"/>
      <c r="BI50" s="27"/>
      <c r="BJ50" s="27" t="n">
        <v>0.02</v>
      </c>
      <c r="BK50" s="27"/>
      <c r="BL50" s="27" t="n">
        <v>8</v>
      </c>
      <c r="BM50" s="27" t="n">
        <v>5.6</v>
      </c>
      <c r="BN50" s="27" t="n">
        <v>26</v>
      </c>
      <c r="BO50" s="27" t="n">
        <v>0.44</v>
      </c>
      <c r="WOD50" s="2"/>
      <c r="WOE50" s="2"/>
      <c r="WOF50" s="2"/>
      <c r="WOG50" s="2"/>
      <c r="WOH50" s="2"/>
      <c r="WOI50" s="2"/>
      <c r="WOJ50" s="2"/>
      <c r="WOK50" s="2"/>
      <c r="WOL50" s="2"/>
      <c r="WOM50" s="2"/>
      <c r="WON50" s="2"/>
      <c r="WOO50" s="2"/>
      <c r="WOP50" s="2"/>
      <c r="WOQ50" s="2"/>
      <c r="WOR50" s="2"/>
      <c r="WOS50" s="2"/>
      <c r="WOT50" s="2"/>
      <c r="WOU50" s="2"/>
      <c r="WOV50" s="2"/>
      <c r="WOW50" s="2"/>
      <c r="WOX50" s="2"/>
      <c r="WOY50" s="2"/>
      <c r="WOZ50" s="2"/>
      <c r="WPA50" s="2"/>
      <c r="WPB50" s="2"/>
      <c r="WPC50" s="2"/>
      <c r="WPD50" s="2"/>
      <c r="WPE50" s="2"/>
      <c r="WPF50" s="2"/>
      <c r="WPG50" s="2"/>
      <c r="WPH50" s="2"/>
      <c r="WPI50" s="2"/>
      <c r="WPJ50" s="2"/>
      <c r="WPK50" s="2"/>
      <c r="WPL50" s="2"/>
      <c r="WPM50" s="2"/>
      <c r="WPN50" s="2"/>
      <c r="WPO50" s="2"/>
      <c r="WPP50" s="2"/>
      <c r="WPQ50" s="2"/>
      <c r="WPR50" s="2"/>
      <c r="WPS50" s="2"/>
      <c r="WPT50" s="2"/>
      <c r="WPU50" s="2"/>
      <c r="WPV50" s="2"/>
      <c r="WPW50" s="2"/>
      <c r="WPX50" s="2"/>
      <c r="WPY50" s="2"/>
      <c r="WPZ50" s="2"/>
      <c r="WQA50" s="2"/>
      <c r="WQB50" s="2"/>
      <c r="WQC50" s="2"/>
      <c r="WQD50" s="2"/>
      <c r="WQE50" s="2"/>
      <c r="WQF50" s="2"/>
      <c r="WQG50" s="2"/>
      <c r="WQH50" s="2"/>
      <c r="WQI50" s="2"/>
      <c r="WQJ50" s="2"/>
      <c r="WQK50" s="2"/>
      <c r="WQL50" s="2"/>
      <c r="WQM50" s="2"/>
      <c r="WQN50" s="2"/>
      <c r="WQO50" s="2"/>
      <c r="WQP50" s="2"/>
      <c r="WQQ50" s="2"/>
      <c r="WQR50" s="2"/>
      <c r="WQS50" s="2"/>
      <c r="WQT50" s="2"/>
      <c r="WQU50" s="2"/>
      <c r="WQV50" s="2"/>
      <c r="WQW50" s="2"/>
      <c r="WQX50" s="2"/>
      <c r="WQY50" s="2"/>
      <c r="WQZ50" s="2"/>
      <c r="WRA50" s="2"/>
      <c r="WRB50" s="2"/>
      <c r="WRC50" s="2"/>
      <c r="WRD50" s="2"/>
      <c r="WRE50" s="2"/>
      <c r="WRF50" s="2"/>
    </row>
    <row r="51" customFormat="false" ht="15.65" hidden="false" customHeight="true" outlineLevel="0" collapsed="false">
      <c r="A51" s="49"/>
      <c r="B51" s="21" t="s">
        <v>70</v>
      </c>
      <c r="C51" s="15" t="s">
        <v>71</v>
      </c>
      <c r="D51" s="21" t="n">
        <v>200</v>
      </c>
      <c r="E51" s="27" t="n">
        <f aca="false">BD51*200/100</f>
        <v>0.66</v>
      </c>
      <c r="F51" s="27" t="n">
        <f aca="false">BE51*200/100</f>
        <v>0.1</v>
      </c>
      <c r="G51" s="27" t="n">
        <f aca="false">BF51*200/100</f>
        <v>32</v>
      </c>
      <c r="H51" s="27" t="n">
        <f aca="false">BG51*200/100</f>
        <v>132</v>
      </c>
      <c r="I51" s="27" t="n">
        <f aca="false">BH51*200/100</f>
        <v>0</v>
      </c>
      <c r="J51" s="27" t="n">
        <f aca="false">BI51*200/100</f>
        <v>0.02</v>
      </c>
      <c r="K51" s="27" t="n">
        <f aca="false">BJ51*200/100</f>
        <v>0.02</v>
      </c>
      <c r="L51" s="27" t="n">
        <f aca="false">BK51*200/100</f>
        <v>0.72</v>
      </c>
      <c r="M51" s="27" t="n">
        <f aca="false">BL51*200/100</f>
        <v>32.48</v>
      </c>
      <c r="N51" s="27" t="n">
        <f aca="false">BM51*200/100</f>
        <v>17.46</v>
      </c>
      <c r="O51" s="27" t="n">
        <f aca="false">BN51*200/100</f>
        <v>23.44</v>
      </c>
      <c r="P51" s="27" t="n">
        <f aca="false">BO51*200/100</f>
        <v>0.68</v>
      </c>
      <c r="Q51" s="42" t="n">
        <v>0.3</v>
      </c>
      <c r="R51" s="42" t="n">
        <v>0.1</v>
      </c>
      <c r="S51" s="42" t="n">
        <v>8.4</v>
      </c>
      <c r="T51" s="42" t="n">
        <v>35.4</v>
      </c>
      <c r="U51" s="42" t="n">
        <v>3.06</v>
      </c>
      <c r="V51" s="15" t="n">
        <v>0.01</v>
      </c>
      <c r="W51" s="15" t="n">
        <v>0.01</v>
      </c>
      <c r="X51" s="42" t="n">
        <v>24</v>
      </c>
      <c r="Y51" s="42" t="n">
        <v>9.6</v>
      </c>
      <c r="Z51" s="42" t="n">
        <v>8.1</v>
      </c>
      <c r="AA51" s="42" t="n">
        <v>8.6</v>
      </c>
      <c r="AB51" s="42" t="n">
        <v>0.36</v>
      </c>
      <c r="BD51" s="27" t="n">
        <v>0.33</v>
      </c>
      <c r="BE51" s="27" t="n">
        <v>0.05</v>
      </c>
      <c r="BF51" s="27" t="n">
        <v>16</v>
      </c>
      <c r="BG51" s="27" t="n">
        <v>66</v>
      </c>
      <c r="BH51" s="27"/>
      <c r="BI51" s="27" t="n">
        <v>0.01</v>
      </c>
      <c r="BJ51" s="27" t="n">
        <v>0.01</v>
      </c>
      <c r="BK51" s="27" t="n">
        <v>0.36</v>
      </c>
      <c r="BL51" s="27" t="n">
        <v>16.24</v>
      </c>
      <c r="BM51" s="27" t="n">
        <v>8.73</v>
      </c>
      <c r="BN51" s="27" t="n">
        <v>11.72</v>
      </c>
      <c r="BO51" s="27" t="n">
        <v>0.34</v>
      </c>
    </row>
    <row r="52" customFormat="false" ht="15" hidden="false" customHeight="false" outlineLevel="0" collapsed="false">
      <c r="A52" s="49"/>
      <c r="B52" s="61"/>
      <c r="C52" s="30" t="s">
        <v>52</v>
      </c>
      <c r="D52" s="31" t="n">
        <f aca="false">SUM(D45:D51)</f>
        <v>910</v>
      </c>
      <c r="E52" s="44"/>
      <c r="F52" s="44"/>
      <c r="G52" s="44"/>
      <c r="H52" s="44"/>
      <c r="I52" s="44"/>
      <c r="J52" s="45"/>
      <c r="K52" s="45"/>
      <c r="L52" s="44"/>
      <c r="M52" s="44"/>
      <c r="N52" s="44"/>
      <c r="O52" s="44"/>
      <c r="P52" s="44"/>
    </row>
    <row r="53" customFormat="false" ht="15.65" hidden="false" customHeight="true" outlineLevel="0" collapsed="false">
      <c r="A53" s="33" t="s">
        <v>72</v>
      </c>
      <c r="B53" s="33"/>
      <c r="C53" s="33"/>
      <c r="D53" s="33"/>
      <c r="E53" s="32" t="n">
        <f aca="false">SUM(E45:E52)</f>
        <v>31.812</v>
      </c>
      <c r="F53" s="32" t="n">
        <f aca="false">SUM(F45:F52)</f>
        <v>33.665</v>
      </c>
      <c r="G53" s="32" t="n">
        <f aca="false">SUM(G45:G52)</f>
        <v>115.854</v>
      </c>
      <c r="H53" s="32" t="n">
        <f aca="false">SUM(H45:H52)</f>
        <v>895.765</v>
      </c>
      <c r="I53" s="32" t="n">
        <f aca="false">SUM(I45:I52)</f>
        <v>12</v>
      </c>
      <c r="J53" s="32" t="n">
        <f aca="false">SUM(J45:J52)</f>
        <v>0.532</v>
      </c>
      <c r="K53" s="32" t="n">
        <f aca="false">SUM(K45:K52)</f>
        <v>0.436</v>
      </c>
      <c r="L53" s="32" t="n">
        <f aca="false">SUM(L45:L52)</f>
        <v>43.333</v>
      </c>
      <c r="M53" s="32" t="n">
        <f aca="false">SUM(M45:M52)</f>
        <v>182.37</v>
      </c>
      <c r="N53" s="32" t="n">
        <f aca="false">SUM(N45:N52)</f>
        <v>147.18</v>
      </c>
      <c r="O53" s="32" t="n">
        <f aca="false">SUM(O45:O52)</f>
        <v>487.204</v>
      </c>
      <c r="P53" s="32" t="n">
        <f aca="false">SUM(P45:P52)</f>
        <v>8.571</v>
      </c>
    </row>
    <row r="54" customFormat="false" ht="24.75" hidden="false" customHeight="true" outlineLevel="0" collapsed="false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</row>
    <row r="55" customFormat="false" ht="19.5" hidden="false" customHeight="true" outlineLevel="0" collapsed="false">
      <c r="A55" s="6" t="s">
        <v>0</v>
      </c>
      <c r="B55" s="6" t="s">
        <v>1</v>
      </c>
      <c r="C55" s="7" t="s">
        <v>2</v>
      </c>
      <c r="D55" s="6" t="s">
        <v>3</v>
      </c>
      <c r="E55" s="8" t="s">
        <v>4</v>
      </c>
      <c r="F55" s="8"/>
      <c r="G55" s="8"/>
      <c r="H55" s="49" t="s">
        <v>5</v>
      </c>
      <c r="I55" s="8" t="s">
        <v>6</v>
      </c>
      <c r="J55" s="8"/>
      <c r="K55" s="8"/>
      <c r="L55" s="8"/>
      <c r="M55" s="8" t="s">
        <v>7</v>
      </c>
      <c r="N55" s="8"/>
      <c r="O55" s="8"/>
      <c r="P55" s="8"/>
    </row>
    <row r="56" customFormat="false" ht="21" hidden="false" customHeight="true" outlineLevel="0" collapsed="false">
      <c r="A56" s="6"/>
      <c r="B56" s="6"/>
      <c r="C56" s="7"/>
      <c r="D56" s="6"/>
      <c r="E56" s="8"/>
      <c r="F56" s="8"/>
      <c r="G56" s="8"/>
      <c r="H56" s="49"/>
      <c r="I56" s="8"/>
      <c r="J56" s="8"/>
      <c r="K56" s="8"/>
      <c r="L56" s="8"/>
      <c r="M56" s="8"/>
      <c r="N56" s="8"/>
      <c r="O56" s="8"/>
      <c r="P56" s="8"/>
    </row>
    <row r="57" customFormat="false" ht="54.75" hidden="false" customHeight="true" outlineLevel="0" collapsed="false">
      <c r="A57" s="6"/>
      <c r="B57" s="6"/>
      <c r="C57" s="7"/>
      <c r="D57" s="6"/>
      <c r="E57" s="6" t="s">
        <v>8</v>
      </c>
      <c r="F57" s="6" t="s">
        <v>9</v>
      </c>
      <c r="G57" s="6" t="s">
        <v>10</v>
      </c>
      <c r="H57" s="49"/>
      <c r="I57" s="10" t="s">
        <v>11</v>
      </c>
      <c r="J57" s="11" t="s">
        <v>12</v>
      </c>
      <c r="K57" s="11" t="s">
        <v>13</v>
      </c>
      <c r="L57" s="11" t="s">
        <v>14</v>
      </c>
      <c r="M57" s="6" t="s">
        <v>15</v>
      </c>
      <c r="N57" s="6" t="s">
        <v>16</v>
      </c>
      <c r="O57" s="6" t="s">
        <v>17</v>
      </c>
      <c r="P57" s="6" t="s">
        <v>18</v>
      </c>
    </row>
    <row r="58" customFormat="false" ht="14.25" hidden="false" customHeight="true" outlineLevel="0" collapsed="false">
      <c r="A58" s="63" t="s">
        <v>73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customFormat="false" ht="15" hidden="false" customHeight="true" outlineLevel="0" collapsed="false">
      <c r="A59" s="13" t="s">
        <v>20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customFormat="false" ht="15.75" hidden="false" customHeight="false" outlineLevel="0" collapsed="false">
      <c r="A60" s="13"/>
      <c r="B60" s="64" t="s">
        <v>74</v>
      </c>
      <c r="C60" s="65" t="s">
        <v>75</v>
      </c>
      <c r="D60" s="14" t="n">
        <v>100</v>
      </c>
      <c r="E60" s="14" t="n">
        <f aca="false">BD60*100/100</f>
        <v>2.37</v>
      </c>
      <c r="F60" s="14" t="n">
        <f aca="false">BE60*100/100</f>
        <v>7.38</v>
      </c>
      <c r="G60" s="14" t="n">
        <f aca="false">BF60*100/100</f>
        <v>2.59</v>
      </c>
      <c r="H60" s="14" t="n">
        <f aca="false">BG60*100/100</f>
        <v>86</v>
      </c>
      <c r="I60" s="14" t="n">
        <f aca="false">BH60*100/100</f>
        <v>29.6</v>
      </c>
      <c r="J60" s="14" t="n">
        <f aca="false">BI60*100/100</f>
        <v>0.02</v>
      </c>
      <c r="K60" s="14" t="n">
        <f aca="false">BJ60*100/100</f>
        <v>0.1</v>
      </c>
      <c r="L60" s="14" t="n">
        <f aca="false">BK60*100/100</f>
        <v>11.03</v>
      </c>
      <c r="M60" s="14" t="n">
        <f aca="false">BL60*100/100</f>
        <v>34.18</v>
      </c>
      <c r="N60" s="14" t="n">
        <f aca="false">BM60*100/100</f>
        <v>12.44</v>
      </c>
      <c r="O60" s="14" t="n">
        <f aca="false">BN60*100/100</f>
        <v>53.88</v>
      </c>
      <c r="P60" s="14" t="n">
        <f aca="false">BO60*100/100</f>
        <v>1.01</v>
      </c>
      <c r="BD60" s="14" t="n">
        <v>2.37</v>
      </c>
      <c r="BE60" s="14" t="n">
        <v>7.38</v>
      </c>
      <c r="BF60" s="14" t="n">
        <v>2.59</v>
      </c>
      <c r="BG60" s="14" t="n">
        <v>86</v>
      </c>
      <c r="BH60" s="14" t="n">
        <v>29.6</v>
      </c>
      <c r="BI60" s="14" t="n">
        <v>0.02</v>
      </c>
      <c r="BJ60" s="14" t="n">
        <v>0.1</v>
      </c>
      <c r="BK60" s="14" t="n">
        <v>11.03</v>
      </c>
      <c r="BL60" s="14" t="n">
        <v>34.18</v>
      </c>
      <c r="BM60" s="14" t="n">
        <v>12.44</v>
      </c>
      <c r="BN60" s="14" t="n">
        <v>53.88</v>
      </c>
      <c r="BO60" s="14" t="n">
        <v>1.01</v>
      </c>
    </row>
    <row r="61" customFormat="false" ht="15" hidden="false" customHeight="false" outlineLevel="0" collapsed="false">
      <c r="A61" s="13"/>
      <c r="B61" s="18" t="s">
        <v>76</v>
      </c>
      <c r="C61" s="38" t="s">
        <v>77</v>
      </c>
      <c r="D61" s="20" t="n">
        <v>100</v>
      </c>
      <c r="E61" s="39" t="n">
        <f aca="false">BD61*100/100</f>
        <v>8.63</v>
      </c>
      <c r="F61" s="39" t="n">
        <f aca="false">BE61*100/100</f>
        <v>8.24</v>
      </c>
      <c r="G61" s="39" t="n">
        <f aca="false">BF61*100/100</f>
        <v>8.1</v>
      </c>
      <c r="H61" s="39" t="n">
        <f aca="false">BG61*100/100</f>
        <v>141</v>
      </c>
      <c r="I61" s="39" t="n">
        <f aca="false">BH61*100/100</f>
        <v>12.5</v>
      </c>
      <c r="J61" s="39" t="n">
        <f aca="false">BI61*100/100</f>
        <v>0.04</v>
      </c>
      <c r="K61" s="39" t="n">
        <f aca="false">BJ61*100/100</f>
        <v>0.07</v>
      </c>
      <c r="L61" s="39" t="n">
        <f aca="false">BK61*100/100</f>
        <v>1.75</v>
      </c>
      <c r="M61" s="39" t="n">
        <f aca="false">BL61*100/100</f>
        <v>22.4</v>
      </c>
      <c r="N61" s="39" t="n">
        <f aca="false">BM61*100/100</f>
        <v>14.51</v>
      </c>
      <c r="O61" s="39" t="n">
        <f aca="false">BN61*100/100</f>
        <v>93.625</v>
      </c>
      <c r="P61" s="39" t="n">
        <f aca="false">BO61*100/100</f>
        <v>1.33</v>
      </c>
      <c r="Q61" s="40" t="n">
        <v>7.46</v>
      </c>
      <c r="R61" s="40" t="n">
        <v>8.29</v>
      </c>
      <c r="S61" s="40" t="n">
        <v>9.44</v>
      </c>
      <c r="T61" s="40" t="n">
        <v>142</v>
      </c>
      <c r="U61" s="40" t="n">
        <v>33</v>
      </c>
      <c r="V61" s="41" t="n">
        <v>0.05</v>
      </c>
      <c r="W61" s="41" t="n">
        <v>0.07</v>
      </c>
      <c r="X61" s="40" t="n">
        <v>0.41</v>
      </c>
      <c r="Y61" s="40" t="n">
        <v>23.65</v>
      </c>
      <c r="Z61" s="40" t="n">
        <v>16.5</v>
      </c>
      <c r="AA61" s="40" t="n">
        <v>83.14</v>
      </c>
      <c r="AB61" s="40" t="n">
        <v>0.68</v>
      </c>
      <c r="BD61" s="39" t="n">
        <v>8.63</v>
      </c>
      <c r="BE61" s="39" t="n">
        <v>8.24</v>
      </c>
      <c r="BF61" s="39" t="n">
        <v>8.1</v>
      </c>
      <c r="BG61" s="39" t="n">
        <v>141</v>
      </c>
      <c r="BH61" s="39" t="n">
        <v>12.5</v>
      </c>
      <c r="BI61" s="39" t="n">
        <v>0.04</v>
      </c>
      <c r="BJ61" s="39" t="n">
        <v>0.07</v>
      </c>
      <c r="BK61" s="39" t="n">
        <v>1.75</v>
      </c>
      <c r="BL61" s="39" t="n">
        <v>22.4</v>
      </c>
      <c r="BM61" s="39" t="n">
        <v>14.51</v>
      </c>
      <c r="BN61" s="39" t="n">
        <v>93.625</v>
      </c>
      <c r="BO61" s="39" t="n">
        <v>1.33</v>
      </c>
    </row>
    <row r="62" s="1" customFormat="true" ht="13.8" hidden="false" customHeight="false" outlineLevel="0" collapsed="false">
      <c r="A62" s="13"/>
      <c r="B62" s="21" t="s">
        <v>78</v>
      </c>
      <c r="C62" s="26" t="s">
        <v>79</v>
      </c>
      <c r="D62" s="21" t="n">
        <v>180</v>
      </c>
      <c r="E62" s="27" t="n">
        <f aca="false">BD62*180/100</f>
        <v>6.624</v>
      </c>
      <c r="F62" s="27" t="n">
        <f aca="false">BE62*180/100</f>
        <v>5.418</v>
      </c>
      <c r="G62" s="27" t="n">
        <f aca="false">BF62*180/100</f>
        <v>31.734</v>
      </c>
      <c r="H62" s="27" t="n">
        <f aca="false">BG62*180/100</f>
        <v>201.6</v>
      </c>
      <c r="I62" s="27" t="n">
        <f aca="false">BH62*180/100</f>
        <v>0</v>
      </c>
      <c r="J62" s="27" t="n">
        <f aca="false">BI62*180/100</f>
        <v>0.072</v>
      </c>
      <c r="K62" s="27" t="n">
        <f aca="false">BJ62*180/100</f>
        <v>0</v>
      </c>
      <c r="L62" s="27" t="n">
        <f aca="false">BK62*180/100</f>
        <v>0</v>
      </c>
      <c r="M62" s="27" t="n">
        <f aca="false">BL62*180/100</f>
        <v>5.832</v>
      </c>
      <c r="N62" s="27" t="n">
        <f aca="false">BM62*180/100</f>
        <v>25.344</v>
      </c>
      <c r="O62" s="27" t="n">
        <f aca="false">BN62*180/100</f>
        <v>44.604</v>
      </c>
      <c r="P62" s="27" t="n">
        <f aca="false">BO62*180/100</f>
        <v>1.332</v>
      </c>
      <c r="BD62" s="27" t="n">
        <v>3.68</v>
      </c>
      <c r="BE62" s="27" t="n">
        <v>3.01</v>
      </c>
      <c r="BF62" s="27" t="n">
        <v>17.63</v>
      </c>
      <c r="BG62" s="27" t="n">
        <v>112</v>
      </c>
      <c r="BH62" s="27" t="n">
        <f aca="false">DG62*150/125</f>
        <v>0</v>
      </c>
      <c r="BI62" s="27" t="n">
        <v>0.04</v>
      </c>
      <c r="BJ62" s="27" t="n">
        <f aca="false">DI62*150/125</f>
        <v>0</v>
      </c>
      <c r="BK62" s="27"/>
      <c r="BL62" s="27" t="n">
        <v>3.24</v>
      </c>
      <c r="BM62" s="27" t="n">
        <v>14.08</v>
      </c>
      <c r="BN62" s="27" t="n">
        <v>24.78</v>
      </c>
      <c r="BO62" s="27" t="n">
        <v>0.74</v>
      </c>
      <c r="WON62" s="2"/>
      <c r="WOO62" s="2"/>
      <c r="WOP62" s="2"/>
      <c r="WOQ62" s="2"/>
      <c r="WOR62" s="2"/>
      <c r="WOS62" s="2"/>
      <c r="WOT62" s="2"/>
      <c r="WOU62" s="2"/>
      <c r="WOV62" s="2"/>
      <c r="WOW62" s="2"/>
      <c r="WOX62" s="2"/>
      <c r="WOY62" s="2"/>
      <c r="WOZ62" s="2"/>
      <c r="WPA62" s="2"/>
      <c r="WPB62" s="2"/>
      <c r="WPC62" s="2"/>
      <c r="WPD62" s="2"/>
      <c r="WPE62" s="2"/>
      <c r="WPF62" s="2"/>
      <c r="WPG62" s="2"/>
      <c r="WPH62" s="2"/>
      <c r="WPI62" s="2"/>
      <c r="WPJ62" s="2"/>
      <c r="WPK62" s="2"/>
      <c r="WPL62" s="2"/>
      <c r="WPM62" s="2"/>
      <c r="WPN62" s="2"/>
      <c r="WPO62" s="2"/>
      <c r="WPP62" s="2"/>
      <c r="WPQ62" s="2"/>
      <c r="WPR62" s="2"/>
      <c r="WPS62" s="2"/>
      <c r="WPT62" s="2"/>
      <c r="WPU62" s="2"/>
      <c r="WPV62" s="2"/>
      <c r="WPW62" s="2"/>
      <c r="WPX62" s="2"/>
      <c r="WPY62" s="2"/>
      <c r="WPZ62" s="2"/>
      <c r="WQA62" s="2"/>
      <c r="WQB62" s="2"/>
      <c r="WQC62" s="2"/>
      <c r="WQD62" s="2"/>
      <c r="WQE62" s="2"/>
      <c r="WQF62" s="2"/>
      <c r="WQG62" s="2"/>
      <c r="WQH62" s="2"/>
      <c r="WQI62" s="2"/>
      <c r="WQJ62" s="2"/>
      <c r="WQK62" s="2"/>
      <c r="WQL62" s="2"/>
      <c r="WQM62" s="2"/>
      <c r="WQN62" s="2"/>
      <c r="WQO62" s="2"/>
      <c r="WQP62" s="2"/>
      <c r="WQQ62" s="2"/>
      <c r="WQR62" s="2"/>
      <c r="WQS62" s="2"/>
      <c r="WQT62" s="2"/>
      <c r="WQU62" s="2"/>
      <c r="WQV62" s="2"/>
      <c r="WQW62" s="2"/>
      <c r="WQX62" s="2"/>
      <c r="WQY62" s="2"/>
      <c r="WQZ62" s="2"/>
      <c r="WRA62" s="2"/>
      <c r="WRB62" s="2"/>
      <c r="WRC62" s="2"/>
      <c r="WRD62" s="2"/>
      <c r="WRE62" s="2"/>
      <c r="WRF62" s="2"/>
      <c r="WRG62" s="2"/>
      <c r="WRH62" s="2"/>
      <c r="WRI62" s="2"/>
      <c r="WRJ62" s="2"/>
      <c r="WRK62" s="2"/>
      <c r="WRL62" s="2"/>
      <c r="WRM62" s="2"/>
      <c r="WRN62" s="2"/>
      <c r="WRO62" s="2"/>
      <c r="WRP62" s="2"/>
      <c r="WRQ62" s="2"/>
      <c r="WRR62" s="2"/>
      <c r="WRS62" s="2"/>
      <c r="WRT62" s="2"/>
      <c r="WRU62" s="2"/>
      <c r="WRV62" s="2"/>
      <c r="WRW62" s="2"/>
      <c r="WRX62" s="2"/>
      <c r="WRY62" s="2"/>
      <c r="WRZ62" s="2"/>
      <c r="WSA62" s="2"/>
      <c r="WSB62" s="2"/>
      <c r="WSC62" s="2"/>
      <c r="WSD62" s="2"/>
      <c r="WSE62" s="2"/>
      <c r="WSF62" s="2"/>
      <c r="WSG62" s="2"/>
      <c r="WSH62" s="2"/>
      <c r="WSI62" s="2"/>
      <c r="WSJ62" s="2"/>
      <c r="WSK62" s="2"/>
      <c r="WSL62" s="2"/>
      <c r="WSM62" s="2"/>
      <c r="WSN62" s="2"/>
      <c r="WSO62" s="2"/>
      <c r="WSP62" s="2"/>
      <c r="WSQ62" s="2"/>
      <c r="WSR62" s="2"/>
      <c r="WSS62" s="2"/>
      <c r="WST62" s="2"/>
      <c r="WSU62" s="2"/>
      <c r="WSV62" s="2"/>
      <c r="WSW62" s="2"/>
      <c r="WSX62" s="2"/>
      <c r="WSY62" s="2"/>
      <c r="WSZ62" s="2"/>
      <c r="WTA62" s="2"/>
      <c r="WTB62" s="2"/>
      <c r="WTC62" s="2"/>
      <c r="WTD62" s="2"/>
      <c r="WTE62" s="2"/>
      <c r="WTF62" s="2"/>
      <c r="WTG62" s="2"/>
      <c r="WTH62" s="2"/>
      <c r="WTI62" s="2"/>
      <c r="WTJ62" s="2"/>
      <c r="WTK62" s="2"/>
      <c r="WTL62" s="2"/>
      <c r="WTM62" s="2"/>
      <c r="WTN62" s="2"/>
      <c r="WTO62" s="2"/>
      <c r="WTP62" s="2"/>
      <c r="WTQ62" s="2"/>
      <c r="WTR62" s="2"/>
      <c r="WTS62" s="2"/>
      <c r="WTT62" s="2"/>
      <c r="WTU62" s="2"/>
      <c r="WTV62" s="2"/>
      <c r="WTW62" s="2"/>
      <c r="WTX62" s="2"/>
      <c r="WTY62" s="2"/>
      <c r="WTZ62" s="2"/>
      <c r="WUA62" s="2"/>
      <c r="WUB62" s="2"/>
      <c r="WUC62" s="2"/>
      <c r="WUD62" s="2"/>
      <c r="WUE62" s="2"/>
      <c r="WUF62" s="2"/>
      <c r="WUG62" s="2"/>
      <c r="WUH62" s="2"/>
      <c r="WUI62" s="2"/>
      <c r="WUJ62" s="2"/>
      <c r="WUK62" s="2"/>
      <c r="WUL62" s="2"/>
      <c r="WUM62" s="2"/>
      <c r="WUN62" s="2"/>
      <c r="WUO62" s="2"/>
      <c r="WUP62" s="2"/>
      <c r="WUQ62" s="2"/>
      <c r="WUR62" s="2"/>
      <c r="WUS62" s="2"/>
      <c r="WUT62" s="2"/>
      <c r="WUU62" s="2"/>
      <c r="WUV62" s="2"/>
      <c r="WUW62" s="2"/>
      <c r="WUX62" s="2"/>
      <c r="WUY62" s="2"/>
      <c r="WUZ62" s="2"/>
      <c r="WVA62" s="2"/>
      <c r="WVB62" s="2"/>
      <c r="WVC62" s="2"/>
      <c r="WVD62" s="2"/>
      <c r="WVE62" s="2"/>
      <c r="WVF62" s="2"/>
      <c r="WVG62" s="2"/>
      <c r="WVH62" s="2"/>
      <c r="WVI62" s="2"/>
      <c r="WVJ62" s="2"/>
      <c r="WVK62" s="2"/>
      <c r="WVL62" s="2"/>
      <c r="WVM62" s="2"/>
      <c r="WVN62" s="2"/>
      <c r="WVO62" s="2"/>
      <c r="WVP62" s="2"/>
      <c r="WVQ62" s="2"/>
      <c r="WVR62" s="2"/>
      <c r="WVS62" s="2"/>
      <c r="WVT62" s="2"/>
      <c r="WVU62" s="2"/>
      <c r="WVV62" s="2"/>
      <c r="WVW62" s="2"/>
      <c r="WVX62" s="2"/>
      <c r="WVY62" s="2"/>
      <c r="WVZ62" s="2"/>
      <c r="WWA62" s="2"/>
      <c r="WWB62" s="2"/>
      <c r="WWC62" s="2"/>
      <c r="WWD62" s="2"/>
      <c r="WWE62" s="2"/>
      <c r="WWF62" s="2"/>
      <c r="WWG62" s="2"/>
      <c r="WWH62" s="2"/>
      <c r="WWI62" s="2"/>
      <c r="WWJ62" s="2"/>
      <c r="WWK62" s="2"/>
      <c r="WWL62" s="2"/>
      <c r="WWM62" s="2"/>
      <c r="WWN62" s="2"/>
      <c r="WWO62" s="2"/>
      <c r="WWP62" s="2"/>
      <c r="WWQ62" s="2"/>
      <c r="WWR62" s="2"/>
      <c r="WWS62" s="2"/>
      <c r="WWT62" s="2"/>
      <c r="WWU62" s="2"/>
      <c r="WWV62" s="2"/>
      <c r="WWW62" s="2"/>
      <c r="WWX62" s="2"/>
      <c r="WWY62" s="2"/>
      <c r="WWZ62" s="2"/>
      <c r="WXA62" s="2"/>
      <c r="WXB62" s="2"/>
      <c r="WXC62" s="2"/>
      <c r="WXD62" s="2"/>
      <c r="WXE62" s="2"/>
      <c r="WXF62" s="2"/>
      <c r="WXG62" s="2"/>
      <c r="WXH62" s="2"/>
      <c r="WXI62" s="2"/>
      <c r="WXJ62" s="2"/>
      <c r="WXK62" s="2"/>
      <c r="WXL62" s="2"/>
      <c r="WXM62" s="2"/>
      <c r="WXN62" s="2"/>
      <c r="WXO62" s="2"/>
      <c r="WXP62" s="2"/>
      <c r="WXQ62" s="2"/>
      <c r="WXR62" s="2"/>
      <c r="WXS62" s="2"/>
      <c r="WXT62" s="2"/>
      <c r="WXU62" s="2"/>
      <c r="WXV62" s="2"/>
      <c r="WXW62" s="2"/>
      <c r="WXX62" s="2"/>
      <c r="WXY62" s="2"/>
      <c r="WXZ62" s="2"/>
      <c r="WYA62" s="2"/>
      <c r="WYB62" s="2"/>
      <c r="WYC62" s="2"/>
      <c r="WYD62" s="2"/>
      <c r="WYE62" s="2"/>
      <c r="WYF62" s="2"/>
      <c r="WYG62" s="2"/>
      <c r="WYH62" s="2"/>
      <c r="WYI62" s="2"/>
      <c r="WYJ62" s="2"/>
      <c r="WYK62" s="2"/>
      <c r="WYL62" s="2"/>
      <c r="WYM62" s="2"/>
      <c r="WYN62" s="2"/>
      <c r="WYO62" s="2"/>
      <c r="WYP62" s="2"/>
      <c r="WYQ62" s="2"/>
      <c r="WYR62" s="2"/>
      <c r="WYS62" s="2"/>
      <c r="WYT62" s="2"/>
      <c r="WYU62" s="2"/>
      <c r="WYV62" s="2"/>
      <c r="WYW62" s="2"/>
      <c r="WYX62" s="2"/>
      <c r="WYY62" s="2"/>
      <c r="WYZ62" s="2"/>
      <c r="WZA62" s="2"/>
      <c r="WZB62" s="2"/>
      <c r="WZC62" s="2"/>
      <c r="WZD62" s="2"/>
      <c r="WZE62" s="2"/>
      <c r="WZF62" s="2"/>
      <c r="WZG62" s="2"/>
      <c r="WZH62" s="2"/>
      <c r="WZI62" s="2"/>
      <c r="WZJ62" s="2"/>
      <c r="WZK62" s="2"/>
      <c r="WZL62" s="2"/>
      <c r="WZM62" s="2"/>
      <c r="WZN62" s="2"/>
      <c r="WZO62" s="2"/>
      <c r="WZP62" s="2"/>
      <c r="WZQ62" s="2"/>
      <c r="WZR62" s="2"/>
      <c r="WZS62" s="2"/>
      <c r="WZT62" s="2"/>
      <c r="WZU62" s="2"/>
      <c r="WZV62" s="2"/>
      <c r="WZW62" s="2"/>
      <c r="WZX62" s="2"/>
      <c r="WZY62" s="2"/>
      <c r="WZZ62" s="2"/>
      <c r="XAA62" s="2"/>
      <c r="XAB62" s="2"/>
      <c r="XAC62" s="2"/>
      <c r="XAD62" s="2"/>
      <c r="XAE62" s="2"/>
      <c r="XAF62" s="2"/>
      <c r="XAG62" s="2"/>
      <c r="XAH62" s="2"/>
      <c r="XAI62" s="2"/>
      <c r="XAJ62" s="2"/>
      <c r="XAK62" s="2"/>
      <c r="XAL62" s="2"/>
      <c r="XAM62" s="2"/>
      <c r="XAN62" s="2"/>
      <c r="XAO62" s="2"/>
      <c r="XAP62" s="2"/>
      <c r="XAQ62" s="2"/>
      <c r="XAR62" s="2"/>
      <c r="XAS62" s="2"/>
      <c r="XAT62" s="2"/>
      <c r="XAU62" s="2"/>
      <c r="XAV62" s="2"/>
      <c r="XAW62" s="2"/>
      <c r="XAX62" s="2"/>
      <c r="XAY62" s="2"/>
      <c r="XAZ62" s="2"/>
      <c r="XBA62" s="2"/>
      <c r="XBB62" s="2"/>
      <c r="XBC62" s="2"/>
      <c r="XBD62" s="2"/>
      <c r="XBE62" s="2"/>
      <c r="XBF62" s="2"/>
      <c r="XBG62" s="2"/>
      <c r="XBH62" s="2"/>
      <c r="XBI62" s="2"/>
      <c r="XBJ62" s="2"/>
      <c r="XBK62" s="2"/>
      <c r="XBL62" s="2"/>
      <c r="XBM62" s="2"/>
      <c r="XBN62" s="2"/>
      <c r="XBO62" s="2"/>
      <c r="XBP62" s="2"/>
      <c r="XBQ62" s="2"/>
      <c r="XBR62" s="2"/>
      <c r="XBS62" s="2"/>
      <c r="XBT62" s="2"/>
      <c r="XBU62" s="2"/>
      <c r="XBV62" s="2"/>
      <c r="XBW62" s="2"/>
      <c r="XBX62" s="2"/>
      <c r="XBY62" s="2"/>
      <c r="XBZ62" s="2"/>
      <c r="XCA62" s="3"/>
      <c r="XCB62" s="3"/>
      <c r="XCC62" s="3"/>
      <c r="XCD62" s="3"/>
      <c r="XCE62" s="3"/>
      <c r="XCF62" s="3"/>
      <c r="XCG62" s="3"/>
      <c r="XCH62" s="3"/>
      <c r="XCI62" s="3"/>
      <c r="XCJ62" s="3"/>
      <c r="XCK62" s="3"/>
      <c r="XCL62" s="3"/>
      <c r="XCM62" s="3"/>
      <c r="XCN62" s="3"/>
      <c r="XCO62" s="3"/>
      <c r="XCP62" s="3"/>
      <c r="XCQ62" s="3"/>
      <c r="XCR62" s="3"/>
      <c r="XCS62" s="3"/>
      <c r="XCT62" s="3"/>
      <c r="XCU62" s="3"/>
      <c r="XCV62" s="3"/>
      <c r="XCW62" s="3"/>
      <c r="XCX62" s="3"/>
      <c r="XCY62" s="3"/>
      <c r="XCZ62" s="3"/>
      <c r="XDA62" s="3"/>
      <c r="XDB62" s="3"/>
      <c r="XDC62" s="3"/>
      <c r="XDD62" s="3"/>
      <c r="XDE62" s="3"/>
      <c r="XDF62" s="3"/>
      <c r="XDG62" s="3"/>
      <c r="XDH62" s="3"/>
      <c r="XDI62" s="3"/>
      <c r="XDJ62" s="3"/>
      <c r="XDK62" s="3"/>
      <c r="XDL62" s="3"/>
      <c r="XDM62" s="3"/>
      <c r="XDN62" s="3"/>
      <c r="XDO62" s="3"/>
      <c r="XDP62" s="3"/>
      <c r="XDQ62" s="3"/>
      <c r="XDR62" s="3"/>
      <c r="XDS62" s="3"/>
      <c r="XDT62" s="3"/>
      <c r="XDU62" s="3"/>
      <c r="XDV62" s="3"/>
      <c r="XDW62" s="3"/>
      <c r="XDX62" s="3"/>
      <c r="XDY62" s="3"/>
      <c r="XDZ62" s="3"/>
      <c r="XEA62" s="3"/>
      <c r="XEB62" s="3"/>
      <c r="XEC62" s="3"/>
      <c r="XED62" s="3"/>
      <c r="XEE62" s="3"/>
      <c r="XEF62" s="3"/>
      <c r="XEG62" s="3"/>
      <c r="XEH62" s="3"/>
      <c r="XEI62" s="3"/>
      <c r="XEJ62" s="3"/>
      <c r="XEK62" s="3"/>
      <c r="XEL62" s="3"/>
      <c r="XEM62" s="3"/>
      <c r="XEN62" s="3"/>
      <c r="XEO62" s="3"/>
      <c r="XEP62" s="3"/>
      <c r="XEQ62" s="3"/>
      <c r="XER62" s="3"/>
      <c r="XES62" s="3"/>
      <c r="XET62" s="3"/>
      <c r="XEU62" s="3"/>
      <c r="XEV62" s="3"/>
      <c r="XEW62" s="3"/>
      <c r="XEX62" s="3"/>
      <c r="XEY62" s="3"/>
      <c r="XEZ62" s="3"/>
      <c r="XFA62" s="3"/>
      <c r="XFB62" s="3"/>
      <c r="XFC62" s="3"/>
      <c r="XFD62" s="4"/>
    </row>
    <row r="63" customFormat="false" ht="15" hidden="false" customHeight="false" outlineLevel="0" collapsed="false">
      <c r="A63" s="13"/>
      <c r="B63" s="21" t="s">
        <v>31</v>
      </c>
      <c r="C63" s="26" t="s">
        <v>32</v>
      </c>
      <c r="D63" s="21" t="n">
        <v>25</v>
      </c>
      <c r="E63" s="27" t="n">
        <f aca="false">BD63*25/20</f>
        <v>1.7</v>
      </c>
      <c r="F63" s="27" t="n">
        <f aca="false">BE63*25/20</f>
        <v>0.3</v>
      </c>
      <c r="G63" s="27" t="n">
        <f aca="false">BF63*25/20</f>
        <v>8.4</v>
      </c>
      <c r="H63" s="27" t="n">
        <f aca="false">BG63*25/20</f>
        <v>42.7</v>
      </c>
      <c r="I63" s="27" t="n">
        <f aca="false">BH63*25/20</f>
        <v>0</v>
      </c>
      <c r="J63" s="27" t="n">
        <f aca="false">BI63*25/20</f>
        <v>0.0375</v>
      </c>
      <c r="K63" s="27" t="n">
        <f aca="false">BJ63*25/20</f>
        <v>0.025</v>
      </c>
      <c r="L63" s="27" t="n">
        <f aca="false">BK63*25/20</f>
        <v>0</v>
      </c>
      <c r="M63" s="27" t="n">
        <f aca="false">BL63*25/20</f>
        <v>11.2625</v>
      </c>
      <c r="N63" s="27" t="n">
        <f aca="false">BM63*25/20</f>
        <v>11.7625</v>
      </c>
      <c r="O63" s="27" t="n">
        <f aca="false">BN63*25/20</f>
        <v>37.675</v>
      </c>
      <c r="P63" s="27" t="n">
        <f aca="false">BO63*25/20</f>
        <v>0.9375</v>
      </c>
      <c r="Q63" s="27" t="n">
        <v>1.7</v>
      </c>
      <c r="R63" s="27" t="n">
        <v>0.3</v>
      </c>
      <c r="S63" s="27" t="n">
        <v>8.4</v>
      </c>
      <c r="T63" s="27" t="n">
        <v>42.7</v>
      </c>
      <c r="U63" s="27"/>
      <c r="V63" s="27" t="n">
        <v>0.04</v>
      </c>
      <c r="W63" s="27" t="n">
        <v>0.02</v>
      </c>
      <c r="X63" s="27"/>
      <c r="Y63" s="27" t="n">
        <v>11.26</v>
      </c>
      <c r="Z63" s="27" t="n">
        <v>11.76</v>
      </c>
      <c r="AA63" s="27" t="n">
        <v>37.68</v>
      </c>
      <c r="AB63" s="27" t="n">
        <v>0.94</v>
      </c>
      <c r="BD63" s="27" t="n">
        <v>1.36</v>
      </c>
      <c r="BE63" s="27" t="n">
        <v>0.24</v>
      </c>
      <c r="BF63" s="27" t="n">
        <v>6.72</v>
      </c>
      <c r="BG63" s="27" t="n">
        <v>34.16</v>
      </c>
      <c r="BH63" s="27"/>
      <c r="BI63" s="27" t="n">
        <v>0.03</v>
      </c>
      <c r="BJ63" s="27" t="n">
        <v>0.02</v>
      </c>
      <c r="BK63" s="27"/>
      <c r="BL63" s="27" t="n">
        <v>9.01</v>
      </c>
      <c r="BM63" s="27" t="n">
        <v>9.41</v>
      </c>
      <c r="BN63" s="27" t="n">
        <v>30.14</v>
      </c>
      <c r="BO63" s="27" t="n">
        <v>0.75</v>
      </c>
    </row>
    <row r="64" customFormat="false" ht="15" hidden="false" customHeight="false" outlineLevel="0" collapsed="false">
      <c r="A64" s="13"/>
      <c r="B64" s="21" t="s">
        <v>31</v>
      </c>
      <c r="C64" s="15" t="s">
        <v>33</v>
      </c>
      <c r="D64" s="21" t="n">
        <v>40</v>
      </c>
      <c r="E64" s="27" t="n">
        <f aca="false">BD64*40/40</f>
        <v>2.96</v>
      </c>
      <c r="F64" s="27" t="n">
        <f aca="false">BE64*40/40</f>
        <v>0.36</v>
      </c>
      <c r="G64" s="27" t="n">
        <f aca="false">BF64*40/40</f>
        <v>21.1</v>
      </c>
      <c r="H64" s="27" t="n">
        <f aca="false">BG64*40/40</f>
        <v>93.78</v>
      </c>
      <c r="I64" s="27" t="n">
        <f aca="false">BH64*40/40</f>
        <v>0</v>
      </c>
      <c r="J64" s="27" t="n">
        <f aca="false">BI64*40/40</f>
        <v>0</v>
      </c>
      <c r="K64" s="27" t="n">
        <f aca="false">BJ64*40/40</f>
        <v>0.02</v>
      </c>
      <c r="L64" s="27" t="n">
        <f aca="false">BK64*40/40</f>
        <v>0</v>
      </c>
      <c r="M64" s="27" t="n">
        <f aca="false">BL64*40/40</f>
        <v>8</v>
      </c>
      <c r="N64" s="27" t="n">
        <f aca="false">BM64*40/40</f>
        <v>5.6</v>
      </c>
      <c r="O64" s="27" t="n">
        <f aca="false">BN64*40/40</f>
        <v>26</v>
      </c>
      <c r="P64" s="27" t="n">
        <f aca="false">BO64*40/40</f>
        <v>0.44</v>
      </c>
      <c r="Q64" s="27" t="n">
        <v>3.03</v>
      </c>
      <c r="R64" s="27" t="n">
        <v>0.36</v>
      </c>
      <c r="S64" s="27" t="n">
        <v>19.64</v>
      </c>
      <c r="T64" s="27" t="n">
        <v>93.77</v>
      </c>
      <c r="U64" s="27"/>
      <c r="V64" s="27"/>
      <c r="W64" s="27" t="n">
        <v>0.013</v>
      </c>
      <c r="X64" s="27"/>
      <c r="Y64" s="27" t="n">
        <v>8</v>
      </c>
      <c r="Z64" s="27" t="n">
        <v>5.6</v>
      </c>
      <c r="AA64" s="27" t="n">
        <v>26</v>
      </c>
      <c r="AB64" s="27" t="n">
        <v>0.44</v>
      </c>
      <c r="AC64" s="27" t="n">
        <v>3</v>
      </c>
      <c r="AD64" s="27" t="n">
        <f aca="false">AP64*40/40</f>
        <v>0</v>
      </c>
      <c r="AE64" s="27" t="n">
        <f aca="false">AQ64*40/40</f>
        <v>0</v>
      </c>
      <c r="AF64" s="27" t="n">
        <f aca="false">AR64*40/40</f>
        <v>0</v>
      </c>
      <c r="AG64" s="27" t="n">
        <f aca="false">AS64*40/40</f>
        <v>0</v>
      </c>
      <c r="AH64" s="27" t="n">
        <f aca="false">AT64*40/40</f>
        <v>0</v>
      </c>
      <c r="AI64" s="27" t="n">
        <f aca="false">AU64*40/40</f>
        <v>0</v>
      </c>
      <c r="AJ64" s="27" t="n">
        <f aca="false">AV64*40/40</f>
        <v>0</v>
      </c>
      <c r="AK64" s="27" t="n">
        <f aca="false">AW64*40/40</f>
        <v>0</v>
      </c>
      <c r="AL64" s="27" t="n">
        <f aca="false">AX64*40/40</f>
        <v>0</v>
      </c>
      <c r="AM64" s="27" t="n">
        <f aca="false">AY64*40/40</f>
        <v>0</v>
      </c>
      <c r="AN64" s="27" t="n">
        <f aca="false">AZ64*40/40</f>
        <v>0</v>
      </c>
      <c r="BD64" s="27" t="n">
        <v>2.96</v>
      </c>
      <c r="BE64" s="27" t="n">
        <v>0.36</v>
      </c>
      <c r="BF64" s="27" t="n">
        <v>21.1</v>
      </c>
      <c r="BG64" s="27" t="n">
        <v>93.78</v>
      </c>
      <c r="BH64" s="27"/>
      <c r="BI64" s="27"/>
      <c r="BJ64" s="27" t="n">
        <v>0.02</v>
      </c>
      <c r="BK64" s="27"/>
      <c r="BL64" s="27" t="n">
        <v>8</v>
      </c>
      <c r="BM64" s="27" t="n">
        <v>5.6</v>
      </c>
      <c r="BN64" s="27" t="n">
        <v>26</v>
      </c>
      <c r="BO64" s="27" t="n">
        <v>0.44</v>
      </c>
      <c r="WOD64" s="2"/>
      <c r="WOE64" s="2"/>
      <c r="WOF64" s="2"/>
      <c r="WOG64" s="2"/>
      <c r="WOH64" s="2"/>
      <c r="WOI64" s="2"/>
      <c r="WOJ64" s="2"/>
      <c r="WOK64" s="2"/>
      <c r="WOL64" s="2"/>
      <c r="WOM64" s="2"/>
      <c r="WON64" s="2"/>
      <c r="WOO64" s="2"/>
      <c r="WOP64" s="2"/>
      <c r="WOQ64" s="2"/>
      <c r="WOR64" s="2"/>
      <c r="WOS64" s="2"/>
      <c r="WOT64" s="2"/>
      <c r="WOU64" s="2"/>
      <c r="WOV64" s="2"/>
      <c r="WOW64" s="2"/>
      <c r="WOX64" s="2"/>
      <c r="WOY64" s="2"/>
      <c r="WOZ64" s="2"/>
      <c r="WPA64" s="2"/>
      <c r="WPB64" s="2"/>
      <c r="WPC64" s="2"/>
      <c r="WPD64" s="2"/>
      <c r="WPE64" s="2"/>
      <c r="WPF64" s="2"/>
      <c r="WPG64" s="2"/>
      <c r="WPH64" s="2"/>
      <c r="WPI64" s="2"/>
      <c r="WPJ64" s="2"/>
      <c r="WPK64" s="2"/>
      <c r="WPL64" s="2"/>
      <c r="WPM64" s="2"/>
      <c r="WPN64" s="2"/>
      <c r="WPO64" s="2"/>
      <c r="WPP64" s="2"/>
      <c r="WPQ64" s="2"/>
      <c r="WPR64" s="2"/>
      <c r="WPS64" s="2"/>
      <c r="WPT64" s="2"/>
      <c r="WPU64" s="2"/>
      <c r="WPV64" s="2"/>
      <c r="WPW64" s="2"/>
      <c r="WPX64" s="2"/>
      <c r="WPY64" s="2"/>
      <c r="WPZ64" s="2"/>
      <c r="WQA64" s="2"/>
      <c r="WQB64" s="2"/>
      <c r="WQC64" s="2"/>
      <c r="WQD64" s="2"/>
      <c r="WQE64" s="2"/>
      <c r="WQF64" s="2"/>
      <c r="WQG64" s="2"/>
      <c r="WQH64" s="2"/>
      <c r="WQI64" s="2"/>
      <c r="WQJ64" s="2"/>
      <c r="WQK64" s="2"/>
      <c r="WQL64" s="2"/>
      <c r="WQM64" s="2"/>
      <c r="WQN64" s="2"/>
      <c r="WQO64" s="2"/>
      <c r="WQP64" s="2"/>
      <c r="WQQ64" s="2"/>
      <c r="WQR64" s="2"/>
      <c r="WQS64" s="2"/>
      <c r="WQT64" s="2"/>
      <c r="WQU64" s="2"/>
      <c r="WQV64" s="2"/>
      <c r="WQW64" s="2"/>
      <c r="WQX64" s="2"/>
      <c r="WQY64" s="2"/>
      <c r="WQZ64" s="2"/>
      <c r="WRA64" s="2"/>
      <c r="WRB64" s="2"/>
      <c r="WRC64" s="2"/>
      <c r="WRD64" s="2"/>
      <c r="WRE64" s="2"/>
      <c r="WRF64" s="2"/>
    </row>
    <row r="65" customFormat="false" ht="15" hidden="false" customHeight="false" outlineLevel="0" collapsed="false">
      <c r="A65" s="13"/>
      <c r="B65" s="21" t="s">
        <v>80</v>
      </c>
      <c r="C65" s="26" t="s">
        <v>81</v>
      </c>
      <c r="D65" s="21" t="n">
        <v>180</v>
      </c>
      <c r="E65" s="27" t="n">
        <f aca="false">BD65*180/200</f>
        <v>0.117</v>
      </c>
      <c r="F65" s="27" t="n">
        <v>0.02</v>
      </c>
      <c r="G65" s="27" t="n">
        <v>15.2</v>
      </c>
      <c r="H65" s="27" t="n">
        <v>62</v>
      </c>
      <c r="I65" s="27"/>
      <c r="J65" s="27"/>
      <c r="K65" s="27"/>
      <c r="L65" s="27" t="n">
        <v>2.83</v>
      </c>
      <c r="M65" s="27" t="n">
        <v>14.2</v>
      </c>
      <c r="N65" s="27" t="n">
        <v>2.4</v>
      </c>
      <c r="O65" s="27" t="n">
        <v>4.4</v>
      </c>
      <c r="P65" s="27" t="n">
        <v>0.36</v>
      </c>
      <c r="Q65" s="27" t="n">
        <v>0.3</v>
      </c>
      <c r="R65" s="27"/>
      <c r="S65" s="27" t="n">
        <v>6.7</v>
      </c>
      <c r="T65" s="27" t="n">
        <v>27.9</v>
      </c>
      <c r="U65" s="28" t="n">
        <v>0.38</v>
      </c>
      <c r="V65" s="21"/>
      <c r="W65" s="21" t="n">
        <v>0.01</v>
      </c>
      <c r="X65" s="27" t="n">
        <v>1.16</v>
      </c>
      <c r="Y65" s="27" t="n">
        <v>6.9</v>
      </c>
      <c r="Z65" s="27" t="n">
        <v>4.6</v>
      </c>
      <c r="AA65" s="27" t="n">
        <v>8.5</v>
      </c>
      <c r="AB65" s="27" t="n">
        <v>0.77</v>
      </c>
      <c r="AC65" s="27" t="n">
        <v>0.8</v>
      </c>
      <c r="AD65" s="27" t="n">
        <v>0.2</v>
      </c>
      <c r="AE65" s="27" t="n">
        <v>16.7</v>
      </c>
      <c r="AF65" s="27" t="n">
        <v>66.7</v>
      </c>
      <c r="AG65" s="27" t="n">
        <v>98</v>
      </c>
      <c r="AH65" s="27" t="n">
        <v>0.01</v>
      </c>
      <c r="AI65" s="27" t="n">
        <v>0.05</v>
      </c>
      <c r="AJ65" s="27" t="n">
        <v>80</v>
      </c>
      <c r="AK65" s="27" t="n">
        <v>11</v>
      </c>
      <c r="AL65" s="27" t="n">
        <v>3</v>
      </c>
      <c r="AM65" s="27" t="n">
        <v>3</v>
      </c>
      <c r="AN65" s="27" t="n">
        <v>0.54</v>
      </c>
      <c r="BD65" s="27" t="n">
        <v>0.13</v>
      </c>
      <c r="BE65" s="27" t="n">
        <v>0.02</v>
      </c>
      <c r="BF65" s="27" t="n">
        <v>15.2</v>
      </c>
      <c r="BG65" s="27" t="n">
        <v>62</v>
      </c>
      <c r="BH65" s="27"/>
      <c r="BI65" s="27"/>
      <c r="BJ65" s="27"/>
      <c r="BK65" s="27" t="n">
        <v>2.83</v>
      </c>
      <c r="BL65" s="27" t="n">
        <v>14.2</v>
      </c>
      <c r="BM65" s="27" t="n">
        <v>2.4</v>
      </c>
      <c r="BN65" s="27" t="n">
        <v>4.4</v>
      </c>
      <c r="BO65" s="27" t="n">
        <v>0.36</v>
      </c>
    </row>
    <row r="66" customFormat="false" ht="13.5" hidden="false" customHeight="true" outlineLevel="0" collapsed="false">
      <c r="A66" s="13" t="s">
        <v>82</v>
      </c>
      <c r="B66" s="13"/>
      <c r="C66" s="30" t="s">
        <v>36</v>
      </c>
      <c r="D66" s="31" t="n">
        <f aca="false">SUM(D60:D65)</f>
        <v>625</v>
      </c>
      <c r="E66" s="30"/>
      <c r="F66" s="32"/>
      <c r="G66" s="32"/>
      <c r="H66" s="32"/>
      <c r="I66" s="32"/>
      <c r="J66" s="31"/>
      <c r="K66" s="31"/>
      <c r="L66" s="32"/>
      <c r="M66" s="32"/>
      <c r="N66" s="32"/>
      <c r="O66" s="32"/>
      <c r="P66" s="32"/>
    </row>
    <row r="67" customFormat="false" ht="15" hidden="false" customHeight="false" outlineLevel="0" collapsed="false">
      <c r="A67" s="33" t="s">
        <v>37</v>
      </c>
      <c r="B67" s="33"/>
      <c r="C67" s="33"/>
      <c r="D67" s="33"/>
      <c r="E67" s="32" t="n">
        <f aca="false">SUM(E60:E66)</f>
        <v>22.401</v>
      </c>
      <c r="F67" s="32" t="n">
        <f aca="false">SUM(F60:F66)</f>
        <v>21.718</v>
      </c>
      <c r="G67" s="32" t="n">
        <f aca="false">SUM(G60:G66)</f>
        <v>87.124</v>
      </c>
      <c r="H67" s="32" t="n">
        <f aca="false">SUM(H60:H66)</f>
        <v>627.08</v>
      </c>
      <c r="I67" s="32" t="n">
        <f aca="false">SUM(I60:I66)</f>
        <v>42.1</v>
      </c>
      <c r="J67" s="32" t="n">
        <f aca="false">SUM(J60:J66)</f>
        <v>0.1695</v>
      </c>
      <c r="K67" s="32" t="n">
        <f aca="false">SUM(K60:K66)</f>
        <v>0.215</v>
      </c>
      <c r="L67" s="32" t="n">
        <f aca="false">SUM(L60:L66)</f>
        <v>15.61</v>
      </c>
      <c r="M67" s="32" t="n">
        <f aca="false">SUM(M60:M66)</f>
        <v>95.8745</v>
      </c>
      <c r="N67" s="32" t="n">
        <f aca="false">SUM(N60:N66)</f>
        <v>72.0565</v>
      </c>
      <c r="O67" s="32" t="n">
        <f aca="false">SUM(O60:O66)</f>
        <v>260.184</v>
      </c>
      <c r="P67" s="32" t="n">
        <f aca="false">SUM(P60:P66)</f>
        <v>5.4095</v>
      </c>
    </row>
    <row r="68" customFormat="false" ht="13.5" hidden="false" customHeight="true" outlineLevel="0" collapsed="false">
      <c r="A68" s="66" t="s">
        <v>38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="3" customFormat="true" ht="13.8" hidden="false" customHeight="false" outlineLevel="0" collapsed="false">
      <c r="A69" s="66"/>
      <c r="B69" s="21" t="s">
        <v>83</v>
      </c>
      <c r="C69" s="22" t="s">
        <v>84</v>
      </c>
      <c r="D69" s="20" t="n">
        <v>100</v>
      </c>
      <c r="E69" s="18" t="n">
        <f aca="false">BD69*100/50</f>
        <v>1.1</v>
      </c>
      <c r="F69" s="18" t="n">
        <f aca="false">BE69*100/50</f>
        <v>0.2</v>
      </c>
      <c r="G69" s="18" t="n">
        <f aca="false">BF69*100/50</f>
        <v>3.8</v>
      </c>
      <c r="H69" s="39" t="n">
        <f aca="false">BG69*100/50</f>
        <v>22</v>
      </c>
      <c r="I69" s="18" t="n">
        <f aca="false">BH69*100/50</f>
        <v>0</v>
      </c>
      <c r="J69" s="18" t="n">
        <f aca="false">BI69*100/50</f>
        <v>0.06</v>
      </c>
      <c r="K69" s="18" t="n">
        <f aca="false">BJ69*100/50</f>
        <v>0.04</v>
      </c>
      <c r="L69" s="18" t="n">
        <f aca="false">BK69*100/50</f>
        <v>17.5</v>
      </c>
      <c r="M69" s="18" t="n">
        <f aca="false">BL69*100/50</f>
        <v>14</v>
      </c>
      <c r="N69" s="18" t="n">
        <f aca="false">BM69*100/50</f>
        <v>20</v>
      </c>
      <c r="O69" s="18" t="n">
        <f aca="false">BN69*100/50</f>
        <v>26</v>
      </c>
      <c r="P69" s="18" t="n">
        <f aca="false">BO69*100/50</f>
        <v>0.9</v>
      </c>
      <c r="Q69" s="23" t="n">
        <v>0.08</v>
      </c>
      <c r="R69" s="24" t="n">
        <v>7.25</v>
      </c>
      <c r="S69" s="23" t="n">
        <v>0.13</v>
      </c>
      <c r="T69" s="24" t="n">
        <v>66</v>
      </c>
      <c r="U69" s="25" t="n">
        <v>40</v>
      </c>
      <c r="V69" s="23"/>
      <c r="W69" s="23" t="n">
        <v>0.01</v>
      </c>
      <c r="X69" s="25"/>
      <c r="Y69" s="25" t="n">
        <v>2.4</v>
      </c>
      <c r="Z69" s="25" t="n">
        <v>3</v>
      </c>
      <c r="AA69" s="25"/>
      <c r="AB69" s="25" t="n">
        <v>0.02</v>
      </c>
      <c r="BD69" s="18" t="n">
        <v>0.55</v>
      </c>
      <c r="BE69" s="18" t="n">
        <v>0.1</v>
      </c>
      <c r="BF69" s="18" t="n">
        <v>1.9</v>
      </c>
      <c r="BG69" s="18" t="n">
        <v>11</v>
      </c>
      <c r="BH69" s="18"/>
      <c r="BI69" s="18" t="n">
        <v>0.03</v>
      </c>
      <c r="BJ69" s="18" t="n">
        <v>0.02</v>
      </c>
      <c r="BK69" s="18" t="n">
        <v>8.75</v>
      </c>
      <c r="BL69" s="18" t="n">
        <v>7</v>
      </c>
      <c r="BM69" s="18" t="n">
        <v>10</v>
      </c>
      <c r="BN69" s="18" t="n">
        <v>13</v>
      </c>
      <c r="BO69" s="18" t="n">
        <v>0.45</v>
      </c>
      <c r="WRG69" s="4"/>
    </row>
    <row r="70" s="35" customFormat="true" ht="13.8" hidden="false" customHeight="false" outlineLevel="0" collapsed="false">
      <c r="A70" s="66"/>
      <c r="B70" s="21" t="s">
        <v>85</v>
      </c>
      <c r="C70" s="15" t="s">
        <v>86</v>
      </c>
      <c r="D70" s="67" t="n">
        <v>250</v>
      </c>
      <c r="E70" s="21" t="n">
        <f aca="false">BD70*250/100</f>
        <v>2.7</v>
      </c>
      <c r="F70" s="21" t="n">
        <f aca="false">BE70*250/100</f>
        <v>2.85</v>
      </c>
      <c r="G70" s="21" t="n">
        <f aca="false">BF70*250/100</f>
        <v>17.45</v>
      </c>
      <c r="H70" s="21" t="n">
        <f aca="false">BG70*250/100</f>
        <v>117.5</v>
      </c>
      <c r="I70" s="21" t="n">
        <f aca="false">BH70*250/100</f>
        <v>0</v>
      </c>
      <c r="J70" s="21" t="n">
        <f aca="false">BI70*250/100</f>
        <v>0.125</v>
      </c>
      <c r="K70" s="21" t="n">
        <f aca="false">BJ70*250/100</f>
        <v>0.075</v>
      </c>
      <c r="L70" s="21" t="n">
        <f aca="false">BK70*250/100</f>
        <v>8.25</v>
      </c>
      <c r="M70" s="21" t="n">
        <f aca="false">BL70*250/100</f>
        <v>29.2</v>
      </c>
      <c r="N70" s="21" t="n">
        <f aca="false">BM70*250/100</f>
        <v>27.275</v>
      </c>
      <c r="O70" s="21" t="n">
        <f aca="false">BN70*250/100</f>
        <v>67.575</v>
      </c>
      <c r="P70" s="21" t="n">
        <f aca="false">BO70*250/100</f>
        <v>1.125</v>
      </c>
      <c r="BD70" s="21" t="n">
        <v>1.08</v>
      </c>
      <c r="BE70" s="67" t="n">
        <v>1.14</v>
      </c>
      <c r="BF70" s="21" t="n">
        <v>6.98</v>
      </c>
      <c r="BG70" s="67" t="n">
        <v>47</v>
      </c>
      <c r="BH70" s="21"/>
      <c r="BI70" s="67" t="n">
        <v>0.05</v>
      </c>
      <c r="BJ70" s="21" t="n">
        <v>0.03</v>
      </c>
      <c r="BK70" s="67" t="n">
        <v>3.3</v>
      </c>
      <c r="BL70" s="21" t="n">
        <v>11.68</v>
      </c>
      <c r="BM70" s="67" t="n">
        <v>10.91</v>
      </c>
      <c r="BN70" s="21" t="n">
        <v>27.03</v>
      </c>
      <c r="BO70" s="68" t="n">
        <v>0.45</v>
      </c>
      <c r="WJT70" s="36"/>
      <c r="WJU70" s="36"/>
      <c r="WJV70" s="36"/>
      <c r="WJW70" s="36"/>
      <c r="WJX70" s="36"/>
      <c r="WJY70" s="36"/>
      <c r="WJZ70" s="36"/>
      <c r="WKA70" s="36"/>
      <c r="WKB70" s="36"/>
      <c r="WKC70" s="36"/>
      <c r="WKD70" s="36"/>
      <c r="WKE70" s="36"/>
      <c r="WKF70" s="36"/>
      <c r="WKG70" s="36"/>
      <c r="WKH70" s="36"/>
      <c r="WKI70" s="36"/>
      <c r="WKJ70" s="36"/>
      <c r="WKK70" s="36"/>
      <c r="WKL70" s="36"/>
      <c r="WKM70" s="36"/>
      <c r="WKN70" s="36"/>
      <c r="WKO70" s="36"/>
      <c r="WKP70" s="36"/>
      <c r="WKQ70" s="36"/>
      <c r="WKR70" s="36"/>
      <c r="WKS70" s="36"/>
      <c r="WKT70" s="36"/>
      <c r="WKU70" s="36"/>
      <c r="WKV70" s="36"/>
      <c r="WKW70" s="36"/>
      <c r="WKX70" s="36"/>
      <c r="WKY70" s="36"/>
      <c r="WKZ70" s="36"/>
      <c r="WLA70" s="36"/>
      <c r="WLB70" s="36"/>
      <c r="WLC70" s="36"/>
      <c r="WLD70" s="36"/>
      <c r="WLE70" s="36"/>
      <c r="WLF70" s="36"/>
      <c r="WLG70" s="36"/>
      <c r="WLH70" s="36"/>
      <c r="WLI70" s="36"/>
      <c r="WLJ70" s="36"/>
      <c r="WLK70" s="36"/>
      <c r="WLL70" s="36"/>
      <c r="WLM70" s="36"/>
      <c r="WLN70" s="36"/>
      <c r="WLO70" s="36"/>
      <c r="WLP70" s="36"/>
      <c r="WLQ70" s="36"/>
      <c r="WLR70" s="36"/>
      <c r="WLS70" s="36"/>
      <c r="WLT70" s="36"/>
      <c r="WLU70" s="36"/>
      <c r="WLV70" s="36"/>
      <c r="WLW70" s="36"/>
      <c r="WLX70" s="36"/>
      <c r="WLY70" s="36"/>
      <c r="WLZ70" s="36"/>
      <c r="WMA70" s="36"/>
      <c r="WMB70" s="36"/>
      <c r="WMC70" s="36"/>
      <c r="WMD70" s="36"/>
      <c r="WME70" s="36"/>
      <c r="WMF70" s="36"/>
      <c r="WMG70" s="36"/>
      <c r="WMH70" s="36"/>
      <c r="WMI70" s="36"/>
      <c r="WMJ70" s="36"/>
      <c r="WMK70" s="36"/>
      <c r="WML70" s="36"/>
      <c r="WMM70" s="36"/>
      <c r="WMN70" s="36"/>
      <c r="WMO70" s="36"/>
      <c r="WMP70" s="36"/>
      <c r="WMQ70" s="36"/>
      <c r="WMR70" s="36"/>
      <c r="WMS70" s="36"/>
      <c r="WMT70" s="36"/>
      <c r="WMU70" s="36"/>
      <c r="WMV70" s="36"/>
      <c r="WMW70" s="36"/>
      <c r="WMX70" s="36"/>
      <c r="WMY70" s="36"/>
      <c r="WMZ70" s="36"/>
      <c r="WNA70" s="36"/>
      <c r="WNB70" s="36"/>
      <c r="WNC70" s="36"/>
      <c r="WND70" s="36"/>
      <c r="WNE70" s="36"/>
      <c r="WNF70" s="36"/>
      <c r="WNG70" s="36"/>
      <c r="WNH70" s="36"/>
      <c r="WNI70" s="36"/>
      <c r="WNJ70" s="36"/>
      <c r="WNK70" s="36"/>
      <c r="WNL70" s="36"/>
      <c r="WNM70" s="36"/>
      <c r="WNN70" s="36"/>
      <c r="WNO70" s="36"/>
      <c r="WNP70" s="36"/>
      <c r="WNQ70" s="36"/>
      <c r="WNR70" s="36"/>
      <c r="WNS70" s="36"/>
      <c r="WNT70" s="36"/>
      <c r="WNU70" s="36"/>
      <c r="WNV70" s="36"/>
      <c r="WNW70" s="36"/>
      <c r="WNX70" s="36"/>
      <c r="WNY70" s="36"/>
      <c r="WNZ70" s="36"/>
      <c r="WOA70" s="36"/>
      <c r="WOB70" s="36"/>
      <c r="WOC70" s="36"/>
      <c r="WOD70" s="37"/>
      <c r="WOE70" s="37"/>
      <c r="WOF70" s="37"/>
      <c r="WOG70" s="37"/>
      <c r="WOH70" s="37"/>
      <c r="WOI70" s="37"/>
      <c r="WOJ70" s="37"/>
      <c r="WOK70" s="37"/>
      <c r="WOL70" s="37"/>
      <c r="WOM70" s="37"/>
      <c r="WON70" s="37"/>
      <c r="WOO70" s="37"/>
      <c r="WOP70" s="37"/>
      <c r="WOQ70" s="37"/>
      <c r="WOR70" s="37"/>
      <c r="WOS70" s="37"/>
      <c r="WOT70" s="37"/>
      <c r="WOU70" s="37"/>
      <c r="WOV70" s="37"/>
      <c r="WOW70" s="37"/>
      <c r="WOX70" s="37"/>
      <c r="WOY70" s="37"/>
      <c r="WOZ70" s="37"/>
      <c r="WPA70" s="37"/>
      <c r="WPB70" s="37"/>
      <c r="WPC70" s="37"/>
      <c r="WPD70" s="37"/>
      <c r="WPE70" s="37"/>
      <c r="WPF70" s="37"/>
      <c r="WPG70" s="37"/>
      <c r="WPH70" s="37"/>
      <c r="WPI70" s="37"/>
      <c r="WPJ70" s="37"/>
      <c r="WPK70" s="37"/>
      <c r="WPL70" s="37"/>
      <c r="WPM70" s="37"/>
      <c r="WPN70" s="37"/>
      <c r="WPO70" s="37"/>
      <c r="WPP70" s="37"/>
      <c r="WPQ70" s="37"/>
      <c r="WPR70" s="37"/>
      <c r="WPS70" s="37"/>
      <c r="WPT70" s="37"/>
      <c r="WPU70" s="37"/>
      <c r="WPV70" s="37"/>
      <c r="WPW70" s="37"/>
      <c r="WPX70" s="37"/>
      <c r="WPY70" s="37"/>
      <c r="WPZ70" s="37"/>
      <c r="WQA70" s="37"/>
      <c r="WQB70" s="37"/>
      <c r="WQC70" s="37"/>
      <c r="WQD70" s="37"/>
      <c r="WQE70" s="37"/>
      <c r="WQF70" s="37"/>
      <c r="WQG70" s="37"/>
      <c r="WQH70" s="37"/>
      <c r="WQI70" s="37"/>
      <c r="WQJ70" s="37"/>
      <c r="WQK70" s="37"/>
      <c r="WQL70" s="37"/>
      <c r="WQM70" s="37"/>
      <c r="WQN70" s="37"/>
      <c r="WQO70" s="37"/>
      <c r="WQP70" s="37"/>
      <c r="WQQ70" s="37"/>
      <c r="WQR70" s="37"/>
      <c r="WQS70" s="37"/>
      <c r="WQT70" s="37"/>
      <c r="WQU70" s="37"/>
      <c r="WQV70" s="37"/>
      <c r="WQW70" s="37"/>
      <c r="WQX70" s="37"/>
      <c r="WQY70" s="37"/>
      <c r="WQZ70" s="37"/>
      <c r="WRA70" s="37"/>
      <c r="WRB70" s="37"/>
      <c r="WRC70" s="37"/>
      <c r="WRD70" s="37"/>
      <c r="WRE70" s="37"/>
      <c r="WRF70" s="37"/>
      <c r="WRG70" s="4"/>
    </row>
    <row r="71" s="1" customFormat="true" ht="13.8" hidden="false" customHeight="false" outlineLevel="0" collapsed="false">
      <c r="A71" s="66"/>
      <c r="B71" s="18" t="s">
        <v>87</v>
      </c>
      <c r="C71" s="38" t="s">
        <v>88</v>
      </c>
      <c r="D71" s="20" t="n">
        <v>250</v>
      </c>
      <c r="E71" s="39" t="n">
        <v>21.18</v>
      </c>
      <c r="F71" s="39" t="n">
        <v>13.08</v>
      </c>
      <c r="G71" s="39" t="n">
        <v>44.67</v>
      </c>
      <c r="H71" s="39" t="n">
        <v>381.67</v>
      </c>
      <c r="I71" s="39" t="n">
        <v>24.33</v>
      </c>
      <c r="J71" s="39" t="n">
        <v>0.13</v>
      </c>
      <c r="K71" s="39" t="n">
        <v>0.17</v>
      </c>
      <c r="L71" s="39" t="n">
        <v>7.53</v>
      </c>
      <c r="M71" s="39" t="n">
        <v>57.93</v>
      </c>
      <c r="N71" s="39" t="n">
        <v>67.55</v>
      </c>
      <c r="O71" s="39" t="n">
        <v>219.17</v>
      </c>
      <c r="P71" s="39" t="n">
        <v>2.47</v>
      </c>
      <c r="BD71" s="27" t="n">
        <v>10.34</v>
      </c>
      <c r="BE71" s="27" t="n">
        <v>3.41</v>
      </c>
      <c r="BF71" s="27" t="n">
        <v>3.85</v>
      </c>
      <c r="BG71" s="27" t="n">
        <v>87</v>
      </c>
      <c r="BH71" s="27" t="n">
        <v>6.1</v>
      </c>
      <c r="BI71" s="21" t="n">
        <v>0.07</v>
      </c>
      <c r="BJ71" s="21" t="n">
        <v>0.06</v>
      </c>
      <c r="BK71" s="27" t="n">
        <v>4.74</v>
      </c>
      <c r="BL71" s="27" t="n">
        <v>27.65</v>
      </c>
      <c r="BM71" s="27" t="n">
        <v>29.77</v>
      </c>
      <c r="BN71" s="27" t="n">
        <v>148.84</v>
      </c>
      <c r="BO71" s="27" t="n">
        <v>0.63</v>
      </c>
      <c r="WRG71" s="4"/>
    </row>
    <row r="72" customFormat="false" ht="13.8" hidden="false" customHeight="false" outlineLevel="0" collapsed="false">
      <c r="A72" s="66"/>
      <c r="B72" s="21" t="s">
        <v>31</v>
      </c>
      <c r="C72" s="26" t="s">
        <v>32</v>
      </c>
      <c r="D72" s="21" t="n">
        <v>30</v>
      </c>
      <c r="E72" s="27" t="n">
        <f aca="false">BD72*30/20</f>
        <v>2.04</v>
      </c>
      <c r="F72" s="27" t="n">
        <f aca="false">BE72*30/20</f>
        <v>0.36</v>
      </c>
      <c r="G72" s="27" t="n">
        <f aca="false">BF72*30/20</f>
        <v>10.08</v>
      </c>
      <c r="H72" s="27" t="n">
        <f aca="false">BG72*30/20</f>
        <v>51.24</v>
      </c>
      <c r="I72" s="27" t="n">
        <f aca="false">BH72*30/20</f>
        <v>0</v>
      </c>
      <c r="J72" s="27" t="n">
        <f aca="false">BI72*30/20</f>
        <v>0.045</v>
      </c>
      <c r="K72" s="27" t="n">
        <f aca="false">BJ72*30/20</f>
        <v>0.03</v>
      </c>
      <c r="L72" s="27" t="n">
        <f aca="false">BK72*30/20</f>
        <v>0</v>
      </c>
      <c r="M72" s="27" t="n">
        <f aca="false">BL72*30/20</f>
        <v>13.515</v>
      </c>
      <c r="N72" s="27" t="n">
        <f aca="false">BM72*30/20</f>
        <v>14.115</v>
      </c>
      <c r="O72" s="27" t="n">
        <f aca="false">BN72*30/20</f>
        <v>45.21</v>
      </c>
      <c r="P72" s="27" t="n">
        <f aca="false">BO72*30/20</f>
        <v>1.125</v>
      </c>
      <c r="Q72" s="27" t="n">
        <v>1.7</v>
      </c>
      <c r="R72" s="27" t="n">
        <v>0.3</v>
      </c>
      <c r="S72" s="27" t="n">
        <v>8.4</v>
      </c>
      <c r="T72" s="27" t="n">
        <v>42.7</v>
      </c>
      <c r="U72" s="27"/>
      <c r="V72" s="27" t="n">
        <v>0.04</v>
      </c>
      <c r="W72" s="27" t="n">
        <v>0.02</v>
      </c>
      <c r="X72" s="27"/>
      <c r="Y72" s="27" t="n">
        <v>11.26</v>
      </c>
      <c r="Z72" s="27" t="n">
        <v>11.76</v>
      </c>
      <c r="AA72" s="27" t="n">
        <v>37.68</v>
      </c>
      <c r="AB72" s="27" t="n">
        <v>0.94</v>
      </c>
      <c r="BD72" s="27" t="n">
        <v>1.36</v>
      </c>
      <c r="BE72" s="27" t="n">
        <v>0.24</v>
      </c>
      <c r="BF72" s="27" t="n">
        <v>6.72</v>
      </c>
      <c r="BG72" s="27" t="n">
        <v>34.16</v>
      </c>
      <c r="BH72" s="27"/>
      <c r="BI72" s="27" t="n">
        <v>0.03</v>
      </c>
      <c r="BJ72" s="27" t="n">
        <v>0.02</v>
      </c>
      <c r="BK72" s="27"/>
      <c r="BL72" s="27" t="n">
        <v>9.01</v>
      </c>
      <c r="BM72" s="27" t="n">
        <v>9.41</v>
      </c>
      <c r="BN72" s="27" t="n">
        <v>30.14</v>
      </c>
      <c r="BO72" s="27" t="n">
        <v>0.75</v>
      </c>
    </row>
    <row r="73" customFormat="false" ht="13.8" hidden="false" customHeight="false" outlineLevel="0" collapsed="false">
      <c r="A73" s="66"/>
      <c r="B73" s="21" t="s">
        <v>31</v>
      </c>
      <c r="C73" s="15" t="s">
        <v>33</v>
      </c>
      <c r="D73" s="21" t="n">
        <v>50</v>
      </c>
      <c r="E73" s="27" t="n">
        <f aca="false">BD73*50/40</f>
        <v>3.7</v>
      </c>
      <c r="F73" s="27" t="n">
        <f aca="false">BE73*50/40</f>
        <v>0.45</v>
      </c>
      <c r="G73" s="27" t="n">
        <f aca="false">BF73*50/40</f>
        <v>26.375</v>
      </c>
      <c r="H73" s="27" t="n">
        <f aca="false">BG73*50/40</f>
        <v>117.225</v>
      </c>
      <c r="I73" s="27" t="n">
        <f aca="false">BH73*50/40</f>
        <v>0</v>
      </c>
      <c r="J73" s="27" t="n">
        <f aca="false">BI73*50/40</f>
        <v>0</v>
      </c>
      <c r="K73" s="27" t="n">
        <f aca="false">BJ73*50/40</f>
        <v>0.025</v>
      </c>
      <c r="L73" s="27" t="n">
        <f aca="false">BK73*50/40</f>
        <v>0</v>
      </c>
      <c r="M73" s="27" t="n">
        <f aca="false">BL73*50/40</f>
        <v>10</v>
      </c>
      <c r="N73" s="27" t="n">
        <f aca="false">BM73*50/40</f>
        <v>7</v>
      </c>
      <c r="O73" s="27" t="n">
        <f aca="false">BN73*50/40</f>
        <v>32.5</v>
      </c>
      <c r="P73" s="27" t="n">
        <f aca="false">BO73*50/40</f>
        <v>0.55</v>
      </c>
      <c r="Q73" s="27" t="n">
        <v>3.03</v>
      </c>
      <c r="R73" s="27" t="n">
        <v>0.36</v>
      </c>
      <c r="S73" s="27" t="n">
        <v>19.64</v>
      </c>
      <c r="T73" s="27" t="n">
        <v>93.77</v>
      </c>
      <c r="U73" s="27"/>
      <c r="V73" s="27"/>
      <c r="W73" s="27" t="n">
        <v>0.013</v>
      </c>
      <c r="X73" s="27"/>
      <c r="Y73" s="27" t="n">
        <v>8</v>
      </c>
      <c r="Z73" s="27" t="n">
        <v>5.6</v>
      </c>
      <c r="AA73" s="27" t="n">
        <v>26</v>
      </c>
      <c r="AB73" s="27" t="n">
        <v>0.44</v>
      </c>
      <c r="AC73" s="27" t="n">
        <v>3</v>
      </c>
      <c r="AD73" s="27" t="n">
        <f aca="false">AP73*40/40</f>
        <v>0</v>
      </c>
      <c r="AE73" s="27" t="n">
        <f aca="false">AQ73*40/40</f>
        <v>0</v>
      </c>
      <c r="AF73" s="27" t="n">
        <f aca="false">AR73*40/40</f>
        <v>0</v>
      </c>
      <c r="AG73" s="27" t="n">
        <f aca="false">AS73*40/40</f>
        <v>0</v>
      </c>
      <c r="AH73" s="27" t="n">
        <f aca="false">AT73*40/40</f>
        <v>0</v>
      </c>
      <c r="AI73" s="27" t="n">
        <f aca="false">AU73*40/40</f>
        <v>0</v>
      </c>
      <c r="AJ73" s="27" t="n">
        <f aca="false">AV73*40/40</f>
        <v>0</v>
      </c>
      <c r="AK73" s="27" t="n">
        <f aca="false">AW73*40/40</f>
        <v>0</v>
      </c>
      <c r="AL73" s="27" t="n">
        <f aca="false">AX73*40/40</f>
        <v>0</v>
      </c>
      <c r="AM73" s="27" t="n">
        <f aca="false">AY73*40/40</f>
        <v>0</v>
      </c>
      <c r="AN73" s="27" t="n">
        <f aca="false">AZ73*40/40</f>
        <v>0</v>
      </c>
      <c r="BD73" s="27" t="n">
        <v>2.96</v>
      </c>
      <c r="BE73" s="27" t="n">
        <v>0.36</v>
      </c>
      <c r="BF73" s="27" t="n">
        <v>21.1</v>
      </c>
      <c r="BG73" s="27" t="n">
        <v>93.78</v>
      </c>
      <c r="BH73" s="27"/>
      <c r="BI73" s="27"/>
      <c r="BJ73" s="27" t="n">
        <v>0.02</v>
      </c>
      <c r="BK73" s="27"/>
      <c r="BL73" s="27" t="n">
        <v>8</v>
      </c>
      <c r="BM73" s="27" t="n">
        <v>5.6</v>
      </c>
      <c r="BN73" s="27" t="n">
        <v>26</v>
      </c>
      <c r="BO73" s="27" t="n">
        <v>0.44</v>
      </c>
      <c r="WOD73" s="2"/>
      <c r="WOE73" s="2"/>
      <c r="WOF73" s="2"/>
      <c r="WOG73" s="2"/>
      <c r="WOH73" s="2"/>
      <c r="WOI73" s="2"/>
      <c r="WOJ73" s="2"/>
      <c r="WOK73" s="2"/>
      <c r="WOL73" s="2"/>
      <c r="WOM73" s="2"/>
      <c r="WON73" s="2"/>
      <c r="WOO73" s="2"/>
      <c r="WOP73" s="2"/>
      <c r="WOQ73" s="2"/>
      <c r="WOR73" s="2"/>
      <c r="WOS73" s="2"/>
      <c r="WOT73" s="2"/>
      <c r="WOU73" s="2"/>
      <c r="WOV73" s="2"/>
      <c r="WOW73" s="2"/>
      <c r="WOX73" s="2"/>
      <c r="WOY73" s="2"/>
      <c r="WOZ73" s="2"/>
      <c r="WPA73" s="2"/>
      <c r="WPB73" s="2"/>
      <c r="WPC73" s="2"/>
      <c r="WPD73" s="2"/>
      <c r="WPE73" s="2"/>
      <c r="WPF73" s="2"/>
      <c r="WPG73" s="2"/>
      <c r="WPH73" s="2"/>
      <c r="WPI73" s="2"/>
      <c r="WPJ73" s="2"/>
      <c r="WPK73" s="2"/>
      <c r="WPL73" s="2"/>
      <c r="WPM73" s="2"/>
      <c r="WPN73" s="2"/>
      <c r="WPO73" s="2"/>
      <c r="WPP73" s="2"/>
      <c r="WPQ73" s="2"/>
      <c r="WPR73" s="2"/>
      <c r="WPS73" s="2"/>
      <c r="WPT73" s="2"/>
      <c r="WPU73" s="2"/>
      <c r="WPV73" s="2"/>
      <c r="WPW73" s="2"/>
      <c r="WPX73" s="2"/>
      <c r="WPY73" s="2"/>
      <c r="WPZ73" s="2"/>
      <c r="WQA73" s="2"/>
      <c r="WQB73" s="2"/>
      <c r="WQC73" s="2"/>
      <c r="WQD73" s="2"/>
      <c r="WQE73" s="2"/>
      <c r="WQF73" s="2"/>
      <c r="WQG73" s="2"/>
      <c r="WQH73" s="2"/>
      <c r="WQI73" s="2"/>
      <c r="WQJ73" s="2"/>
      <c r="WQK73" s="2"/>
      <c r="WQL73" s="2"/>
      <c r="WQM73" s="2"/>
      <c r="WQN73" s="2"/>
      <c r="WQO73" s="2"/>
      <c r="WQP73" s="2"/>
      <c r="WQQ73" s="2"/>
      <c r="WQR73" s="2"/>
      <c r="WQS73" s="2"/>
      <c r="WQT73" s="2"/>
      <c r="WQU73" s="2"/>
      <c r="WQV73" s="2"/>
      <c r="WQW73" s="2"/>
      <c r="WQX73" s="2"/>
      <c r="WQY73" s="2"/>
      <c r="WQZ73" s="2"/>
      <c r="WRA73" s="2"/>
      <c r="WRB73" s="2"/>
      <c r="WRC73" s="2"/>
      <c r="WRD73" s="2"/>
      <c r="WRE73" s="2"/>
      <c r="WRF73" s="2"/>
    </row>
    <row r="74" s="2" customFormat="true" ht="13.8" hidden="false" customHeight="false" outlineLevel="0" collapsed="false">
      <c r="A74" s="66"/>
      <c r="B74" s="21" t="s">
        <v>89</v>
      </c>
      <c r="C74" s="69" t="s">
        <v>90</v>
      </c>
      <c r="D74" s="21" t="n">
        <v>180</v>
      </c>
      <c r="E74" s="27" t="n">
        <f aca="false">BD74*180/100</f>
        <v>0.144</v>
      </c>
      <c r="F74" s="27" t="n">
        <f aca="false">BE74*180/100</f>
        <v>0.144</v>
      </c>
      <c r="G74" s="27" t="n">
        <f aca="false">BF74*180/100</f>
        <v>25.092</v>
      </c>
      <c r="H74" s="27" t="n">
        <v>102.6</v>
      </c>
      <c r="I74" s="27" t="n">
        <f aca="false">BH74*180/100</f>
        <v>0</v>
      </c>
      <c r="J74" s="27" t="n">
        <f aca="false">BI74*180/100</f>
        <v>0.0018</v>
      </c>
      <c r="K74" s="27" t="n">
        <f aca="false">BJ74*180/100</f>
        <v>0.018</v>
      </c>
      <c r="L74" s="27" t="n">
        <f aca="false">BK74*180/100</f>
        <v>0.81</v>
      </c>
      <c r="M74" s="27" t="n">
        <f aca="false">BL74*180/100</f>
        <v>12.762</v>
      </c>
      <c r="N74" s="27" t="n">
        <f aca="false">BM74*180/100</f>
        <v>4.626</v>
      </c>
      <c r="O74" s="27" t="n">
        <f aca="false">BN74*180/100</f>
        <v>3.96</v>
      </c>
      <c r="P74" s="27" t="n">
        <f aca="false">BO74*180/100</f>
        <v>0.846</v>
      </c>
      <c r="AC74" s="27" t="n">
        <v>0.5</v>
      </c>
      <c r="AD74" s="27" t="n">
        <v>0</v>
      </c>
      <c r="AE74" s="27" t="n">
        <v>19.8</v>
      </c>
      <c r="AF74" s="27" t="n">
        <v>81</v>
      </c>
      <c r="AG74" s="27" t="n">
        <v>15</v>
      </c>
      <c r="AH74" s="27" t="n">
        <v>0</v>
      </c>
      <c r="AI74" s="27" t="n">
        <v>0</v>
      </c>
      <c r="AJ74" s="27" t="n">
        <v>0.02</v>
      </c>
      <c r="AK74" s="27" t="n">
        <v>50</v>
      </c>
      <c r="AL74" s="27" t="n">
        <v>2.1</v>
      </c>
      <c r="AM74" s="27" t="n">
        <v>4.3</v>
      </c>
      <c r="AN74" s="27" t="n">
        <v>0.09</v>
      </c>
      <c r="AQ74" s="70" t="n">
        <v>0.6</v>
      </c>
      <c r="AR74" s="70" t="n">
        <v>0.08</v>
      </c>
      <c r="AS74" s="70" t="n">
        <v>28.81</v>
      </c>
      <c r="AT74" s="70" t="n">
        <v>119.52</v>
      </c>
      <c r="AU74" s="71"/>
      <c r="AV74" s="72" t="n">
        <v>0.014</v>
      </c>
      <c r="AW74" s="72" t="n">
        <v>0.02</v>
      </c>
      <c r="AX74" s="72" t="n">
        <v>0.65</v>
      </c>
      <c r="AY74" s="70" t="n">
        <v>29.23</v>
      </c>
      <c r="AZ74" s="70" t="n">
        <v>15.71</v>
      </c>
      <c r="BA74" s="70" t="n">
        <v>21.1</v>
      </c>
      <c r="BB74" s="70" t="n">
        <v>0.63</v>
      </c>
      <c r="BD74" s="27" t="n">
        <v>0.08</v>
      </c>
      <c r="BE74" s="27" t="n">
        <v>0.08</v>
      </c>
      <c r="BF74" s="27" t="n">
        <v>13.94</v>
      </c>
      <c r="BG74" s="27" t="n">
        <v>57</v>
      </c>
      <c r="BH74" s="27"/>
      <c r="BI74" s="27" t="n">
        <v>0.001</v>
      </c>
      <c r="BJ74" s="27" t="n">
        <v>0.01</v>
      </c>
      <c r="BK74" s="73" t="n">
        <v>0.45</v>
      </c>
      <c r="BL74" s="27" t="n">
        <v>7.09</v>
      </c>
      <c r="BM74" s="27" t="n">
        <v>2.57</v>
      </c>
      <c r="BN74" s="27" t="n">
        <v>2.2</v>
      </c>
      <c r="BO74" s="27" t="n">
        <v>0.47</v>
      </c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4"/>
    </row>
    <row r="75" s="2" customFormat="true" ht="13.8" hidden="false" customHeight="false" outlineLevel="0" collapsed="false">
      <c r="A75" s="66"/>
      <c r="B75" s="14" t="s">
        <v>31</v>
      </c>
      <c r="C75" s="57" t="s">
        <v>91</v>
      </c>
      <c r="D75" s="21" t="n">
        <v>200</v>
      </c>
      <c r="E75" s="27" t="n">
        <v>6</v>
      </c>
      <c r="F75" s="27" t="n">
        <v>6.4</v>
      </c>
      <c r="G75" s="27" t="n">
        <v>9.4</v>
      </c>
      <c r="H75" s="27" t="n">
        <v>120</v>
      </c>
      <c r="I75" s="27" t="n">
        <v>0</v>
      </c>
      <c r="J75" s="21" t="n">
        <v>3</v>
      </c>
      <c r="K75" s="21" t="n">
        <v>14</v>
      </c>
      <c r="L75" s="27" t="n">
        <v>2</v>
      </c>
      <c r="M75" s="27" t="n">
        <v>240</v>
      </c>
      <c r="N75" s="27" t="n">
        <v>7</v>
      </c>
      <c r="O75" s="27" t="n">
        <v>18</v>
      </c>
      <c r="P75" s="27" t="n">
        <v>1</v>
      </c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Q75" s="70"/>
      <c r="AR75" s="70"/>
      <c r="AS75" s="70"/>
      <c r="AT75" s="70"/>
      <c r="AU75" s="71"/>
      <c r="AV75" s="72"/>
      <c r="AW75" s="72"/>
      <c r="AX75" s="72"/>
      <c r="AY75" s="70"/>
      <c r="AZ75" s="70"/>
      <c r="BA75" s="70"/>
      <c r="BB75" s="70"/>
      <c r="BD75" s="27"/>
      <c r="BE75" s="27"/>
      <c r="BF75" s="27"/>
      <c r="BG75" s="27"/>
      <c r="BH75" s="27"/>
      <c r="BI75" s="27"/>
      <c r="BJ75" s="27"/>
      <c r="BK75" s="73"/>
      <c r="BL75" s="27"/>
      <c r="BM75" s="27"/>
      <c r="BN75" s="27"/>
      <c r="BO75" s="27"/>
      <c r="WNL75" s="3"/>
      <c r="WNM75" s="3"/>
      <c r="WNN75" s="3"/>
      <c r="WNO75" s="3"/>
      <c r="WNP75" s="3"/>
      <c r="WNQ75" s="3"/>
      <c r="WNR75" s="3"/>
      <c r="WNS75" s="3"/>
      <c r="WNT75" s="3"/>
      <c r="WNU75" s="3"/>
      <c r="WNV75" s="3"/>
      <c r="WNW75" s="3"/>
      <c r="WNX75" s="3"/>
      <c r="WNY75" s="3"/>
      <c r="WNZ75" s="3"/>
      <c r="WOA75" s="3"/>
      <c r="WOB75" s="3"/>
      <c r="WOC75" s="3"/>
      <c r="WOD75" s="3"/>
      <c r="WOE75" s="3"/>
      <c r="WOF75" s="3"/>
      <c r="WOG75" s="3"/>
      <c r="WOH75" s="3"/>
      <c r="WOI75" s="3"/>
      <c r="WOJ75" s="3"/>
      <c r="WOK75" s="3"/>
      <c r="WOL75" s="3"/>
      <c r="WOM75" s="3"/>
      <c r="WON75" s="3"/>
      <c r="WOO75" s="3"/>
      <c r="WOP75" s="3"/>
      <c r="WOQ75" s="3"/>
      <c r="WOR75" s="3"/>
      <c r="WOS75" s="3"/>
      <c r="WOT75" s="3"/>
      <c r="WOU75" s="3"/>
      <c r="WOV75" s="3"/>
      <c r="WOW75" s="3"/>
      <c r="WOX75" s="3"/>
      <c r="WOY75" s="3"/>
      <c r="WOZ75" s="3"/>
      <c r="WPA75" s="3"/>
      <c r="WPB75" s="3"/>
      <c r="WPC75" s="3"/>
      <c r="WPD75" s="3"/>
      <c r="WPE75" s="3"/>
      <c r="WPF75" s="3"/>
      <c r="WPG75" s="3"/>
      <c r="WPH75" s="3"/>
      <c r="WPI75" s="3"/>
      <c r="WPJ75" s="3"/>
      <c r="WPK75" s="3"/>
      <c r="WPL75" s="3"/>
      <c r="WPM75" s="3"/>
      <c r="WPN75" s="3"/>
      <c r="WPO75" s="3"/>
      <c r="WPP75" s="3"/>
      <c r="WPQ75" s="3"/>
      <c r="WPR75" s="3"/>
      <c r="WPS75" s="3"/>
      <c r="WPT75" s="3"/>
      <c r="WPU75" s="3"/>
      <c r="WPV75" s="3"/>
      <c r="WPW75" s="3"/>
      <c r="WPX75" s="3"/>
      <c r="WPY75" s="3"/>
      <c r="WPZ75" s="3"/>
      <c r="WQA75" s="3"/>
      <c r="WQB75" s="3"/>
      <c r="WQC75" s="3"/>
      <c r="WQD75" s="3"/>
      <c r="WQE75" s="3"/>
      <c r="WQF75" s="3"/>
      <c r="WQG75" s="3"/>
      <c r="WQH75" s="3"/>
      <c r="WQI75" s="3"/>
      <c r="WQJ75" s="3"/>
      <c r="WQK75" s="3"/>
      <c r="WQL75" s="3"/>
      <c r="WQM75" s="3"/>
      <c r="WQN75" s="3"/>
      <c r="WQO75" s="3"/>
      <c r="WQP75" s="3"/>
      <c r="WQQ75" s="3"/>
      <c r="WQR75" s="3"/>
      <c r="WQS75" s="3"/>
      <c r="WQT75" s="3"/>
      <c r="WQU75" s="3"/>
      <c r="WQV75" s="3"/>
      <c r="WQW75" s="3"/>
      <c r="WQX75" s="3"/>
      <c r="WQY75" s="3"/>
      <c r="WQZ75" s="3"/>
      <c r="WRA75" s="3"/>
      <c r="WRB75" s="3"/>
      <c r="WRC75" s="3"/>
      <c r="WRD75" s="3"/>
      <c r="WRE75" s="3"/>
      <c r="WRF75" s="3"/>
      <c r="WRG75" s="4"/>
    </row>
    <row r="76" customFormat="false" ht="15.75" hidden="false" customHeight="false" outlineLevel="0" collapsed="false">
      <c r="A76" s="30" t="s">
        <v>92</v>
      </c>
      <c r="B76" s="30"/>
      <c r="C76" s="30"/>
      <c r="D76" s="31" t="n">
        <f aca="false">SUM(D69:D75)</f>
        <v>1060</v>
      </c>
      <c r="E76" s="44"/>
      <c r="F76" s="44"/>
      <c r="G76" s="44"/>
      <c r="H76" s="44"/>
      <c r="I76" s="44"/>
      <c r="J76" s="45"/>
      <c r="K76" s="45"/>
      <c r="L76" s="44"/>
      <c r="M76" s="44"/>
      <c r="N76" s="44"/>
      <c r="O76" s="44"/>
      <c r="P76" s="44"/>
    </row>
    <row r="77" customFormat="false" ht="13.5" hidden="false" customHeight="true" outlineLevel="0" collapsed="false">
      <c r="A77" s="33" t="s">
        <v>93</v>
      </c>
      <c r="B77" s="33"/>
      <c r="C77" s="33"/>
      <c r="D77" s="33"/>
      <c r="E77" s="32" t="n">
        <f aca="false">SUM(E69:E76)</f>
        <v>36.864</v>
      </c>
      <c r="F77" s="32" t="n">
        <f aca="false">SUM(F69:F76)</f>
        <v>23.484</v>
      </c>
      <c r="G77" s="32" t="n">
        <f aca="false">SUM(G69:G76)</f>
        <v>136.867</v>
      </c>
      <c r="H77" s="32" t="n">
        <f aca="false">SUM(H69:H76)</f>
        <v>912.235</v>
      </c>
      <c r="I77" s="32" t="n">
        <f aca="false">SUM(I69:I76)</f>
        <v>24.33</v>
      </c>
      <c r="J77" s="32" t="n">
        <f aca="false">SUM(J69:J76)</f>
        <v>3.3618</v>
      </c>
      <c r="K77" s="32" t="n">
        <f aca="false">SUM(K69:K76)</f>
        <v>14.358</v>
      </c>
      <c r="L77" s="32" t="n">
        <f aca="false">SUM(L69:L76)</f>
        <v>36.09</v>
      </c>
      <c r="M77" s="32" t="n">
        <f aca="false">SUM(M69:M76)</f>
        <v>377.407</v>
      </c>
      <c r="N77" s="32" t="n">
        <f aca="false">SUM(N69:N76)</f>
        <v>147.566</v>
      </c>
      <c r="O77" s="32" t="n">
        <f aca="false">SUM(O69:O76)</f>
        <v>412.415</v>
      </c>
      <c r="P77" s="32" t="n">
        <f aca="false">SUM(P69:P76)</f>
        <v>8.016</v>
      </c>
    </row>
    <row r="78" customFormat="false" ht="13.5" hidden="false" customHeight="true" outlineLevel="0" collapsed="false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customFormat="false" ht="12.75" hidden="false" customHeight="true" outlineLevel="0" collapsed="false">
      <c r="A79" s="6" t="s">
        <v>0</v>
      </c>
      <c r="B79" s="6" t="s">
        <v>1</v>
      </c>
      <c r="C79" s="7" t="s">
        <v>2</v>
      </c>
      <c r="D79" s="6" t="s">
        <v>3</v>
      </c>
      <c r="E79" s="8" t="s">
        <v>4</v>
      </c>
      <c r="F79" s="8"/>
      <c r="G79" s="8"/>
      <c r="H79" s="49" t="s">
        <v>5</v>
      </c>
      <c r="I79" s="8" t="s">
        <v>6</v>
      </c>
      <c r="J79" s="8"/>
      <c r="K79" s="8"/>
      <c r="L79" s="8"/>
      <c r="M79" s="8" t="s">
        <v>7</v>
      </c>
      <c r="N79" s="8"/>
      <c r="O79" s="8"/>
      <c r="P79" s="8"/>
    </row>
    <row r="80" customFormat="false" ht="15" hidden="false" customHeight="false" outlineLevel="0" collapsed="false">
      <c r="A80" s="6"/>
      <c r="B80" s="6"/>
      <c r="C80" s="7"/>
      <c r="D80" s="6"/>
      <c r="E80" s="8"/>
      <c r="F80" s="8"/>
      <c r="G80" s="8"/>
      <c r="H80" s="49"/>
      <c r="I80" s="8"/>
      <c r="J80" s="8"/>
      <c r="K80" s="8"/>
      <c r="L80" s="8"/>
      <c r="M80" s="8"/>
      <c r="N80" s="8"/>
      <c r="O80" s="8"/>
      <c r="P80" s="8"/>
    </row>
    <row r="81" customFormat="false" ht="60.75" hidden="false" customHeight="true" outlineLevel="0" collapsed="false">
      <c r="A81" s="6"/>
      <c r="B81" s="6"/>
      <c r="C81" s="7"/>
      <c r="D81" s="6"/>
      <c r="E81" s="6" t="s">
        <v>8</v>
      </c>
      <c r="F81" s="6" t="s">
        <v>9</v>
      </c>
      <c r="G81" s="6" t="s">
        <v>10</v>
      </c>
      <c r="H81" s="49"/>
      <c r="I81" s="11" t="s">
        <v>11</v>
      </c>
      <c r="J81" s="11" t="s">
        <v>12</v>
      </c>
      <c r="K81" s="11" t="s">
        <v>13</v>
      </c>
      <c r="L81" s="11" t="s">
        <v>14</v>
      </c>
      <c r="M81" s="6" t="s">
        <v>15</v>
      </c>
      <c r="N81" s="6" t="s">
        <v>16</v>
      </c>
      <c r="O81" s="6" t="s">
        <v>17</v>
      </c>
      <c r="P81" s="6" t="s">
        <v>18</v>
      </c>
    </row>
    <row r="82" customFormat="false" ht="18.75" hidden="false" customHeight="false" outlineLevel="0" collapsed="false">
      <c r="A82" s="63" t="s">
        <v>94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</row>
    <row r="83" customFormat="false" ht="15" hidden="false" customHeight="true" outlineLevel="0" collapsed="false">
      <c r="A83" s="13" t="s">
        <v>20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customFormat="false" ht="15" hidden="false" customHeight="false" outlineLevel="0" collapsed="false">
      <c r="A84" s="13"/>
      <c r="B84" s="14" t="s">
        <v>21</v>
      </c>
      <c r="C84" s="15" t="s">
        <v>22</v>
      </c>
      <c r="D84" s="16" t="n">
        <v>15</v>
      </c>
      <c r="E84" s="17" t="n">
        <v>3.48</v>
      </c>
      <c r="F84" s="17" t="n">
        <v>4.43</v>
      </c>
      <c r="G84" s="17"/>
      <c r="H84" s="17" t="n">
        <v>54</v>
      </c>
      <c r="I84" s="17" t="n">
        <v>39</v>
      </c>
      <c r="J84" s="16" t="n">
        <v>0.005</v>
      </c>
      <c r="K84" s="16" t="n">
        <v>0.045</v>
      </c>
      <c r="L84" s="17" t="n">
        <v>0.11</v>
      </c>
      <c r="M84" s="17" t="n">
        <v>132</v>
      </c>
      <c r="N84" s="17" t="n">
        <v>5.25</v>
      </c>
      <c r="O84" s="17" t="n">
        <v>75</v>
      </c>
      <c r="P84" s="17" t="n">
        <v>0.15</v>
      </c>
      <c r="WOD84" s="2"/>
      <c r="WOE84" s="2"/>
      <c r="WOF84" s="2"/>
      <c r="WOG84" s="2"/>
      <c r="WOH84" s="2"/>
      <c r="WOI84" s="2"/>
      <c r="WOJ84" s="2"/>
      <c r="WOK84" s="2"/>
      <c r="WOL84" s="2"/>
      <c r="WOM84" s="2"/>
      <c r="WON84" s="2"/>
      <c r="WOO84" s="2"/>
      <c r="WOP84" s="2"/>
      <c r="WOQ84" s="2"/>
      <c r="WOR84" s="2"/>
      <c r="WOS84" s="2"/>
      <c r="WOT84" s="2"/>
      <c r="WOU84" s="2"/>
      <c r="WOV84" s="2"/>
      <c r="WOW84" s="2"/>
      <c r="WOX84" s="2"/>
      <c r="WOY84" s="2"/>
      <c r="WOZ84" s="2"/>
      <c r="WPA84" s="2"/>
      <c r="WPB84" s="2"/>
      <c r="WPC84" s="2"/>
      <c r="WPD84" s="2"/>
      <c r="WPE84" s="2"/>
      <c r="WPF84" s="2"/>
      <c r="WPG84" s="2"/>
      <c r="WPH84" s="2"/>
      <c r="WPI84" s="2"/>
      <c r="WPJ84" s="2"/>
      <c r="WPK84" s="2"/>
      <c r="WPL84" s="2"/>
      <c r="WPM84" s="2"/>
      <c r="WPN84" s="2"/>
      <c r="WPO84" s="2"/>
      <c r="WPP84" s="2"/>
      <c r="WPQ84" s="2"/>
      <c r="WPR84" s="2"/>
      <c r="WPS84" s="2"/>
      <c r="WPT84" s="2"/>
      <c r="WPU84" s="2"/>
      <c r="WPV84" s="2"/>
      <c r="WPW84" s="2"/>
      <c r="WPX84" s="2"/>
      <c r="WPY84" s="2"/>
      <c r="WPZ84" s="2"/>
      <c r="WQA84" s="2"/>
      <c r="WQB84" s="2"/>
      <c r="WQC84" s="2"/>
      <c r="WQD84" s="2"/>
      <c r="WQE84" s="2"/>
      <c r="WQF84" s="2"/>
      <c r="WQG84" s="2"/>
      <c r="WQH84" s="2"/>
      <c r="WQI84" s="2"/>
      <c r="WQJ84" s="2"/>
      <c r="WQK84" s="2"/>
      <c r="WQL84" s="2"/>
      <c r="WQM84" s="2"/>
      <c r="WQN84" s="2"/>
      <c r="WQO84" s="2"/>
      <c r="WQP84" s="2"/>
      <c r="WQQ84" s="2"/>
      <c r="WQR84" s="2"/>
      <c r="WQS84" s="2"/>
      <c r="WQT84" s="2"/>
      <c r="WQU84" s="2"/>
      <c r="WQV84" s="2"/>
      <c r="WQW84" s="2"/>
      <c r="WQX84" s="2"/>
      <c r="WQY84" s="2"/>
      <c r="WQZ84" s="2"/>
      <c r="WRA84" s="2"/>
      <c r="WRB84" s="2"/>
      <c r="WRC84" s="2"/>
      <c r="WRD84" s="2"/>
      <c r="WRE84" s="2"/>
      <c r="WRF84" s="2"/>
    </row>
    <row r="85" customFormat="false" ht="15" hidden="false" customHeight="false" outlineLevel="0" collapsed="false">
      <c r="A85" s="13"/>
      <c r="B85" s="21" t="s">
        <v>95</v>
      </c>
      <c r="C85" s="26" t="s">
        <v>96</v>
      </c>
      <c r="D85" s="21" t="n">
        <v>200</v>
      </c>
      <c r="E85" s="27" t="n">
        <f aca="false">BD85*200/55</f>
        <v>20.1818181818182</v>
      </c>
      <c r="F85" s="27" t="n">
        <v>30.47</v>
      </c>
      <c r="G85" s="27" t="n">
        <v>3.66</v>
      </c>
      <c r="H85" s="27" t="n">
        <v>367.26</v>
      </c>
      <c r="I85" s="27" t="n">
        <f aca="false">BH85*200/55</f>
        <v>457.636363636364</v>
      </c>
      <c r="J85" s="27" t="n">
        <f aca="false">BI85*200/55</f>
        <v>0.109090909090909</v>
      </c>
      <c r="K85" s="27" t="n">
        <f aca="false">BJ85*200/55</f>
        <v>0.690909090909091</v>
      </c>
      <c r="L85" s="27" t="n">
        <f aca="false">BK85*200/55</f>
        <v>0.327272727272727</v>
      </c>
      <c r="M85" s="27" t="n">
        <f aca="false">BL85*200/55</f>
        <v>149.745454545455</v>
      </c>
      <c r="N85" s="27" t="n">
        <f aca="false">BM85*200/55</f>
        <v>25.2</v>
      </c>
      <c r="O85" s="27" t="n">
        <f aca="false">BN85*200/55</f>
        <v>332.072727272727</v>
      </c>
      <c r="P85" s="27" t="n">
        <f aca="false">BO85*200/55</f>
        <v>3.70909090909091</v>
      </c>
      <c r="Q85" s="27" t="n">
        <v>8.6</v>
      </c>
      <c r="R85" s="27" t="n">
        <v>11.3</v>
      </c>
      <c r="S85" s="27" t="n">
        <v>34.3</v>
      </c>
      <c r="T85" s="27" t="n">
        <v>272.9</v>
      </c>
      <c r="U85" s="27" t="n">
        <v>40.2</v>
      </c>
      <c r="V85" s="21" t="n">
        <v>0.21</v>
      </c>
      <c r="W85" s="21" t="n">
        <v>0.17</v>
      </c>
      <c r="X85" s="27" t="n">
        <v>0.52</v>
      </c>
      <c r="Y85" s="27" t="n">
        <v>139</v>
      </c>
      <c r="Z85" s="27" t="n">
        <v>63</v>
      </c>
      <c r="AA85" s="27" t="n">
        <v>233</v>
      </c>
      <c r="AB85" s="27" t="n">
        <v>1.85</v>
      </c>
      <c r="BD85" s="27" t="n">
        <v>5.55</v>
      </c>
      <c r="BE85" s="27" t="n">
        <v>8.38</v>
      </c>
      <c r="BF85" s="27" t="n">
        <v>1.01</v>
      </c>
      <c r="BG85" s="27" t="n">
        <v>101</v>
      </c>
      <c r="BH85" s="27" t="n">
        <v>125.85</v>
      </c>
      <c r="BI85" s="27" t="n">
        <v>0.03</v>
      </c>
      <c r="BJ85" s="27" t="n">
        <v>0.19</v>
      </c>
      <c r="BK85" s="27" t="n">
        <v>0.09</v>
      </c>
      <c r="BL85" s="27" t="n">
        <v>41.18</v>
      </c>
      <c r="BM85" s="27" t="n">
        <v>6.93</v>
      </c>
      <c r="BN85" s="27" t="n">
        <v>91.32</v>
      </c>
      <c r="BO85" s="27" t="n">
        <v>1.02</v>
      </c>
    </row>
    <row r="86" customFormat="false" ht="15" hidden="false" customHeight="false" outlineLevel="0" collapsed="false">
      <c r="A86" s="13"/>
      <c r="B86" s="21" t="s">
        <v>31</v>
      </c>
      <c r="C86" s="26" t="s">
        <v>32</v>
      </c>
      <c r="D86" s="21" t="n">
        <v>25</v>
      </c>
      <c r="E86" s="27" t="n">
        <f aca="false">BD86*25/20</f>
        <v>1.7</v>
      </c>
      <c r="F86" s="27" t="n">
        <f aca="false">BE86*25/20</f>
        <v>0.3</v>
      </c>
      <c r="G86" s="27" t="n">
        <f aca="false">BF86*25/20</f>
        <v>8.4</v>
      </c>
      <c r="H86" s="27" t="n">
        <f aca="false">BG86*25/20</f>
        <v>42.7</v>
      </c>
      <c r="I86" s="27" t="n">
        <f aca="false">BH86*25/20</f>
        <v>0</v>
      </c>
      <c r="J86" s="27" t="n">
        <f aca="false">BI86*25/20</f>
        <v>0.0375</v>
      </c>
      <c r="K86" s="27" t="n">
        <f aca="false">BJ86*25/20</f>
        <v>0.025</v>
      </c>
      <c r="L86" s="27" t="n">
        <f aca="false">BK86*25/20</f>
        <v>0</v>
      </c>
      <c r="M86" s="27" t="n">
        <f aca="false">BL86*25/20</f>
        <v>11.2625</v>
      </c>
      <c r="N86" s="27" t="n">
        <f aca="false">BM86*25/20</f>
        <v>11.7625</v>
      </c>
      <c r="O86" s="27" t="n">
        <f aca="false">BN86*25/20</f>
        <v>37.675</v>
      </c>
      <c r="P86" s="27" t="n">
        <f aca="false">BO86*25/20</f>
        <v>0.9375</v>
      </c>
      <c r="Q86" s="27" t="n">
        <v>1.7</v>
      </c>
      <c r="R86" s="27" t="n">
        <v>0.3</v>
      </c>
      <c r="S86" s="27" t="n">
        <v>8.4</v>
      </c>
      <c r="T86" s="27" t="n">
        <v>42.7</v>
      </c>
      <c r="U86" s="27"/>
      <c r="V86" s="27" t="n">
        <v>0.04</v>
      </c>
      <c r="W86" s="27" t="n">
        <v>0.02</v>
      </c>
      <c r="X86" s="27"/>
      <c r="Y86" s="27" t="n">
        <v>11.26</v>
      </c>
      <c r="Z86" s="27" t="n">
        <v>11.76</v>
      </c>
      <c r="AA86" s="27" t="n">
        <v>37.68</v>
      </c>
      <c r="AB86" s="27" t="n">
        <v>0.94</v>
      </c>
      <c r="BD86" s="27" t="n">
        <v>1.36</v>
      </c>
      <c r="BE86" s="27" t="n">
        <v>0.24</v>
      </c>
      <c r="BF86" s="27" t="n">
        <v>6.72</v>
      </c>
      <c r="BG86" s="27" t="n">
        <v>34.16</v>
      </c>
      <c r="BH86" s="27"/>
      <c r="BI86" s="27" t="n">
        <v>0.03</v>
      </c>
      <c r="BJ86" s="27" t="n">
        <v>0.02</v>
      </c>
      <c r="BK86" s="27"/>
      <c r="BL86" s="27" t="n">
        <v>9.01</v>
      </c>
      <c r="BM86" s="27" t="n">
        <v>9.41</v>
      </c>
      <c r="BN86" s="27" t="n">
        <v>30.14</v>
      </c>
      <c r="BO86" s="27" t="n">
        <v>0.75</v>
      </c>
    </row>
    <row r="87" customFormat="false" ht="15" hidden="false" customHeight="false" outlineLevel="0" collapsed="false">
      <c r="A87" s="13"/>
      <c r="B87" s="21" t="s">
        <v>31</v>
      </c>
      <c r="C87" s="15" t="s">
        <v>33</v>
      </c>
      <c r="D87" s="21" t="n">
        <v>40</v>
      </c>
      <c r="E87" s="27" t="n">
        <f aca="false">BD87*40/40</f>
        <v>2.96</v>
      </c>
      <c r="F87" s="27" t="n">
        <f aca="false">BE87*40/40</f>
        <v>0.36</v>
      </c>
      <c r="G87" s="27" t="n">
        <f aca="false">BF87*40/40</f>
        <v>21.1</v>
      </c>
      <c r="H87" s="27" t="n">
        <f aca="false">BG87*40/40</f>
        <v>93.78</v>
      </c>
      <c r="I87" s="27" t="n">
        <f aca="false">BH87*40/40</f>
        <v>0</v>
      </c>
      <c r="J87" s="27" t="n">
        <f aca="false">BI87*40/40</f>
        <v>0</v>
      </c>
      <c r="K87" s="27" t="n">
        <f aca="false">BJ87*40/40</f>
        <v>0.02</v>
      </c>
      <c r="L87" s="27" t="n">
        <f aca="false">BK87*40/40</f>
        <v>0</v>
      </c>
      <c r="M87" s="27" t="n">
        <f aca="false">BL87*40/40</f>
        <v>8</v>
      </c>
      <c r="N87" s="27" t="n">
        <f aca="false">BM87*40/40</f>
        <v>5.6</v>
      </c>
      <c r="O87" s="27" t="n">
        <f aca="false">BN87*40/40</f>
        <v>26</v>
      </c>
      <c r="P87" s="27" t="n">
        <f aca="false">BO87*40/40</f>
        <v>0.44</v>
      </c>
      <c r="Q87" s="27" t="n">
        <v>3.03</v>
      </c>
      <c r="R87" s="27" t="n">
        <v>0.36</v>
      </c>
      <c r="S87" s="27" t="n">
        <v>19.64</v>
      </c>
      <c r="T87" s="27" t="n">
        <v>93.77</v>
      </c>
      <c r="U87" s="27"/>
      <c r="V87" s="27"/>
      <c r="W87" s="27" t="n">
        <v>0.013</v>
      </c>
      <c r="X87" s="27"/>
      <c r="Y87" s="27" t="n">
        <v>8</v>
      </c>
      <c r="Z87" s="27" t="n">
        <v>5.6</v>
      </c>
      <c r="AA87" s="27" t="n">
        <v>26</v>
      </c>
      <c r="AB87" s="27" t="n">
        <v>0.44</v>
      </c>
      <c r="AC87" s="27" t="n">
        <v>3</v>
      </c>
      <c r="AD87" s="27" t="n">
        <f aca="false">AP87*40/40</f>
        <v>0</v>
      </c>
      <c r="AE87" s="27" t="n">
        <f aca="false">AQ87*40/40</f>
        <v>0</v>
      </c>
      <c r="AF87" s="27" t="n">
        <f aca="false">AR87*40/40</f>
        <v>0</v>
      </c>
      <c r="AG87" s="27" t="n">
        <f aca="false">AS87*40/40</f>
        <v>0</v>
      </c>
      <c r="AH87" s="27" t="n">
        <f aca="false">AT87*40/40</f>
        <v>0</v>
      </c>
      <c r="AI87" s="27" t="n">
        <f aca="false">AU87*40/40</f>
        <v>0</v>
      </c>
      <c r="AJ87" s="27" t="n">
        <f aca="false">AV87*40/40</f>
        <v>0</v>
      </c>
      <c r="AK87" s="27" t="n">
        <f aca="false">AW87*40/40</f>
        <v>0</v>
      </c>
      <c r="AL87" s="27" t="n">
        <f aca="false">AX87*40/40</f>
        <v>0</v>
      </c>
      <c r="AM87" s="27" t="n">
        <f aca="false">AY87*40/40</f>
        <v>0</v>
      </c>
      <c r="AN87" s="27" t="n">
        <f aca="false">AZ87*40/40</f>
        <v>0</v>
      </c>
      <c r="BD87" s="27" t="n">
        <v>2.96</v>
      </c>
      <c r="BE87" s="27" t="n">
        <v>0.36</v>
      </c>
      <c r="BF87" s="27" t="n">
        <v>21.1</v>
      </c>
      <c r="BG87" s="27" t="n">
        <v>93.78</v>
      </c>
      <c r="BH87" s="27"/>
      <c r="BI87" s="27"/>
      <c r="BJ87" s="27" t="n">
        <v>0.02</v>
      </c>
      <c r="BK87" s="27"/>
      <c r="BL87" s="27" t="n">
        <v>8</v>
      </c>
      <c r="BM87" s="27" t="n">
        <v>5.6</v>
      </c>
      <c r="BN87" s="27" t="n">
        <v>26</v>
      </c>
      <c r="BO87" s="27" t="n">
        <v>0.44</v>
      </c>
      <c r="WOD87" s="2"/>
      <c r="WOE87" s="2"/>
      <c r="WOF87" s="2"/>
      <c r="WOG87" s="2"/>
      <c r="WOH87" s="2"/>
      <c r="WOI87" s="2"/>
      <c r="WOJ87" s="2"/>
      <c r="WOK87" s="2"/>
      <c r="WOL87" s="2"/>
      <c r="WOM87" s="2"/>
      <c r="WON87" s="2"/>
      <c r="WOO87" s="2"/>
      <c r="WOP87" s="2"/>
      <c r="WOQ87" s="2"/>
      <c r="WOR87" s="2"/>
      <c r="WOS87" s="2"/>
      <c r="WOT87" s="2"/>
      <c r="WOU87" s="2"/>
      <c r="WOV87" s="2"/>
      <c r="WOW87" s="2"/>
      <c r="WOX87" s="2"/>
      <c r="WOY87" s="2"/>
      <c r="WOZ87" s="2"/>
      <c r="WPA87" s="2"/>
      <c r="WPB87" s="2"/>
      <c r="WPC87" s="2"/>
      <c r="WPD87" s="2"/>
      <c r="WPE87" s="2"/>
      <c r="WPF87" s="2"/>
      <c r="WPG87" s="2"/>
      <c r="WPH87" s="2"/>
      <c r="WPI87" s="2"/>
      <c r="WPJ87" s="2"/>
      <c r="WPK87" s="2"/>
      <c r="WPL87" s="2"/>
      <c r="WPM87" s="2"/>
      <c r="WPN87" s="2"/>
      <c r="WPO87" s="2"/>
      <c r="WPP87" s="2"/>
      <c r="WPQ87" s="2"/>
      <c r="WPR87" s="2"/>
      <c r="WPS87" s="2"/>
      <c r="WPT87" s="2"/>
      <c r="WPU87" s="2"/>
      <c r="WPV87" s="2"/>
      <c r="WPW87" s="2"/>
      <c r="WPX87" s="2"/>
      <c r="WPY87" s="2"/>
      <c r="WPZ87" s="2"/>
      <c r="WQA87" s="2"/>
      <c r="WQB87" s="2"/>
      <c r="WQC87" s="2"/>
      <c r="WQD87" s="2"/>
      <c r="WQE87" s="2"/>
      <c r="WQF87" s="2"/>
      <c r="WQG87" s="2"/>
      <c r="WQH87" s="2"/>
      <c r="WQI87" s="2"/>
      <c r="WQJ87" s="2"/>
      <c r="WQK87" s="2"/>
      <c r="WQL87" s="2"/>
      <c r="WQM87" s="2"/>
      <c r="WQN87" s="2"/>
      <c r="WQO87" s="2"/>
      <c r="WQP87" s="2"/>
      <c r="WQQ87" s="2"/>
      <c r="WQR87" s="2"/>
      <c r="WQS87" s="2"/>
      <c r="WQT87" s="2"/>
      <c r="WQU87" s="2"/>
      <c r="WQV87" s="2"/>
      <c r="WQW87" s="2"/>
      <c r="WQX87" s="2"/>
      <c r="WQY87" s="2"/>
      <c r="WQZ87" s="2"/>
      <c r="WRA87" s="2"/>
      <c r="WRB87" s="2"/>
      <c r="WRC87" s="2"/>
      <c r="WRD87" s="2"/>
      <c r="WRE87" s="2"/>
      <c r="WRF87" s="2"/>
    </row>
    <row r="88" customFormat="false" ht="15" hidden="false" customHeight="false" outlineLevel="0" collapsed="false">
      <c r="A88" s="13"/>
      <c r="B88" s="21" t="s">
        <v>34</v>
      </c>
      <c r="C88" s="29" t="s">
        <v>35</v>
      </c>
      <c r="D88" s="21" t="n">
        <v>180</v>
      </c>
      <c r="E88" s="27" t="n">
        <f aca="false">BD88*180/200</f>
        <v>2.844</v>
      </c>
      <c r="F88" s="27" t="n">
        <f aca="false">BE88*180/200</f>
        <v>2.412</v>
      </c>
      <c r="G88" s="27" t="n">
        <f aca="false">BF88*180/200</f>
        <v>14.346</v>
      </c>
      <c r="H88" s="27" t="n">
        <f aca="false">BG88*180/200</f>
        <v>45</v>
      </c>
      <c r="I88" s="27" t="n">
        <f aca="false">BH88*180/200</f>
        <v>18</v>
      </c>
      <c r="J88" s="27" t="n">
        <f aca="false">BI88*180/200</f>
        <v>0.036</v>
      </c>
      <c r="K88" s="27" t="n">
        <f aca="false">BJ88*180/200</f>
        <v>0.144</v>
      </c>
      <c r="L88" s="27" t="n">
        <f aca="false">BK88*180/200</f>
        <v>1.17</v>
      </c>
      <c r="M88" s="27" t="n">
        <f aca="false">BL88*180/200</f>
        <v>113.202</v>
      </c>
      <c r="N88" s="27" t="n">
        <f aca="false">BM88*180/200</f>
        <v>12.6</v>
      </c>
      <c r="O88" s="27" t="n">
        <f aca="false">BN88*180/200</f>
        <v>81</v>
      </c>
      <c r="P88" s="27" t="n">
        <f aca="false">BO88*180/200</f>
        <v>0.126</v>
      </c>
      <c r="Q88" s="27" t="n">
        <v>0.3</v>
      </c>
      <c r="R88" s="27"/>
      <c r="S88" s="27" t="n">
        <v>7.3</v>
      </c>
      <c r="T88" s="27" t="n">
        <v>30.8</v>
      </c>
      <c r="U88" s="27" t="n">
        <v>1.52</v>
      </c>
      <c r="V88" s="21"/>
      <c r="W88" s="21" t="n">
        <v>0.01</v>
      </c>
      <c r="X88" s="27" t="n">
        <v>9.62</v>
      </c>
      <c r="Y88" s="27" t="n">
        <v>8.3</v>
      </c>
      <c r="Z88" s="27" t="n">
        <v>7.1</v>
      </c>
      <c r="AA88" s="27" t="n">
        <v>11</v>
      </c>
      <c r="AB88" s="27" t="n">
        <v>0.87</v>
      </c>
      <c r="AC88" s="27" t="n">
        <v>0.2</v>
      </c>
      <c r="AD88" s="27" t="n">
        <f aca="false">AP88*200/200</f>
        <v>0</v>
      </c>
      <c r="AE88" s="27" t="n">
        <v>6.5</v>
      </c>
      <c r="AF88" s="27" t="n">
        <v>26.8</v>
      </c>
      <c r="AG88" s="27" t="n">
        <v>0.3</v>
      </c>
      <c r="AH88" s="27" t="n">
        <f aca="false">AT88*200/200</f>
        <v>0</v>
      </c>
      <c r="AI88" s="27" t="n">
        <f aca="false">AU88*200/200</f>
        <v>0</v>
      </c>
      <c r="AJ88" s="27" t="n">
        <v>0.04</v>
      </c>
      <c r="AK88" s="27" t="n">
        <v>4.5</v>
      </c>
      <c r="AL88" s="27" t="n">
        <v>3.8</v>
      </c>
      <c r="AM88" s="27" t="n">
        <v>7.2</v>
      </c>
      <c r="AN88" s="27" t="n">
        <v>0.73</v>
      </c>
      <c r="BD88" s="27" t="n">
        <v>3.16</v>
      </c>
      <c r="BE88" s="27" t="n">
        <v>2.68</v>
      </c>
      <c r="BF88" s="27" t="n">
        <v>15.94</v>
      </c>
      <c r="BG88" s="27" t="n">
        <v>50</v>
      </c>
      <c r="BH88" s="27" t="n">
        <v>20</v>
      </c>
      <c r="BI88" s="27" t="n">
        <v>0.04</v>
      </c>
      <c r="BJ88" s="27" t="n">
        <v>0.16</v>
      </c>
      <c r="BK88" s="27" t="n">
        <v>1.3</v>
      </c>
      <c r="BL88" s="27" t="n">
        <v>125.78</v>
      </c>
      <c r="BM88" s="27" t="n">
        <v>14</v>
      </c>
      <c r="BN88" s="27" t="n">
        <v>90</v>
      </c>
      <c r="BO88" s="27" t="n">
        <v>0.14</v>
      </c>
    </row>
    <row r="89" customFormat="false" ht="15" hidden="false" customHeight="false" outlineLevel="0" collapsed="false">
      <c r="A89" s="13"/>
      <c r="B89" s="21" t="s">
        <v>29</v>
      </c>
      <c r="C89" s="29" t="s">
        <v>30</v>
      </c>
      <c r="D89" s="21" t="n">
        <v>100</v>
      </c>
      <c r="E89" s="27" t="n">
        <f aca="false">BD89*100/100</f>
        <v>0.4</v>
      </c>
      <c r="F89" s="27" t="n">
        <f aca="false">BE89*100/100</f>
        <v>0.4</v>
      </c>
      <c r="G89" s="27" t="n">
        <f aca="false">BF89*100/100</f>
        <v>9.8</v>
      </c>
      <c r="H89" s="27" t="n">
        <f aca="false">BG89*100/100</f>
        <v>47</v>
      </c>
      <c r="I89" s="27" t="n">
        <f aca="false">BH89*100/100</f>
        <v>0</v>
      </c>
      <c r="J89" s="27" t="n">
        <f aca="false">BI89*100/100</f>
        <v>0.03</v>
      </c>
      <c r="K89" s="27" t="n">
        <f aca="false">BJ89*100/100</f>
        <v>0.02</v>
      </c>
      <c r="L89" s="27" t="n">
        <f aca="false">BK89*100/100</f>
        <v>10</v>
      </c>
      <c r="M89" s="27" t="n">
        <f aca="false">BL89*100/100</f>
        <v>16</v>
      </c>
      <c r="N89" s="27" t="n">
        <f aca="false">BM89*100/100</f>
        <v>9</v>
      </c>
      <c r="O89" s="27" t="n">
        <f aca="false">BN89*100/100</f>
        <v>11</v>
      </c>
      <c r="P89" s="27" t="n">
        <f aca="false">BO89*100/100</f>
        <v>2.2</v>
      </c>
      <c r="Q89" s="27"/>
      <c r="R89" s="27"/>
      <c r="S89" s="27"/>
      <c r="T89" s="27"/>
      <c r="U89" s="27"/>
      <c r="V89" s="21"/>
      <c r="W89" s="21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BD89" s="27" t="n">
        <v>0.4</v>
      </c>
      <c r="BE89" s="27" t="n">
        <v>0.4</v>
      </c>
      <c r="BF89" s="27" t="n">
        <v>9.8</v>
      </c>
      <c r="BG89" s="27" t="n">
        <v>47</v>
      </c>
      <c r="BH89" s="27"/>
      <c r="BI89" s="27" t="n">
        <v>0.03</v>
      </c>
      <c r="BJ89" s="27" t="n">
        <v>0.02</v>
      </c>
      <c r="BK89" s="27" t="n">
        <v>10</v>
      </c>
      <c r="BL89" s="27" t="n">
        <v>16</v>
      </c>
      <c r="BM89" s="27" t="n">
        <v>9</v>
      </c>
      <c r="BN89" s="27" t="n">
        <v>11</v>
      </c>
      <c r="BO89" s="27" t="n">
        <v>2.2</v>
      </c>
    </row>
    <row r="90" customFormat="false" ht="15" hidden="false" customHeight="false" outlineLevel="0" collapsed="false">
      <c r="A90" s="13"/>
      <c r="B90" s="74"/>
      <c r="C90" s="30" t="s">
        <v>97</v>
      </c>
      <c r="D90" s="31" t="n">
        <f aca="false">SUM(D84:D89)</f>
        <v>560</v>
      </c>
      <c r="E90" s="32"/>
      <c r="F90" s="32"/>
      <c r="G90" s="32"/>
      <c r="H90" s="32"/>
      <c r="I90" s="32"/>
      <c r="J90" s="31"/>
      <c r="K90" s="31"/>
      <c r="L90" s="32"/>
      <c r="M90" s="32"/>
      <c r="N90" s="32"/>
      <c r="O90" s="32"/>
      <c r="P90" s="32"/>
    </row>
    <row r="91" customFormat="false" ht="15" hidden="false" customHeight="false" outlineLevel="0" collapsed="false">
      <c r="A91" s="33" t="s">
        <v>98</v>
      </c>
      <c r="B91" s="33"/>
      <c r="C91" s="33"/>
      <c r="D91" s="33"/>
      <c r="E91" s="32" t="n">
        <f aca="false">SUM(E84:E90)</f>
        <v>31.5658181818182</v>
      </c>
      <c r="F91" s="32" t="n">
        <f aca="false">SUM(F84:F90)</f>
        <v>38.372</v>
      </c>
      <c r="G91" s="32" t="n">
        <f aca="false">SUM(G84:G90)</f>
        <v>57.306</v>
      </c>
      <c r="H91" s="32" t="n">
        <f aca="false">SUM(H84:H90)</f>
        <v>649.74</v>
      </c>
      <c r="I91" s="32" t="n">
        <f aca="false">SUM(I84:I90)</f>
        <v>514.636363636364</v>
      </c>
      <c r="J91" s="32" t="n">
        <f aca="false">SUM(J84:J90)</f>
        <v>0.217590909090909</v>
      </c>
      <c r="K91" s="32" t="n">
        <f aca="false">SUM(K84:K90)</f>
        <v>0.944909090909091</v>
      </c>
      <c r="L91" s="32" t="n">
        <f aca="false">SUM(L84:L90)</f>
        <v>11.6072727272727</v>
      </c>
      <c r="M91" s="32" t="n">
        <f aca="false">SUM(M84:M90)</f>
        <v>430.209954545455</v>
      </c>
      <c r="N91" s="32" t="n">
        <f aca="false">SUM(N84:N90)</f>
        <v>69.4125</v>
      </c>
      <c r="O91" s="32" t="n">
        <f aca="false">SUM(O84:O90)</f>
        <v>562.747727272727</v>
      </c>
      <c r="P91" s="32" t="n">
        <f aca="false">SUM(P84:P90)</f>
        <v>7.56259090909091</v>
      </c>
    </row>
    <row r="92" customFormat="false" ht="15" hidden="false" customHeight="false" outlineLevel="0" collapsed="false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</row>
    <row r="93" customFormat="false" ht="12.75" hidden="false" customHeight="true" outlineLevel="0" collapsed="false">
      <c r="A93" s="75" t="s">
        <v>38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</row>
    <row r="94" customFormat="false" ht="13.8" hidden="false" customHeight="false" outlineLevel="0" collapsed="false">
      <c r="A94" s="75"/>
      <c r="B94" s="21" t="s">
        <v>83</v>
      </c>
      <c r="C94" s="26" t="s">
        <v>99</v>
      </c>
      <c r="D94" s="21" t="n">
        <v>100</v>
      </c>
      <c r="E94" s="27" t="n">
        <f aca="false">BD94*100/50</f>
        <v>0.7</v>
      </c>
      <c r="F94" s="27" t="n">
        <f aca="false">BE94*100/50</f>
        <v>0.1</v>
      </c>
      <c r="G94" s="27" t="n">
        <f aca="false">BF94*100/50</f>
        <v>1.9</v>
      </c>
      <c r="H94" s="27" t="n">
        <f aca="false">BG94*100/50</f>
        <v>12</v>
      </c>
      <c r="I94" s="27" t="n">
        <f aca="false">BH94*100/50</f>
        <v>0</v>
      </c>
      <c r="J94" s="27" t="n">
        <f aca="false">BI94*100/50</f>
        <v>0.04</v>
      </c>
      <c r="K94" s="27" t="n">
        <f aca="false">BJ94*100/50</f>
        <v>0.02</v>
      </c>
      <c r="L94" s="27" t="n">
        <f aca="false">BK94*100/50</f>
        <v>4.9</v>
      </c>
      <c r="M94" s="27" t="n">
        <f aca="false">BL94*100/50</f>
        <v>17</v>
      </c>
      <c r="N94" s="27" t="n">
        <f aca="false">BM94*100/50</f>
        <v>14</v>
      </c>
      <c r="O94" s="27" t="n">
        <f aca="false">BN94*100/50</f>
        <v>30</v>
      </c>
      <c r="P94" s="27" t="n">
        <f aca="false">BO94*100/50</f>
        <v>0.5</v>
      </c>
      <c r="AC94" s="27" t="n">
        <v>0.48</v>
      </c>
      <c r="AD94" s="27" t="n">
        <v>0.06</v>
      </c>
      <c r="AE94" s="27" t="n">
        <v>1.02</v>
      </c>
      <c r="AF94" s="27" t="n">
        <v>6</v>
      </c>
      <c r="AG94" s="27"/>
      <c r="AH94" s="27" t="n">
        <v>0.01</v>
      </c>
      <c r="AI94" s="27" t="n">
        <v>0.06</v>
      </c>
      <c r="AJ94" s="27" t="n">
        <v>2.1</v>
      </c>
      <c r="AK94" s="27" t="n">
        <v>13.8</v>
      </c>
      <c r="AL94" s="27" t="n">
        <v>8.4</v>
      </c>
      <c r="AM94" s="27" t="n">
        <v>14.4</v>
      </c>
      <c r="AN94" s="27" t="n">
        <v>0.36</v>
      </c>
      <c r="BD94" s="27" t="n">
        <v>0.35</v>
      </c>
      <c r="BE94" s="27" t="n">
        <v>0.05</v>
      </c>
      <c r="BF94" s="27" t="n">
        <v>0.95</v>
      </c>
      <c r="BG94" s="27" t="n">
        <v>6</v>
      </c>
      <c r="BH94" s="27"/>
      <c r="BI94" s="27" t="n">
        <v>0.02</v>
      </c>
      <c r="BJ94" s="27" t="n">
        <v>0.01</v>
      </c>
      <c r="BK94" s="27" t="n">
        <v>2.45</v>
      </c>
      <c r="BL94" s="27" t="n">
        <v>8.5</v>
      </c>
      <c r="BM94" s="27" t="n">
        <v>7</v>
      </c>
      <c r="BN94" s="27" t="n">
        <v>15</v>
      </c>
      <c r="BO94" s="27" t="n">
        <v>0.25</v>
      </c>
    </row>
    <row r="95" s="35" customFormat="true" ht="13.8" hidden="false" customHeight="false" outlineLevel="0" collapsed="false">
      <c r="A95" s="75"/>
      <c r="B95" s="21" t="s">
        <v>100</v>
      </c>
      <c r="C95" s="26" t="s">
        <v>101</v>
      </c>
      <c r="D95" s="21" t="n">
        <v>275</v>
      </c>
      <c r="E95" s="76" t="n">
        <v>3.72</v>
      </c>
      <c r="F95" s="76" t="n">
        <v>8.47</v>
      </c>
      <c r="G95" s="76" t="n">
        <v>15.94</v>
      </c>
      <c r="H95" s="76" t="n">
        <f aca="false">SUM(BG95*275/225)</f>
        <v>152.533333333333</v>
      </c>
      <c r="I95" s="76" t="n">
        <f aca="false">SUM(BH95*275/225)</f>
        <v>119.288888888889</v>
      </c>
      <c r="J95" s="76" t="n">
        <f aca="false">SUM(BI95*275/225)</f>
        <v>0.0488888888888889</v>
      </c>
      <c r="K95" s="76" t="n">
        <f aca="false">SUM(BJ95*275/225)</f>
        <v>0.0366666666666667</v>
      </c>
      <c r="L95" s="76" t="n">
        <f aca="false">SUM(BK95*275/225)</f>
        <v>0.488888888888889</v>
      </c>
      <c r="M95" s="76" t="n">
        <f aca="false">SUM(BL95*275/225)</f>
        <v>27.9155555555556</v>
      </c>
      <c r="N95" s="76" t="n">
        <f aca="false">SUM(BM95*275/225)</f>
        <v>10.4377777777778</v>
      </c>
      <c r="O95" s="76" t="n">
        <f aca="false">SUM(BN95*275/225)</f>
        <v>37.6444444444444</v>
      </c>
      <c r="P95" s="76" t="n">
        <f aca="false">SUM(BO95*275/225)</f>
        <v>0.635555555555556</v>
      </c>
      <c r="BD95" s="21"/>
      <c r="BE95" s="21" t="n">
        <v>7.53</v>
      </c>
      <c r="BF95" s="21" t="n">
        <v>12.52</v>
      </c>
      <c r="BG95" s="21" t="n">
        <v>124.8</v>
      </c>
      <c r="BH95" s="21" t="n">
        <v>97.6</v>
      </c>
      <c r="BI95" s="21" t="n">
        <v>0.04</v>
      </c>
      <c r="BJ95" s="21" t="n">
        <v>0.03</v>
      </c>
      <c r="BK95" s="21" t="n">
        <v>0.4</v>
      </c>
      <c r="BL95" s="21" t="n">
        <v>22.84</v>
      </c>
      <c r="BM95" s="21" t="n">
        <v>8.54</v>
      </c>
      <c r="BN95" s="21" t="n">
        <v>30.8</v>
      </c>
      <c r="BO95" s="21" t="n">
        <v>0.52</v>
      </c>
      <c r="XBZ95" s="37"/>
      <c r="XCA95" s="37"/>
      <c r="XCB95" s="37"/>
      <c r="XCC95" s="37"/>
      <c r="XCD95" s="37"/>
      <c r="XCE95" s="37"/>
      <c r="XCF95" s="37"/>
      <c r="XCG95" s="37"/>
      <c r="XCH95" s="37"/>
      <c r="XCI95" s="37"/>
      <c r="XCJ95" s="37"/>
      <c r="XCK95" s="37"/>
      <c r="XCL95" s="37"/>
      <c r="XCM95" s="37"/>
      <c r="XCN95" s="37"/>
      <c r="XCO95" s="37"/>
      <c r="XCP95" s="37"/>
      <c r="XCQ95" s="37"/>
      <c r="XCR95" s="37"/>
      <c r="XCS95" s="37"/>
      <c r="XCT95" s="37"/>
      <c r="XCU95" s="37"/>
      <c r="XCV95" s="37"/>
      <c r="XCW95" s="37"/>
      <c r="XCX95" s="37"/>
      <c r="XCY95" s="37"/>
      <c r="XCZ95" s="37"/>
      <c r="XDA95" s="37"/>
      <c r="XDB95" s="37"/>
      <c r="XDC95" s="37"/>
      <c r="XDD95" s="37"/>
      <c r="XDE95" s="37"/>
      <c r="XDF95" s="37"/>
      <c r="XDG95" s="37"/>
      <c r="XDH95" s="37"/>
      <c r="XDI95" s="37"/>
      <c r="XDJ95" s="37"/>
      <c r="XDK95" s="37"/>
      <c r="XDL95" s="37"/>
      <c r="XDM95" s="37"/>
      <c r="XDN95" s="37"/>
      <c r="XDO95" s="37"/>
      <c r="XDP95" s="37"/>
      <c r="XDQ95" s="37"/>
      <c r="XDR95" s="37"/>
      <c r="XDS95" s="37"/>
      <c r="XDT95" s="37"/>
      <c r="XDU95" s="37"/>
      <c r="XDV95" s="37"/>
      <c r="XDW95" s="37"/>
      <c r="XDX95" s="37"/>
      <c r="XDY95" s="37"/>
      <c r="XDZ95" s="37"/>
      <c r="XEA95" s="37"/>
      <c r="XEB95" s="37"/>
      <c r="XEC95" s="37"/>
      <c r="XED95" s="37"/>
      <c r="XEE95" s="37"/>
      <c r="XEF95" s="37"/>
      <c r="XEG95" s="37"/>
      <c r="XEH95" s="37"/>
      <c r="XEI95" s="37"/>
      <c r="XEJ95" s="37"/>
      <c r="XEK95" s="37"/>
      <c r="XEL95" s="37"/>
      <c r="XEM95" s="37"/>
      <c r="XEN95" s="37"/>
      <c r="XEO95" s="37"/>
      <c r="XEP95" s="37"/>
      <c r="XEQ95" s="37"/>
      <c r="XER95" s="37"/>
      <c r="XES95" s="37"/>
      <c r="XET95" s="37"/>
      <c r="XEU95" s="37"/>
      <c r="XEV95" s="37"/>
      <c r="XEW95" s="37"/>
      <c r="XEX95" s="37"/>
      <c r="XEY95" s="37"/>
      <c r="XEZ95" s="37"/>
      <c r="XFA95" s="37"/>
      <c r="XFB95" s="37"/>
      <c r="XFC95" s="37"/>
      <c r="XFD95" s="4"/>
    </row>
    <row r="96" s="1" customFormat="true" ht="13.8" hidden="false" customHeight="false" outlineLevel="0" collapsed="false">
      <c r="A96" s="75"/>
      <c r="B96" s="21" t="s">
        <v>102</v>
      </c>
      <c r="C96" s="15" t="s">
        <v>103</v>
      </c>
      <c r="D96" s="21" t="n">
        <v>100</v>
      </c>
      <c r="E96" s="27" t="n">
        <v>10.34</v>
      </c>
      <c r="F96" s="27" t="n">
        <v>3.41</v>
      </c>
      <c r="G96" s="27" t="n">
        <v>3.85</v>
      </c>
      <c r="H96" s="27" t="n">
        <v>87</v>
      </c>
      <c r="I96" s="27" t="n">
        <v>6.1</v>
      </c>
      <c r="J96" s="27" t="n">
        <v>0.07</v>
      </c>
      <c r="K96" s="27" t="n">
        <v>0.06</v>
      </c>
      <c r="L96" s="27" t="n">
        <v>4.47</v>
      </c>
      <c r="M96" s="27" t="n">
        <v>27.65</v>
      </c>
      <c r="N96" s="27" t="n">
        <v>29.77</v>
      </c>
      <c r="O96" s="27" t="n">
        <v>148.84</v>
      </c>
      <c r="P96" s="27" t="n">
        <v>0.63</v>
      </c>
      <c r="BD96" s="27" t="n">
        <v>10.34</v>
      </c>
      <c r="BE96" s="27" t="n">
        <v>3.41</v>
      </c>
      <c r="BF96" s="27" t="n">
        <v>3.85</v>
      </c>
      <c r="BG96" s="27" t="n">
        <v>87</v>
      </c>
      <c r="BH96" s="27" t="n">
        <v>6.1</v>
      </c>
      <c r="BI96" s="21" t="n">
        <v>0.07</v>
      </c>
      <c r="BJ96" s="21" t="n">
        <v>0.06</v>
      </c>
      <c r="BK96" s="27" t="n">
        <v>4.74</v>
      </c>
      <c r="BL96" s="27" t="n">
        <v>27.65</v>
      </c>
      <c r="BM96" s="27" t="n">
        <v>29.77</v>
      </c>
      <c r="BN96" s="27" t="n">
        <v>148.84</v>
      </c>
      <c r="BO96" s="27" t="n">
        <v>0.63</v>
      </c>
      <c r="WRG96" s="4"/>
    </row>
    <row r="97" s="1" customFormat="true" ht="13.8" hidden="false" customHeight="false" outlineLevel="0" collapsed="false">
      <c r="A97" s="75"/>
      <c r="B97" s="21" t="s">
        <v>104</v>
      </c>
      <c r="C97" s="26" t="s">
        <v>105</v>
      </c>
      <c r="D97" s="21" t="n">
        <v>180</v>
      </c>
      <c r="E97" s="27" t="n">
        <v>4.37</v>
      </c>
      <c r="F97" s="27" t="n">
        <v>5.16</v>
      </c>
      <c r="G97" s="27" t="n">
        <v>44</v>
      </c>
      <c r="H97" s="27" t="n">
        <v>239.94</v>
      </c>
      <c r="I97" s="27" t="n">
        <v>22.08</v>
      </c>
      <c r="J97" s="27" t="n">
        <v>0.02</v>
      </c>
      <c r="K97" s="27" t="n">
        <v>0.02</v>
      </c>
      <c r="L97" s="27" t="n">
        <f aca="false">BK97*180/100</f>
        <v>0</v>
      </c>
      <c r="M97" s="27" t="n">
        <v>2.9</v>
      </c>
      <c r="N97" s="27" t="n">
        <v>22.81</v>
      </c>
      <c r="O97" s="27" t="n">
        <v>72.72</v>
      </c>
      <c r="P97" s="27" t="n">
        <v>0.62</v>
      </c>
      <c r="Q97" s="40"/>
      <c r="R97" s="40"/>
      <c r="S97" s="40"/>
      <c r="T97" s="40"/>
      <c r="U97" s="40"/>
      <c r="V97" s="41"/>
      <c r="W97" s="41"/>
      <c r="X97" s="40"/>
      <c r="Y97" s="40"/>
      <c r="Z97" s="40"/>
      <c r="AA97" s="40"/>
      <c r="AB97" s="40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WRG97" s="4"/>
    </row>
    <row r="98" customFormat="false" ht="13.8" hidden="false" customHeight="false" outlineLevel="0" collapsed="false">
      <c r="A98" s="75"/>
      <c r="B98" s="21" t="s">
        <v>31</v>
      </c>
      <c r="C98" s="26" t="s">
        <v>32</v>
      </c>
      <c r="D98" s="21" t="n">
        <v>30</v>
      </c>
      <c r="E98" s="27" t="n">
        <f aca="false">BD98*30/20</f>
        <v>2.04</v>
      </c>
      <c r="F98" s="27" t="n">
        <f aca="false">BE98*30/20</f>
        <v>0.36</v>
      </c>
      <c r="G98" s="27" t="n">
        <f aca="false">BF98*30/20</f>
        <v>10.08</v>
      </c>
      <c r="H98" s="27" t="n">
        <f aca="false">BG98*30/20</f>
        <v>51.24</v>
      </c>
      <c r="I98" s="27" t="n">
        <f aca="false">BH98*30/20</f>
        <v>0</v>
      </c>
      <c r="J98" s="27" t="n">
        <f aca="false">BI98*30/20</f>
        <v>0.045</v>
      </c>
      <c r="K98" s="27" t="n">
        <f aca="false">BJ98*30/20</f>
        <v>0.03</v>
      </c>
      <c r="L98" s="27" t="n">
        <f aca="false">BK98*30/20</f>
        <v>0</v>
      </c>
      <c r="M98" s="27" t="n">
        <f aca="false">BL98*30/20</f>
        <v>13.515</v>
      </c>
      <c r="N98" s="27" t="n">
        <f aca="false">BM98*30/20</f>
        <v>14.115</v>
      </c>
      <c r="O98" s="27" t="n">
        <f aca="false">BN98*30/20</f>
        <v>45.21</v>
      </c>
      <c r="P98" s="27" t="n">
        <f aca="false">BO98*30/20</f>
        <v>1.125</v>
      </c>
      <c r="Q98" s="27" t="n">
        <v>1.7</v>
      </c>
      <c r="R98" s="27" t="n">
        <v>0.3</v>
      </c>
      <c r="S98" s="27" t="n">
        <v>8.4</v>
      </c>
      <c r="T98" s="27" t="n">
        <v>42.7</v>
      </c>
      <c r="U98" s="27"/>
      <c r="V98" s="27" t="n">
        <v>0.04</v>
      </c>
      <c r="W98" s="27" t="n">
        <v>0.02</v>
      </c>
      <c r="X98" s="27"/>
      <c r="Y98" s="27" t="n">
        <v>11.26</v>
      </c>
      <c r="Z98" s="27" t="n">
        <v>11.76</v>
      </c>
      <c r="AA98" s="27" t="n">
        <v>37.68</v>
      </c>
      <c r="AB98" s="27" t="n">
        <v>0.94</v>
      </c>
      <c r="BD98" s="27" t="n">
        <v>1.36</v>
      </c>
      <c r="BE98" s="27" t="n">
        <v>0.24</v>
      </c>
      <c r="BF98" s="27" t="n">
        <v>6.72</v>
      </c>
      <c r="BG98" s="27" t="n">
        <v>34.16</v>
      </c>
      <c r="BH98" s="27"/>
      <c r="BI98" s="27" t="n">
        <v>0.03</v>
      </c>
      <c r="BJ98" s="27" t="n">
        <v>0.02</v>
      </c>
      <c r="BK98" s="27"/>
      <c r="BL98" s="27" t="n">
        <v>9.01</v>
      </c>
      <c r="BM98" s="27" t="n">
        <v>9.41</v>
      </c>
      <c r="BN98" s="27" t="n">
        <v>30.14</v>
      </c>
      <c r="BO98" s="27" t="n">
        <v>0.75</v>
      </c>
    </row>
    <row r="99" customFormat="false" ht="13.8" hidden="false" customHeight="false" outlineLevel="0" collapsed="false">
      <c r="A99" s="75"/>
      <c r="B99" s="21" t="s">
        <v>31</v>
      </c>
      <c r="C99" s="15" t="s">
        <v>33</v>
      </c>
      <c r="D99" s="21" t="n">
        <v>50</v>
      </c>
      <c r="E99" s="27" t="n">
        <f aca="false">BD99*50/40</f>
        <v>3.7</v>
      </c>
      <c r="F99" s="27" t="n">
        <f aca="false">BE99*50/40</f>
        <v>0.45</v>
      </c>
      <c r="G99" s="27" t="n">
        <f aca="false">BF99*50/40</f>
        <v>26.375</v>
      </c>
      <c r="H99" s="27" t="n">
        <f aca="false">BG99*50/40</f>
        <v>117.225</v>
      </c>
      <c r="I99" s="27" t="n">
        <f aca="false">BH99*50/40</f>
        <v>0</v>
      </c>
      <c r="J99" s="27" t="n">
        <f aca="false">BI99*50/40</f>
        <v>0</v>
      </c>
      <c r="K99" s="27" t="n">
        <f aca="false">BJ99*50/40</f>
        <v>0.025</v>
      </c>
      <c r="L99" s="27" t="n">
        <f aca="false">BK99*50/40</f>
        <v>0</v>
      </c>
      <c r="M99" s="27" t="n">
        <f aca="false">BL99*50/40</f>
        <v>10</v>
      </c>
      <c r="N99" s="27" t="n">
        <f aca="false">BM99*50/40</f>
        <v>7</v>
      </c>
      <c r="O99" s="27" t="n">
        <f aca="false">BN99*50/40</f>
        <v>32.5</v>
      </c>
      <c r="P99" s="27" t="n">
        <f aca="false">BO99*50/40</f>
        <v>0.55</v>
      </c>
      <c r="Q99" s="27" t="n">
        <v>3.03</v>
      </c>
      <c r="R99" s="27" t="n">
        <v>0.36</v>
      </c>
      <c r="S99" s="27" t="n">
        <v>19.64</v>
      </c>
      <c r="T99" s="27" t="n">
        <v>93.77</v>
      </c>
      <c r="U99" s="27"/>
      <c r="V99" s="27"/>
      <c r="W99" s="27" t="n">
        <v>0.013</v>
      </c>
      <c r="X99" s="27"/>
      <c r="Y99" s="27" t="n">
        <v>8</v>
      </c>
      <c r="Z99" s="27" t="n">
        <v>5.6</v>
      </c>
      <c r="AA99" s="27" t="n">
        <v>26</v>
      </c>
      <c r="AB99" s="27" t="n">
        <v>0.44</v>
      </c>
      <c r="AC99" s="27" t="n">
        <v>3</v>
      </c>
      <c r="AD99" s="27" t="n">
        <f aca="false">AP99*40/40</f>
        <v>0</v>
      </c>
      <c r="AE99" s="27" t="n">
        <f aca="false">AQ99*40/40</f>
        <v>0</v>
      </c>
      <c r="AF99" s="27" t="n">
        <f aca="false">AR99*40/40</f>
        <v>0</v>
      </c>
      <c r="AG99" s="27" t="n">
        <f aca="false">AS99*40/40</f>
        <v>0</v>
      </c>
      <c r="AH99" s="27" t="n">
        <f aca="false">AT99*40/40</f>
        <v>0</v>
      </c>
      <c r="AI99" s="27" t="n">
        <f aca="false">AU99*40/40</f>
        <v>0</v>
      </c>
      <c r="AJ99" s="27" t="n">
        <f aca="false">AV99*40/40</f>
        <v>0</v>
      </c>
      <c r="AK99" s="27" t="n">
        <f aca="false">AW99*40/40</f>
        <v>0</v>
      </c>
      <c r="AL99" s="27" t="n">
        <f aca="false">AX99*40/40</f>
        <v>0</v>
      </c>
      <c r="AM99" s="27" t="n">
        <f aca="false">AY99*40/40</f>
        <v>0</v>
      </c>
      <c r="AN99" s="27" t="n">
        <f aca="false">AZ99*40/40</f>
        <v>0</v>
      </c>
      <c r="BD99" s="27" t="n">
        <v>2.96</v>
      </c>
      <c r="BE99" s="27" t="n">
        <v>0.36</v>
      </c>
      <c r="BF99" s="27" t="n">
        <v>21.1</v>
      </c>
      <c r="BG99" s="27" t="n">
        <v>93.78</v>
      </c>
      <c r="BH99" s="27"/>
      <c r="BI99" s="27"/>
      <c r="BJ99" s="27" t="n">
        <v>0.02</v>
      </c>
      <c r="BK99" s="27"/>
      <c r="BL99" s="27" t="n">
        <v>8</v>
      </c>
      <c r="BM99" s="27" t="n">
        <v>5.6</v>
      </c>
      <c r="BN99" s="27" t="n">
        <v>26</v>
      </c>
      <c r="BO99" s="27" t="n">
        <v>0.44</v>
      </c>
      <c r="WOD99" s="2"/>
      <c r="WOE99" s="2"/>
      <c r="WOF99" s="2"/>
      <c r="WOG99" s="2"/>
      <c r="WOH99" s="2"/>
      <c r="WOI99" s="2"/>
      <c r="WOJ99" s="2"/>
      <c r="WOK99" s="2"/>
      <c r="WOL99" s="2"/>
      <c r="WOM99" s="2"/>
      <c r="WON99" s="2"/>
      <c r="WOO99" s="2"/>
      <c r="WOP99" s="2"/>
      <c r="WOQ99" s="2"/>
      <c r="WOR99" s="2"/>
      <c r="WOS99" s="2"/>
      <c r="WOT99" s="2"/>
      <c r="WOU99" s="2"/>
      <c r="WOV99" s="2"/>
      <c r="WOW99" s="2"/>
      <c r="WOX99" s="2"/>
      <c r="WOY99" s="2"/>
      <c r="WOZ99" s="2"/>
      <c r="WPA99" s="2"/>
      <c r="WPB99" s="2"/>
      <c r="WPC99" s="2"/>
      <c r="WPD99" s="2"/>
      <c r="WPE99" s="2"/>
      <c r="WPF99" s="2"/>
      <c r="WPG99" s="2"/>
      <c r="WPH99" s="2"/>
      <c r="WPI99" s="2"/>
      <c r="WPJ99" s="2"/>
      <c r="WPK99" s="2"/>
      <c r="WPL99" s="2"/>
      <c r="WPM99" s="2"/>
      <c r="WPN99" s="2"/>
      <c r="WPO99" s="2"/>
      <c r="WPP99" s="2"/>
      <c r="WPQ99" s="2"/>
      <c r="WPR99" s="2"/>
      <c r="WPS99" s="2"/>
      <c r="WPT99" s="2"/>
      <c r="WPU99" s="2"/>
      <c r="WPV99" s="2"/>
      <c r="WPW99" s="2"/>
      <c r="WPX99" s="2"/>
      <c r="WPY99" s="2"/>
      <c r="WPZ99" s="2"/>
      <c r="WQA99" s="2"/>
      <c r="WQB99" s="2"/>
      <c r="WQC99" s="2"/>
      <c r="WQD99" s="2"/>
      <c r="WQE99" s="2"/>
      <c r="WQF99" s="2"/>
      <c r="WQG99" s="2"/>
      <c r="WQH99" s="2"/>
      <c r="WQI99" s="2"/>
      <c r="WQJ99" s="2"/>
      <c r="WQK99" s="2"/>
      <c r="WQL99" s="2"/>
      <c r="WQM99" s="2"/>
      <c r="WQN99" s="2"/>
      <c r="WQO99" s="2"/>
      <c r="WQP99" s="2"/>
      <c r="WQQ99" s="2"/>
      <c r="WQR99" s="2"/>
      <c r="WQS99" s="2"/>
      <c r="WQT99" s="2"/>
      <c r="WQU99" s="2"/>
      <c r="WQV99" s="2"/>
      <c r="WQW99" s="2"/>
      <c r="WQX99" s="2"/>
      <c r="WQY99" s="2"/>
      <c r="WQZ99" s="2"/>
      <c r="WRA99" s="2"/>
      <c r="WRB99" s="2"/>
      <c r="WRC99" s="2"/>
      <c r="WRD99" s="2"/>
      <c r="WRE99" s="2"/>
      <c r="WRF99" s="2"/>
    </row>
    <row r="100" customFormat="false" ht="13.8" hidden="false" customHeight="false" outlineLevel="0" collapsed="false">
      <c r="A100" s="75"/>
      <c r="B100" s="21" t="s">
        <v>31</v>
      </c>
      <c r="C100" s="15" t="s">
        <v>61</v>
      </c>
      <c r="D100" s="21" t="n">
        <v>200</v>
      </c>
      <c r="E100" s="27" t="n">
        <v>1</v>
      </c>
      <c r="F100" s="27" t="n">
        <f aca="false">BE100*200/200</f>
        <v>0</v>
      </c>
      <c r="G100" s="27" t="n">
        <v>20</v>
      </c>
      <c r="H100" s="27" t="n">
        <f aca="false">BG100*200/200</f>
        <v>42</v>
      </c>
      <c r="I100" s="27" t="n">
        <f aca="false">BH100*200/200</f>
        <v>0</v>
      </c>
      <c r="J100" s="27" t="n">
        <f aca="false">BI100*200/200</f>
        <v>0.01</v>
      </c>
      <c r="K100" s="27" t="n">
        <f aca="false">BJ100*200/200</f>
        <v>0.01</v>
      </c>
      <c r="L100" s="27" t="n">
        <v>4</v>
      </c>
      <c r="M100" s="27" t="n">
        <v>14</v>
      </c>
      <c r="N100" s="27" t="n">
        <v>8</v>
      </c>
      <c r="O100" s="27" t="n">
        <v>14</v>
      </c>
      <c r="P100" s="27" t="n">
        <f aca="false">BO100*200/200</f>
        <v>1.4</v>
      </c>
      <c r="Q100" s="42" t="n">
        <v>1</v>
      </c>
      <c r="R100" s="42"/>
      <c r="S100" s="42" t="n">
        <v>20.2</v>
      </c>
      <c r="T100" s="42" t="n">
        <v>84.8</v>
      </c>
      <c r="U100" s="42"/>
      <c r="V100" s="15" t="n">
        <v>0.02</v>
      </c>
      <c r="W100" s="15" t="n">
        <v>0.02</v>
      </c>
      <c r="X100" s="42" t="n">
        <v>4</v>
      </c>
      <c r="Y100" s="42" t="n">
        <v>14</v>
      </c>
      <c r="Z100" s="42" t="n">
        <v>14</v>
      </c>
      <c r="AA100" s="42" t="n">
        <v>14</v>
      </c>
      <c r="AB100" s="42" t="n">
        <v>2.8</v>
      </c>
      <c r="BD100" s="27" t="n">
        <v>0.5</v>
      </c>
      <c r="BE100" s="27" t="n">
        <f aca="false">BQ100*200/200</f>
        <v>0</v>
      </c>
      <c r="BF100" s="27" t="n">
        <v>10.1</v>
      </c>
      <c r="BG100" s="27" t="n">
        <v>42</v>
      </c>
      <c r="BH100" s="27" t="n">
        <f aca="false">BT100*200/200</f>
        <v>0</v>
      </c>
      <c r="BI100" s="27" t="n">
        <v>0.01</v>
      </c>
      <c r="BJ100" s="27" t="n">
        <v>0.01</v>
      </c>
      <c r="BK100" s="27" t="n">
        <v>2</v>
      </c>
      <c r="BL100" s="27" t="n">
        <v>7</v>
      </c>
      <c r="BM100" s="27" t="n">
        <v>4</v>
      </c>
      <c r="BN100" s="27" t="n">
        <v>7</v>
      </c>
      <c r="BO100" s="27" t="n">
        <v>1.4</v>
      </c>
      <c r="WOD100" s="2"/>
      <c r="WOE100" s="2"/>
      <c r="WOF100" s="2"/>
      <c r="WOG100" s="2"/>
      <c r="WOH100" s="2"/>
      <c r="WOI100" s="2"/>
      <c r="WOJ100" s="2"/>
      <c r="WOK100" s="2"/>
      <c r="WOL100" s="2"/>
      <c r="WOM100" s="2"/>
      <c r="WON100" s="2"/>
      <c r="WOO100" s="2"/>
      <c r="WOP100" s="2"/>
      <c r="WOQ100" s="2"/>
      <c r="WOR100" s="2"/>
      <c r="WOS100" s="2"/>
      <c r="WOT100" s="2"/>
      <c r="WOU100" s="2"/>
      <c r="WOV100" s="2"/>
      <c r="WOW100" s="2"/>
      <c r="WOX100" s="2"/>
      <c r="WOY100" s="2"/>
      <c r="WOZ100" s="2"/>
      <c r="WPA100" s="2"/>
      <c r="WPB100" s="2"/>
      <c r="WPC100" s="2"/>
      <c r="WPD100" s="2"/>
      <c r="WPE100" s="2"/>
      <c r="WPF100" s="2"/>
      <c r="WPG100" s="2"/>
      <c r="WPH100" s="2"/>
      <c r="WPI100" s="2"/>
      <c r="WPJ100" s="2"/>
      <c r="WPK100" s="2"/>
      <c r="WPL100" s="2"/>
      <c r="WPM100" s="2"/>
      <c r="WPN100" s="2"/>
      <c r="WPO100" s="2"/>
      <c r="WPP100" s="2"/>
      <c r="WPQ100" s="2"/>
      <c r="WPR100" s="2"/>
      <c r="WPS100" s="2"/>
      <c r="WPT100" s="2"/>
      <c r="WPU100" s="2"/>
      <c r="WPV100" s="2"/>
      <c r="WPW100" s="2"/>
      <c r="WPX100" s="2"/>
      <c r="WPY100" s="2"/>
      <c r="WPZ100" s="2"/>
      <c r="WQA100" s="2"/>
      <c r="WQB100" s="2"/>
      <c r="WQC100" s="2"/>
      <c r="WQD100" s="2"/>
      <c r="WQE100" s="2"/>
      <c r="WQF100" s="2"/>
      <c r="WQG100" s="2"/>
      <c r="WQH100" s="2"/>
      <c r="WQI100" s="2"/>
      <c r="WQJ100" s="2"/>
      <c r="WQK100" s="2"/>
      <c r="WQL100" s="2"/>
      <c r="WQM100" s="2"/>
      <c r="WQN100" s="2"/>
      <c r="WQO100" s="2"/>
      <c r="WQP100" s="2"/>
      <c r="WQQ100" s="2"/>
      <c r="WQR100" s="2"/>
      <c r="WQS100" s="2"/>
      <c r="WQT100" s="2"/>
      <c r="WQU100" s="2"/>
      <c r="WQV100" s="2"/>
      <c r="WQW100" s="2"/>
      <c r="WQX100" s="2"/>
      <c r="WQY100" s="2"/>
      <c r="WQZ100" s="2"/>
      <c r="WRA100" s="2"/>
      <c r="WRB100" s="2"/>
      <c r="WRC100" s="2"/>
      <c r="WRD100" s="2"/>
      <c r="WRE100" s="2"/>
      <c r="WRF100" s="2"/>
    </row>
    <row r="101" customFormat="false" ht="15" hidden="false" customHeight="false" outlineLevel="0" collapsed="false">
      <c r="A101" s="75"/>
      <c r="B101" s="74"/>
      <c r="C101" s="30" t="s">
        <v>106</v>
      </c>
      <c r="D101" s="31" t="n">
        <f aca="false">SUM(D94:D100)</f>
        <v>935</v>
      </c>
      <c r="E101" s="44"/>
      <c r="F101" s="44"/>
      <c r="G101" s="44"/>
      <c r="H101" s="44"/>
      <c r="I101" s="44"/>
      <c r="J101" s="45"/>
      <c r="K101" s="45"/>
      <c r="L101" s="44"/>
      <c r="M101" s="44"/>
      <c r="N101" s="44"/>
      <c r="O101" s="44"/>
      <c r="P101" s="44"/>
    </row>
    <row r="102" customFormat="false" ht="14.15" hidden="false" customHeight="false" outlineLevel="0" collapsed="false">
      <c r="A102" s="75" t="s">
        <v>93</v>
      </c>
      <c r="B102" s="33"/>
      <c r="C102" s="33" t="s">
        <v>93</v>
      </c>
      <c r="D102" s="33"/>
      <c r="E102" s="77" t="n">
        <f aca="false">SUM(E94:E101)</f>
        <v>25.87</v>
      </c>
      <c r="F102" s="77" t="n">
        <f aca="false">SUM(F94:F101)</f>
        <v>17.95</v>
      </c>
      <c r="G102" s="77" t="n">
        <f aca="false">SUM(G94:G101)</f>
        <v>122.145</v>
      </c>
      <c r="H102" s="77" t="n">
        <f aca="false">SUM(H94:H101)</f>
        <v>701.938333333333</v>
      </c>
      <c r="I102" s="77" t="n">
        <f aca="false">SUM(I94:I101)</f>
        <v>147.468888888889</v>
      </c>
      <c r="J102" s="77" t="n">
        <f aca="false">SUM(J94:J101)</f>
        <v>0.233888888888889</v>
      </c>
      <c r="K102" s="77" t="n">
        <f aca="false">SUM(K94:K101)</f>
        <v>0.201666666666667</v>
      </c>
      <c r="L102" s="77" t="n">
        <f aca="false">SUM(L94:L101)</f>
        <v>13.8588888888889</v>
      </c>
      <c r="M102" s="77" t="n">
        <f aca="false">SUM(M94:M101)</f>
        <v>112.980555555556</v>
      </c>
      <c r="N102" s="77" t="n">
        <f aca="false">SUM(N94:N101)</f>
        <v>106.132777777778</v>
      </c>
      <c r="O102" s="77" t="n">
        <f aca="false">SUM(O94:O101)</f>
        <v>380.914444444444</v>
      </c>
      <c r="P102" s="77" t="n">
        <f aca="false">SUM(P94:P101)</f>
        <v>5.46055555555556</v>
      </c>
    </row>
    <row r="103" customFormat="false" ht="13.8" hidden="false" customHeight="false" outlineLevel="0" collapsed="false">
      <c r="A103" s="75"/>
      <c r="B103" s="33"/>
      <c r="C103" s="33"/>
      <c r="D103" s="33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customFormat="false" ht="15" hidden="false" customHeight="false" outlineLevel="0" collapsed="false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customFormat="false" ht="15" hidden="false" customHeight="false" outlineLevel="0" collapsed="false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customFormat="false" ht="15" hidden="false" customHeight="false" outlineLevel="0" collapsed="false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customFormat="false" ht="12.75" hidden="false" customHeight="true" outlineLevel="0" collapsed="false">
      <c r="A107" s="6" t="s">
        <v>0</v>
      </c>
      <c r="B107" s="6" t="s">
        <v>1</v>
      </c>
      <c r="C107" s="7" t="s">
        <v>2</v>
      </c>
      <c r="D107" s="6" t="s">
        <v>3</v>
      </c>
      <c r="E107" s="8" t="s">
        <v>4</v>
      </c>
      <c r="F107" s="8"/>
      <c r="G107" s="8"/>
      <c r="H107" s="49" t="s">
        <v>5</v>
      </c>
      <c r="I107" s="8" t="s">
        <v>6</v>
      </c>
      <c r="J107" s="8"/>
      <c r="K107" s="8"/>
      <c r="L107" s="8"/>
      <c r="M107" s="8" t="s">
        <v>7</v>
      </c>
      <c r="N107" s="8"/>
      <c r="O107" s="8"/>
      <c r="P107" s="8"/>
    </row>
    <row r="108" customFormat="false" ht="15" hidden="false" customHeight="false" outlineLevel="0" collapsed="false">
      <c r="A108" s="6"/>
      <c r="B108" s="6"/>
      <c r="C108" s="7"/>
      <c r="D108" s="6"/>
      <c r="E108" s="8"/>
      <c r="F108" s="8"/>
      <c r="G108" s="8"/>
      <c r="H108" s="49"/>
      <c r="I108" s="8"/>
      <c r="J108" s="8"/>
      <c r="K108" s="8"/>
      <c r="L108" s="8"/>
      <c r="M108" s="8"/>
      <c r="N108" s="8"/>
      <c r="O108" s="8"/>
      <c r="P108" s="8"/>
    </row>
    <row r="109" customFormat="false" ht="54.75" hidden="false" customHeight="true" outlineLevel="0" collapsed="false">
      <c r="A109" s="6"/>
      <c r="B109" s="6"/>
      <c r="C109" s="7"/>
      <c r="D109" s="6"/>
      <c r="E109" s="6" t="s">
        <v>8</v>
      </c>
      <c r="F109" s="6" t="s">
        <v>9</v>
      </c>
      <c r="G109" s="6" t="s">
        <v>10</v>
      </c>
      <c r="H109" s="49"/>
      <c r="I109" s="11" t="s">
        <v>11</v>
      </c>
      <c r="J109" s="11" t="s">
        <v>12</v>
      </c>
      <c r="K109" s="11" t="s">
        <v>13</v>
      </c>
      <c r="L109" s="11" t="s">
        <v>14</v>
      </c>
      <c r="M109" s="6" t="s">
        <v>15</v>
      </c>
      <c r="N109" s="6" t="s">
        <v>16</v>
      </c>
      <c r="O109" s="6" t="s">
        <v>17</v>
      </c>
      <c r="P109" s="6" t="s">
        <v>18</v>
      </c>
    </row>
    <row r="110" customFormat="false" ht="21" hidden="false" customHeight="true" outlineLevel="0" collapsed="false">
      <c r="A110" s="63" t="s">
        <v>107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</row>
    <row r="111" customFormat="false" ht="15" hidden="false" customHeight="true" outlineLevel="0" collapsed="false">
      <c r="A111" s="52" t="s">
        <v>20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</row>
    <row r="112" customFormat="false" ht="15" hidden="false" customHeight="true" outlineLevel="0" collapsed="false">
      <c r="A112" s="52"/>
      <c r="B112" s="79" t="s">
        <v>108</v>
      </c>
      <c r="C112" s="79" t="s">
        <v>109</v>
      </c>
      <c r="D112" s="14" t="n">
        <v>100</v>
      </c>
      <c r="E112" s="80" t="n">
        <v>2.18</v>
      </c>
      <c r="F112" s="14" t="n">
        <v>2.78</v>
      </c>
      <c r="G112" s="14" t="n">
        <v>12.27</v>
      </c>
      <c r="H112" s="80" t="n">
        <v>82</v>
      </c>
      <c r="I112" s="14"/>
      <c r="J112" s="14" t="n">
        <v>0.04</v>
      </c>
      <c r="K112" s="14" t="n">
        <v>0.05</v>
      </c>
      <c r="L112" s="14" t="n">
        <v>7.02</v>
      </c>
      <c r="M112" s="14" t="n">
        <v>54.8</v>
      </c>
      <c r="N112" s="14" t="n">
        <v>20.5</v>
      </c>
      <c r="O112" s="14" t="n">
        <v>51.16</v>
      </c>
      <c r="P112" s="14" t="n">
        <v>0.72</v>
      </c>
    </row>
    <row r="113" s="1" customFormat="true" ht="13.8" hidden="false" customHeight="false" outlineLevel="0" collapsed="false">
      <c r="A113" s="52"/>
      <c r="B113" s="18" t="s">
        <v>43</v>
      </c>
      <c r="C113" s="38" t="s">
        <v>44</v>
      </c>
      <c r="D113" s="20" t="n">
        <v>100</v>
      </c>
      <c r="E113" s="39" t="n">
        <f aca="false">BD113*100/90</f>
        <v>13.3333333333333</v>
      </c>
      <c r="F113" s="39" t="n">
        <v>19.22</v>
      </c>
      <c r="G113" s="39" t="n">
        <v>12.74</v>
      </c>
      <c r="H113" s="39" t="n">
        <f aca="false">BG113*100/90</f>
        <v>313.333333333333</v>
      </c>
      <c r="I113" s="39" t="n">
        <f aca="false">BH113*100/90</f>
        <v>42.6666666666667</v>
      </c>
      <c r="J113" s="39" t="n">
        <f aca="false">BI113*100/90</f>
        <v>0.177777777777778</v>
      </c>
      <c r="K113" s="39" t="n">
        <f aca="false">BJ113*100/90</f>
        <v>0.122222222222222</v>
      </c>
      <c r="L113" s="39" t="n">
        <f aca="false">BK113*100/90</f>
        <v>0.666666666666667</v>
      </c>
      <c r="M113" s="39" t="n">
        <f aca="false">BL113*100/90</f>
        <v>15.9555555555556</v>
      </c>
      <c r="N113" s="39" t="n">
        <f aca="false">BM113*100/90</f>
        <v>20.9333333333333</v>
      </c>
      <c r="O113" s="39" t="n">
        <f aca="false">BN113*100/90</f>
        <v>143.755555555556</v>
      </c>
      <c r="P113" s="39" t="n">
        <f aca="false">BO113*100/90</f>
        <v>3.6</v>
      </c>
      <c r="Q113" s="40" t="n">
        <v>7.46</v>
      </c>
      <c r="R113" s="40" t="n">
        <v>8.29</v>
      </c>
      <c r="S113" s="40" t="n">
        <v>9.44</v>
      </c>
      <c r="T113" s="40" t="n">
        <v>142</v>
      </c>
      <c r="U113" s="40" t="n">
        <v>33</v>
      </c>
      <c r="V113" s="41" t="n">
        <v>0.05</v>
      </c>
      <c r="W113" s="41" t="n">
        <v>0.07</v>
      </c>
      <c r="X113" s="40" t="n">
        <v>0.41</v>
      </c>
      <c r="Y113" s="40" t="n">
        <v>23.65</v>
      </c>
      <c r="Z113" s="40" t="n">
        <v>16.5</v>
      </c>
      <c r="AA113" s="40" t="n">
        <v>83.14</v>
      </c>
      <c r="AB113" s="40" t="n">
        <v>0.68</v>
      </c>
      <c r="BD113" s="39" t="n">
        <v>12</v>
      </c>
      <c r="BE113" s="39" t="n">
        <v>21.28</v>
      </c>
      <c r="BF113" s="39" t="n">
        <v>10.57</v>
      </c>
      <c r="BG113" s="39" t="n">
        <v>282</v>
      </c>
      <c r="BH113" s="39" t="n">
        <v>38.4</v>
      </c>
      <c r="BI113" s="39" t="n">
        <v>0.16</v>
      </c>
      <c r="BJ113" s="39" t="n">
        <v>0.11</v>
      </c>
      <c r="BK113" s="39" t="n">
        <v>0.6</v>
      </c>
      <c r="BL113" s="39" t="n">
        <v>14.36</v>
      </c>
      <c r="BM113" s="39" t="n">
        <v>18.84</v>
      </c>
      <c r="BN113" s="39" t="n">
        <v>129.38</v>
      </c>
      <c r="BO113" s="39" t="n">
        <v>3.24</v>
      </c>
      <c r="WRG113" s="4"/>
    </row>
    <row r="114" customFormat="false" ht="15" hidden="false" customHeight="false" outlineLevel="0" collapsed="false">
      <c r="A114" s="52"/>
      <c r="B114" s="18" t="s">
        <v>58</v>
      </c>
      <c r="C114" s="38" t="s">
        <v>110</v>
      </c>
      <c r="D114" s="20" t="n">
        <v>180</v>
      </c>
      <c r="E114" s="39" t="n">
        <f aca="false">BD114*180/100</f>
        <v>5.49</v>
      </c>
      <c r="F114" s="39" t="n">
        <f aca="false">BE114*180/100</f>
        <v>6.012</v>
      </c>
      <c r="G114" s="39" t="n">
        <f aca="false">BF114*180/100</f>
        <v>24.624</v>
      </c>
      <c r="H114" s="39" t="n">
        <f aca="false">BG114*180/100</f>
        <v>174.6</v>
      </c>
      <c r="I114" s="39" t="n">
        <f aca="false">BH114*180/100</f>
        <v>0</v>
      </c>
      <c r="J114" s="39" t="n">
        <f aca="false">BI114*180/100</f>
        <v>0.144</v>
      </c>
      <c r="K114" s="39" t="n">
        <f aca="false">BJ114*180/100</f>
        <v>0.072</v>
      </c>
      <c r="L114" s="39" t="n">
        <f aca="false">BK114*180/100</f>
        <v>0</v>
      </c>
      <c r="M114" s="39" t="n">
        <f aca="false">BL114*180/100</f>
        <v>10.134</v>
      </c>
      <c r="N114" s="39" t="n">
        <f aca="false">BM114*180/100</f>
        <v>86.436</v>
      </c>
      <c r="O114" s="39" t="n">
        <f aca="false">BN114*180/100</f>
        <v>130.5</v>
      </c>
      <c r="P114" s="39" t="n">
        <f aca="false">BO114*180/100</f>
        <v>2.916</v>
      </c>
      <c r="Q114" s="40"/>
      <c r="R114" s="40"/>
      <c r="S114" s="40"/>
      <c r="T114" s="40"/>
      <c r="U114" s="40"/>
      <c r="V114" s="41"/>
      <c r="W114" s="41"/>
      <c r="X114" s="40"/>
      <c r="Y114" s="40"/>
      <c r="Z114" s="40"/>
      <c r="AA114" s="40"/>
      <c r="AB114" s="40"/>
      <c r="BD114" s="39" t="n">
        <v>3.05</v>
      </c>
      <c r="BE114" s="39" t="n">
        <v>3.34</v>
      </c>
      <c r="BF114" s="39" t="n">
        <v>13.68</v>
      </c>
      <c r="BG114" s="39" t="n">
        <v>97</v>
      </c>
      <c r="BH114" s="39"/>
      <c r="BI114" s="39" t="n">
        <v>0.08</v>
      </c>
      <c r="BJ114" s="39" t="n">
        <v>0.04</v>
      </c>
      <c r="BK114" s="39" t="n">
        <f aca="false">DJ114*150/100</f>
        <v>0</v>
      </c>
      <c r="BL114" s="39" t="n">
        <v>5.63</v>
      </c>
      <c r="BM114" s="39" t="n">
        <v>48.02</v>
      </c>
      <c r="BN114" s="39" t="n">
        <v>72.5</v>
      </c>
      <c r="BO114" s="39" t="n">
        <v>1.62</v>
      </c>
      <c r="WOD114" s="2"/>
      <c r="WOE114" s="2"/>
      <c r="WOF114" s="2"/>
      <c r="WOG114" s="2"/>
      <c r="WOH114" s="2"/>
      <c r="WOI114" s="2"/>
      <c r="WOJ114" s="2"/>
      <c r="WOK114" s="2"/>
      <c r="WOL114" s="2"/>
      <c r="WOM114" s="2"/>
      <c r="WON114" s="2"/>
      <c r="WOO114" s="2"/>
      <c r="WOP114" s="2"/>
      <c r="WOQ114" s="2"/>
      <c r="WOR114" s="2"/>
      <c r="WOS114" s="2"/>
      <c r="WOT114" s="2"/>
      <c r="WOU114" s="2"/>
      <c r="WOV114" s="2"/>
      <c r="WOW114" s="2"/>
      <c r="WOX114" s="2"/>
      <c r="WOY114" s="2"/>
      <c r="WOZ114" s="2"/>
      <c r="WPA114" s="2"/>
      <c r="WPB114" s="2"/>
      <c r="WPC114" s="2"/>
      <c r="WPD114" s="2"/>
      <c r="WPE114" s="2"/>
      <c r="WPF114" s="2"/>
      <c r="WPG114" s="2"/>
      <c r="WPH114" s="2"/>
      <c r="WPI114" s="2"/>
      <c r="WPJ114" s="2"/>
      <c r="WPK114" s="2"/>
      <c r="WPL114" s="2"/>
      <c r="WPM114" s="2"/>
      <c r="WPN114" s="2"/>
      <c r="WPO114" s="2"/>
      <c r="WPP114" s="2"/>
      <c r="WPQ114" s="2"/>
      <c r="WPR114" s="2"/>
      <c r="WPS114" s="2"/>
      <c r="WPT114" s="2"/>
      <c r="WPU114" s="2"/>
      <c r="WPV114" s="2"/>
      <c r="WPW114" s="2"/>
      <c r="WPX114" s="2"/>
      <c r="WPY114" s="2"/>
      <c r="WPZ114" s="2"/>
      <c r="WQA114" s="2"/>
      <c r="WQB114" s="2"/>
      <c r="WQC114" s="2"/>
      <c r="WQD114" s="2"/>
      <c r="WQE114" s="2"/>
      <c r="WQF114" s="2"/>
      <c r="WQG114" s="2"/>
      <c r="WQH114" s="2"/>
      <c r="WQI114" s="2"/>
      <c r="WQJ114" s="2"/>
      <c r="WQK114" s="2"/>
      <c r="WQL114" s="2"/>
      <c r="WQM114" s="2"/>
      <c r="WQN114" s="2"/>
      <c r="WQO114" s="2"/>
      <c r="WQP114" s="2"/>
      <c r="WQQ114" s="2"/>
      <c r="WQR114" s="2"/>
      <c r="WQS114" s="2"/>
      <c r="WQT114" s="2"/>
      <c r="WQU114" s="2"/>
      <c r="WQV114" s="2"/>
      <c r="WQW114" s="2"/>
      <c r="WQX114" s="2"/>
      <c r="WQY114" s="2"/>
      <c r="WQZ114" s="2"/>
      <c r="WRA114" s="2"/>
      <c r="WRB114" s="2"/>
      <c r="WRC114" s="2"/>
      <c r="WRD114" s="2"/>
      <c r="WRE114" s="2"/>
      <c r="WRF114" s="2"/>
    </row>
    <row r="115" customFormat="false" ht="15" hidden="false" customHeight="false" outlineLevel="0" collapsed="false">
      <c r="A115" s="52"/>
      <c r="B115" s="21" t="s">
        <v>31</v>
      </c>
      <c r="C115" s="26" t="s">
        <v>32</v>
      </c>
      <c r="D115" s="21" t="n">
        <v>25</v>
      </c>
      <c r="E115" s="27" t="n">
        <f aca="false">BD115*25/20</f>
        <v>1.7</v>
      </c>
      <c r="F115" s="27" t="n">
        <f aca="false">BE115*25/20</f>
        <v>0.3</v>
      </c>
      <c r="G115" s="27" t="n">
        <f aca="false">BF115*25/20</f>
        <v>8.4</v>
      </c>
      <c r="H115" s="27" t="n">
        <f aca="false">BG115*25/20</f>
        <v>42.7</v>
      </c>
      <c r="I115" s="27" t="n">
        <f aca="false">BH115*25/20</f>
        <v>0</v>
      </c>
      <c r="J115" s="27" t="n">
        <f aca="false">BI115*25/20</f>
        <v>0.0375</v>
      </c>
      <c r="K115" s="27" t="n">
        <f aca="false">BJ115*25/20</f>
        <v>0.025</v>
      </c>
      <c r="L115" s="27" t="n">
        <f aca="false">BK115*25/20</f>
        <v>0</v>
      </c>
      <c r="M115" s="27" t="n">
        <f aca="false">BL115*25/20</f>
        <v>11.2625</v>
      </c>
      <c r="N115" s="27" t="n">
        <f aca="false">BM115*25/20</f>
        <v>11.7625</v>
      </c>
      <c r="O115" s="27" t="n">
        <f aca="false">BN115*25/20</f>
        <v>37.675</v>
      </c>
      <c r="P115" s="27" t="n">
        <f aca="false">BO115*25/20</f>
        <v>0.9375</v>
      </c>
      <c r="Q115" s="27" t="n">
        <v>1.7</v>
      </c>
      <c r="R115" s="27" t="n">
        <v>0.3</v>
      </c>
      <c r="S115" s="27" t="n">
        <v>8.4</v>
      </c>
      <c r="T115" s="27" t="n">
        <v>42.7</v>
      </c>
      <c r="U115" s="27"/>
      <c r="V115" s="27" t="n">
        <v>0.04</v>
      </c>
      <c r="W115" s="27" t="n">
        <v>0.02</v>
      </c>
      <c r="X115" s="27"/>
      <c r="Y115" s="27" t="n">
        <v>11.26</v>
      </c>
      <c r="Z115" s="27" t="n">
        <v>11.76</v>
      </c>
      <c r="AA115" s="27" t="n">
        <v>37.68</v>
      </c>
      <c r="AB115" s="27" t="n">
        <v>0.94</v>
      </c>
      <c r="BD115" s="27" t="n">
        <v>1.36</v>
      </c>
      <c r="BE115" s="27" t="n">
        <v>0.24</v>
      </c>
      <c r="BF115" s="27" t="n">
        <v>6.72</v>
      </c>
      <c r="BG115" s="27" t="n">
        <v>34.16</v>
      </c>
      <c r="BH115" s="27"/>
      <c r="BI115" s="27" t="n">
        <v>0.03</v>
      </c>
      <c r="BJ115" s="27" t="n">
        <v>0.02</v>
      </c>
      <c r="BK115" s="27"/>
      <c r="BL115" s="27" t="n">
        <v>9.01</v>
      </c>
      <c r="BM115" s="27" t="n">
        <v>9.41</v>
      </c>
      <c r="BN115" s="27" t="n">
        <v>30.14</v>
      </c>
      <c r="BO115" s="27" t="n">
        <v>0.75</v>
      </c>
    </row>
    <row r="116" customFormat="false" ht="13.8" hidden="false" customHeight="false" outlineLevel="0" collapsed="false">
      <c r="A116" s="52"/>
      <c r="B116" s="21" t="s">
        <v>31</v>
      </c>
      <c r="C116" s="15" t="s">
        <v>33</v>
      </c>
      <c r="D116" s="21" t="n">
        <v>40</v>
      </c>
      <c r="E116" s="27" t="n">
        <f aca="false">BD116*40/40</f>
        <v>2.96</v>
      </c>
      <c r="F116" s="27" t="n">
        <f aca="false">BE116*40/40</f>
        <v>0.36</v>
      </c>
      <c r="G116" s="27" t="n">
        <f aca="false">BF116*40/40</f>
        <v>21.1</v>
      </c>
      <c r="H116" s="27" t="n">
        <f aca="false">BG116*40/40</f>
        <v>93.78</v>
      </c>
      <c r="I116" s="27" t="n">
        <f aca="false">BH116*40/40</f>
        <v>0</v>
      </c>
      <c r="J116" s="27" t="n">
        <f aca="false">BI116*40/40</f>
        <v>0</v>
      </c>
      <c r="K116" s="27" t="n">
        <f aca="false">BJ116*40/40</f>
        <v>0.02</v>
      </c>
      <c r="L116" s="27" t="n">
        <f aca="false">BK116*40/40</f>
        <v>0</v>
      </c>
      <c r="M116" s="27" t="n">
        <f aca="false">BL116*40/40</f>
        <v>8</v>
      </c>
      <c r="N116" s="27" t="n">
        <f aca="false">BM116*40/40</f>
        <v>5.6</v>
      </c>
      <c r="O116" s="27" t="n">
        <f aca="false">BN116*40/40</f>
        <v>26</v>
      </c>
      <c r="P116" s="27" t="n">
        <f aca="false">BO116*40/40</f>
        <v>0.44</v>
      </c>
      <c r="Q116" s="27" t="n">
        <v>3.03</v>
      </c>
      <c r="R116" s="27" t="n">
        <v>0.36</v>
      </c>
      <c r="S116" s="27" t="n">
        <v>19.64</v>
      </c>
      <c r="T116" s="27" t="n">
        <v>93.77</v>
      </c>
      <c r="U116" s="27"/>
      <c r="V116" s="27"/>
      <c r="W116" s="27" t="n">
        <v>0.013</v>
      </c>
      <c r="X116" s="27"/>
      <c r="Y116" s="27" t="n">
        <v>8</v>
      </c>
      <c r="Z116" s="27" t="n">
        <v>5.6</v>
      </c>
      <c r="AA116" s="27" t="n">
        <v>26</v>
      </c>
      <c r="AB116" s="27" t="n">
        <v>0.44</v>
      </c>
      <c r="AC116" s="27" t="n">
        <v>3</v>
      </c>
      <c r="AD116" s="27" t="n">
        <f aca="false">AP116*40/40</f>
        <v>0</v>
      </c>
      <c r="AE116" s="27" t="n">
        <f aca="false">AQ116*40/40</f>
        <v>0</v>
      </c>
      <c r="AF116" s="27" t="n">
        <f aca="false">AR116*40/40</f>
        <v>0</v>
      </c>
      <c r="AG116" s="27" t="n">
        <f aca="false">AS116*40/40</f>
        <v>0</v>
      </c>
      <c r="AH116" s="27" t="n">
        <f aca="false">AT116*40/40</f>
        <v>0</v>
      </c>
      <c r="AI116" s="27" t="n">
        <f aca="false">AU116*40/40</f>
        <v>0</v>
      </c>
      <c r="AJ116" s="27" t="n">
        <f aca="false">AV116*40/40</f>
        <v>0</v>
      </c>
      <c r="AK116" s="27" t="n">
        <f aca="false">AW116*40/40</f>
        <v>0</v>
      </c>
      <c r="AL116" s="27" t="n">
        <f aca="false">AX116*40/40</f>
        <v>0</v>
      </c>
      <c r="AM116" s="27" t="n">
        <f aca="false">AY116*40/40</f>
        <v>0</v>
      </c>
      <c r="AN116" s="27" t="n">
        <f aca="false">AZ116*40/40</f>
        <v>0</v>
      </c>
      <c r="BD116" s="27" t="n">
        <v>2.96</v>
      </c>
      <c r="BE116" s="27" t="n">
        <v>0.36</v>
      </c>
      <c r="BF116" s="27" t="n">
        <v>21.1</v>
      </c>
      <c r="BG116" s="27" t="n">
        <v>93.78</v>
      </c>
      <c r="BH116" s="27"/>
      <c r="BI116" s="27"/>
      <c r="BJ116" s="27" t="n">
        <v>0.02</v>
      </c>
      <c r="BK116" s="27"/>
      <c r="BL116" s="27" t="n">
        <v>8</v>
      </c>
      <c r="BM116" s="27" t="n">
        <v>5.6</v>
      </c>
      <c r="BN116" s="27" t="n">
        <v>26</v>
      </c>
      <c r="BO116" s="27" t="n">
        <v>0.44</v>
      </c>
      <c r="WOD116" s="2"/>
      <c r="WOE116" s="2"/>
      <c r="WOF116" s="2"/>
      <c r="WOG116" s="2"/>
      <c r="WOH116" s="2"/>
      <c r="WOI116" s="2"/>
      <c r="WOJ116" s="2"/>
      <c r="WOK116" s="2"/>
      <c r="WOL116" s="2"/>
      <c r="WOM116" s="2"/>
      <c r="WON116" s="2"/>
      <c r="WOO116" s="2"/>
      <c r="WOP116" s="2"/>
      <c r="WOQ116" s="2"/>
      <c r="WOR116" s="2"/>
      <c r="WOS116" s="2"/>
      <c r="WOT116" s="2"/>
      <c r="WOU116" s="2"/>
      <c r="WOV116" s="2"/>
      <c r="WOW116" s="2"/>
      <c r="WOX116" s="2"/>
      <c r="WOY116" s="2"/>
      <c r="WOZ116" s="2"/>
      <c r="WPA116" s="2"/>
      <c r="WPB116" s="2"/>
      <c r="WPC116" s="2"/>
      <c r="WPD116" s="2"/>
      <c r="WPE116" s="2"/>
      <c r="WPF116" s="2"/>
      <c r="WPG116" s="2"/>
      <c r="WPH116" s="2"/>
      <c r="WPI116" s="2"/>
      <c r="WPJ116" s="2"/>
      <c r="WPK116" s="2"/>
      <c r="WPL116" s="2"/>
      <c r="WPM116" s="2"/>
      <c r="WPN116" s="2"/>
      <c r="WPO116" s="2"/>
      <c r="WPP116" s="2"/>
      <c r="WPQ116" s="2"/>
      <c r="WPR116" s="2"/>
      <c r="WPS116" s="2"/>
      <c r="WPT116" s="2"/>
      <c r="WPU116" s="2"/>
      <c r="WPV116" s="2"/>
      <c r="WPW116" s="2"/>
      <c r="WPX116" s="2"/>
      <c r="WPY116" s="2"/>
      <c r="WPZ116" s="2"/>
      <c r="WQA116" s="2"/>
      <c r="WQB116" s="2"/>
      <c r="WQC116" s="2"/>
      <c r="WQD116" s="2"/>
      <c r="WQE116" s="2"/>
      <c r="WQF116" s="2"/>
      <c r="WQG116" s="2"/>
      <c r="WQH116" s="2"/>
      <c r="WQI116" s="2"/>
      <c r="WQJ116" s="2"/>
      <c r="WQK116" s="2"/>
      <c r="WQL116" s="2"/>
      <c r="WQM116" s="2"/>
      <c r="WQN116" s="2"/>
      <c r="WQO116" s="2"/>
      <c r="WQP116" s="2"/>
      <c r="WQQ116" s="2"/>
      <c r="WQR116" s="2"/>
      <c r="WQS116" s="2"/>
      <c r="WQT116" s="2"/>
      <c r="WQU116" s="2"/>
      <c r="WQV116" s="2"/>
      <c r="WQW116" s="2"/>
      <c r="WQX116" s="2"/>
      <c r="WQY116" s="2"/>
      <c r="WQZ116" s="2"/>
      <c r="WRA116" s="2"/>
      <c r="WRB116" s="2"/>
      <c r="WRC116" s="2"/>
      <c r="WRD116" s="2"/>
      <c r="WRE116" s="2"/>
      <c r="WRF116" s="2"/>
    </row>
    <row r="117" customFormat="false" ht="13.8" hidden="false" customHeight="false" outlineLevel="0" collapsed="false">
      <c r="A117" s="52"/>
      <c r="B117" s="21" t="s">
        <v>29</v>
      </c>
      <c r="C117" s="15" t="s">
        <v>60</v>
      </c>
      <c r="D117" s="21" t="n">
        <v>100</v>
      </c>
      <c r="E117" s="27" t="n">
        <v>0.4</v>
      </c>
      <c r="F117" s="27" t="n">
        <v>0.3</v>
      </c>
      <c r="G117" s="27" t="n">
        <v>10.3</v>
      </c>
      <c r="H117" s="27" t="n">
        <v>47</v>
      </c>
      <c r="I117" s="27" t="n">
        <f aca="false">BH117*100/100</f>
        <v>0</v>
      </c>
      <c r="J117" s="27" t="n">
        <v>0.03</v>
      </c>
      <c r="K117" s="27" t="n">
        <v>0.02</v>
      </c>
      <c r="L117" s="27" t="n">
        <v>5</v>
      </c>
      <c r="M117" s="27" t="n">
        <v>19</v>
      </c>
      <c r="N117" s="27" t="n">
        <v>12</v>
      </c>
      <c r="O117" s="27" t="n">
        <v>16</v>
      </c>
      <c r="P117" s="27" t="n">
        <v>2.3</v>
      </c>
      <c r="BD117" s="27" t="n">
        <v>0.4</v>
      </c>
      <c r="BE117" s="27" t="n">
        <v>0.3</v>
      </c>
      <c r="BF117" s="27" t="n">
        <v>10.3</v>
      </c>
      <c r="BG117" s="27" t="n">
        <v>47</v>
      </c>
      <c r="BH117" s="56"/>
      <c r="BI117" s="21" t="n">
        <v>0.02</v>
      </c>
      <c r="BJ117" s="21" t="n">
        <v>0.02</v>
      </c>
      <c r="BK117" s="27" t="n">
        <v>5</v>
      </c>
      <c r="BL117" s="27" t="n">
        <v>19</v>
      </c>
      <c r="BM117" s="27" t="n">
        <v>12</v>
      </c>
      <c r="BN117" s="27" t="n">
        <v>16</v>
      </c>
      <c r="BO117" s="27" t="n">
        <v>2.3</v>
      </c>
    </row>
    <row r="118" customFormat="false" ht="15" hidden="false" customHeight="false" outlineLevel="0" collapsed="false">
      <c r="A118" s="52"/>
      <c r="B118" s="21" t="s">
        <v>111</v>
      </c>
      <c r="C118" s="15" t="s">
        <v>112</v>
      </c>
      <c r="D118" s="21" t="n">
        <v>180</v>
      </c>
      <c r="E118" s="27" t="n">
        <f aca="false">BD118*180/200</f>
        <v>0.063</v>
      </c>
      <c r="F118" s="27" t="n">
        <f aca="false">BE118*180/200</f>
        <v>0.18</v>
      </c>
      <c r="G118" s="27" t="n">
        <f aca="false">BF118*180/200</f>
        <v>9.009</v>
      </c>
      <c r="H118" s="27" t="n">
        <f aca="false">BG118*180/200</f>
        <v>36</v>
      </c>
      <c r="I118" s="27" t="n">
        <f aca="false">BH118*180/200</f>
        <v>0</v>
      </c>
      <c r="J118" s="27" t="n">
        <f aca="false">BI118*180/200</f>
        <v>0</v>
      </c>
      <c r="K118" s="27" t="n">
        <f aca="false">BJ118*180/200</f>
        <v>0</v>
      </c>
      <c r="L118" s="27" t="n">
        <f aca="false">BK118*180/200</f>
        <v>0.027</v>
      </c>
      <c r="M118" s="27" t="n">
        <f aca="false">BL118*180/200</f>
        <v>9.855</v>
      </c>
      <c r="N118" s="27" t="n">
        <f aca="false">BM118*180/200</f>
        <v>1.26</v>
      </c>
      <c r="O118" s="27" t="n">
        <f aca="false">BN118*180/200</f>
        <v>2.52</v>
      </c>
      <c r="P118" s="27" t="n">
        <f aca="false">BO118*180/200</f>
        <v>0.207</v>
      </c>
      <c r="Q118" s="27" t="n">
        <v>3.8</v>
      </c>
      <c r="R118" s="27" t="n">
        <v>2.9</v>
      </c>
      <c r="S118" s="27" t="n">
        <v>11.3</v>
      </c>
      <c r="T118" s="27" t="n">
        <v>86</v>
      </c>
      <c r="U118" s="27" t="n">
        <v>13.3</v>
      </c>
      <c r="V118" s="27" t="n">
        <v>0.03</v>
      </c>
      <c r="W118" s="27" t="n">
        <v>0.13</v>
      </c>
      <c r="X118" s="27" t="n">
        <v>0.52</v>
      </c>
      <c r="Y118" s="27" t="n">
        <v>111</v>
      </c>
      <c r="Z118" s="27" t="n">
        <v>31</v>
      </c>
      <c r="AA118" s="27" t="n">
        <v>107</v>
      </c>
      <c r="AB118" s="27" t="n">
        <v>1.07</v>
      </c>
      <c r="AC118" s="27" t="n">
        <v>0.2</v>
      </c>
      <c r="AD118" s="27" t="n">
        <v>0.1</v>
      </c>
      <c r="AE118" s="27" t="n">
        <v>12.3</v>
      </c>
      <c r="AF118" s="27" t="n">
        <v>50.5</v>
      </c>
      <c r="AG118" s="27" t="n">
        <v>2.45</v>
      </c>
      <c r="AH118" s="27" t="n">
        <v>0.01</v>
      </c>
      <c r="AI118" s="27" t="n">
        <v>0.01</v>
      </c>
      <c r="AJ118" s="27" t="n">
        <v>19.2</v>
      </c>
      <c r="AK118" s="27" t="n">
        <v>9.8</v>
      </c>
      <c r="AL118" s="27" t="n">
        <v>6.5</v>
      </c>
      <c r="AM118" s="27" t="n">
        <v>11</v>
      </c>
      <c r="AN118" s="27" t="n">
        <v>0.29</v>
      </c>
      <c r="BD118" s="27" t="n">
        <v>0.07</v>
      </c>
      <c r="BE118" s="27" t="n">
        <v>0.2</v>
      </c>
      <c r="BF118" s="27" t="n">
        <v>10.01</v>
      </c>
      <c r="BG118" s="27" t="n">
        <v>40</v>
      </c>
      <c r="BH118" s="27"/>
      <c r="BI118" s="27"/>
      <c r="BJ118" s="27"/>
      <c r="BK118" s="27" t="n">
        <v>0.03</v>
      </c>
      <c r="BL118" s="27" t="n">
        <v>10.95</v>
      </c>
      <c r="BM118" s="27" t="n">
        <v>1.4</v>
      </c>
      <c r="BN118" s="27" t="n">
        <v>2.8</v>
      </c>
      <c r="BO118" s="27" t="n">
        <v>0.23</v>
      </c>
    </row>
    <row r="119" customFormat="false" ht="15" hidden="false" customHeight="false" outlineLevel="0" collapsed="false">
      <c r="A119" s="30" t="s">
        <v>36</v>
      </c>
      <c r="B119" s="30"/>
      <c r="C119" s="30"/>
      <c r="D119" s="31" t="n">
        <f aca="false">SUM(D112:D118)</f>
        <v>725</v>
      </c>
      <c r="E119" s="32"/>
      <c r="F119" s="32"/>
      <c r="G119" s="32"/>
      <c r="H119" s="32"/>
      <c r="I119" s="32"/>
      <c r="J119" s="31"/>
      <c r="K119" s="31"/>
      <c r="L119" s="32"/>
      <c r="M119" s="32"/>
      <c r="N119" s="32"/>
      <c r="O119" s="32"/>
      <c r="P119" s="32"/>
    </row>
    <row r="120" customFormat="false" ht="15" hidden="false" customHeight="false" outlineLevel="0" collapsed="false">
      <c r="A120" s="33" t="s">
        <v>37</v>
      </c>
      <c r="B120" s="33"/>
      <c r="C120" s="33"/>
      <c r="D120" s="33"/>
      <c r="E120" s="32" t="n">
        <f aca="false">SUM(E112:E119)</f>
        <v>26.1263333333333</v>
      </c>
      <c r="F120" s="32" t="n">
        <f aca="false">SUM(F112:F119)</f>
        <v>29.152</v>
      </c>
      <c r="G120" s="32" t="n">
        <f aca="false">SUM(G112:G119)</f>
        <v>98.443</v>
      </c>
      <c r="H120" s="32" t="n">
        <f aca="false">SUM(H112:H119)</f>
        <v>789.413333333333</v>
      </c>
      <c r="I120" s="32" t="n">
        <f aca="false">SUM(I112:I119)</f>
        <v>42.6666666666667</v>
      </c>
      <c r="J120" s="32" t="n">
        <f aca="false">SUM(J112:J119)</f>
        <v>0.429277777777778</v>
      </c>
      <c r="K120" s="32" t="n">
        <f aca="false">SUM(K112:K119)</f>
        <v>0.309222222222222</v>
      </c>
      <c r="L120" s="32" t="n">
        <f aca="false">SUM(L112:L119)</f>
        <v>12.7136666666667</v>
      </c>
      <c r="M120" s="32" t="n">
        <f aca="false">SUM(M112:M119)</f>
        <v>129.007055555556</v>
      </c>
      <c r="N120" s="32" t="n">
        <f aca="false">SUM(N112:N119)</f>
        <v>158.491833333333</v>
      </c>
      <c r="O120" s="32" t="n">
        <f aca="false">SUM(O112:O119)</f>
        <v>407.610555555556</v>
      </c>
      <c r="P120" s="32" t="n">
        <f aca="false">SUM(P112:P119)</f>
        <v>11.1205</v>
      </c>
    </row>
    <row r="121" customFormat="false" ht="15" hidden="false" customHeight="true" outlineLevel="0" collapsed="false">
      <c r="A121" s="75" t="s">
        <v>38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</row>
    <row r="122" customFormat="false" ht="15" hidden="false" customHeight="false" outlineLevel="0" collapsed="false">
      <c r="A122" s="75"/>
      <c r="B122" s="21" t="s">
        <v>39</v>
      </c>
      <c r="C122" s="26" t="s">
        <v>40</v>
      </c>
      <c r="D122" s="21" t="n">
        <v>100</v>
      </c>
      <c r="E122" s="27" t="n">
        <f aca="false">BD122*100/60</f>
        <v>1.1</v>
      </c>
      <c r="F122" s="27" t="n">
        <f aca="false">BE122*100/60</f>
        <v>6.11666666666667</v>
      </c>
      <c r="G122" s="27" t="n">
        <f aca="false">BF122*100/60</f>
        <v>4.56666666666667</v>
      </c>
      <c r="H122" s="27" t="n">
        <f aca="false">BG122*100/60</f>
        <v>77</v>
      </c>
      <c r="I122" s="27" t="n">
        <f aca="false">BH122*100/60</f>
        <v>0</v>
      </c>
      <c r="J122" s="27" t="n">
        <f aca="false">BI122*100/60</f>
        <v>0.0333333333333333</v>
      </c>
      <c r="K122" s="27" t="n">
        <f aca="false">BJ122*100/60</f>
        <v>0.0333333333333333</v>
      </c>
      <c r="L122" s="27" t="n">
        <f aca="false">BK122*100/60</f>
        <v>18.5</v>
      </c>
      <c r="M122" s="27" t="n">
        <f aca="false">BL122*100/60</f>
        <v>17.7333333333333</v>
      </c>
      <c r="N122" s="27" t="n">
        <f aca="false">BM122*100/60</f>
        <v>17.45</v>
      </c>
      <c r="O122" s="27" t="n">
        <f aca="false">BN122*100/60</f>
        <v>31.8333333333333</v>
      </c>
      <c r="P122" s="27" t="n">
        <f aca="false">BO122*100/60</f>
        <v>0.833333333333333</v>
      </c>
      <c r="AC122" s="27" t="n">
        <v>0.48</v>
      </c>
      <c r="AD122" s="27" t="n">
        <v>0.06</v>
      </c>
      <c r="AE122" s="27" t="n">
        <v>1.02</v>
      </c>
      <c r="AF122" s="27" t="n">
        <v>6</v>
      </c>
      <c r="AG122" s="27"/>
      <c r="AH122" s="27" t="n">
        <v>0.01</v>
      </c>
      <c r="AI122" s="27" t="n">
        <v>0.06</v>
      </c>
      <c r="AJ122" s="27" t="n">
        <v>2.1</v>
      </c>
      <c r="AK122" s="27" t="n">
        <v>13.8</v>
      </c>
      <c r="AL122" s="27" t="n">
        <v>8.4</v>
      </c>
      <c r="AM122" s="27" t="n">
        <v>14.4</v>
      </c>
      <c r="AN122" s="27" t="n">
        <v>0.36</v>
      </c>
      <c r="BD122" s="27" t="n">
        <v>0.66</v>
      </c>
      <c r="BE122" s="27" t="n">
        <v>3.67</v>
      </c>
      <c r="BF122" s="27" t="n">
        <v>2.74</v>
      </c>
      <c r="BG122" s="27" t="n">
        <v>46.2</v>
      </c>
      <c r="BH122" s="27" t="n">
        <f aca="false">CF122*60/60</f>
        <v>0</v>
      </c>
      <c r="BI122" s="27" t="n">
        <v>0.02</v>
      </c>
      <c r="BJ122" s="27" t="n">
        <v>0.02</v>
      </c>
      <c r="BK122" s="27" t="n">
        <v>11.1</v>
      </c>
      <c r="BL122" s="27" t="n">
        <v>10.64</v>
      </c>
      <c r="BM122" s="27" t="n">
        <v>10.47</v>
      </c>
      <c r="BN122" s="27" t="n">
        <v>19.1</v>
      </c>
      <c r="BO122" s="27" t="n">
        <v>0.5</v>
      </c>
    </row>
    <row r="123" s="35" customFormat="true" ht="13.8" hidden="false" customHeight="false" outlineLevel="0" collapsed="false">
      <c r="A123" s="75"/>
      <c r="B123" s="21" t="s">
        <v>113</v>
      </c>
      <c r="C123" s="26" t="s">
        <v>114</v>
      </c>
      <c r="D123" s="21" t="n">
        <v>250</v>
      </c>
      <c r="E123" s="21" t="n">
        <f aca="false">BD123*250/100</f>
        <v>2.05</v>
      </c>
      <c r="F123" s="21" t="n">
        <f aca="false">BE123*250/100</f>
        <v>6.6</v>
      </c>
      <c r="G123" s="21" t="n">
        <f aca="false">BF123*250/100</f>
        <v>10.3</v>
      </c>
      <c r="H123" s="21" t="n">
        <f aca="false">BG123*250/100</f>
        <v>107.5</v>
      </c>
      <c r="I123" s="21" t="n">
        <f aca="false">BH123*250/100</f>
        <v>10</v>
      </c>
      <c r="J123" s="21" t="n">
        <f aca="false">BI123*250/100</f>
        <v>0.025</v>
      </c>
      <c r="K123" s="21" t="n">
        <f aca="false">BJ123*250/100</f>
        <v>0.05</v>
      </c>
      <c r="L123" s="21" t="n">
        <f aca="false">BK123*250/100</f>
        <v>26.425</v>
      </c>
      <c r="M123" s="21" t="n">
        <f aca="false">BL123*250/100</f>
        <v>65.375</v>
      </c>
      <c r="N123" s="21" t="n">
        <f aca="false">BM123*250/100</f>
        <v>28.05</v>
      </c>
      <c r="O123" s="21" t="n">
        <f aca="false">BN123*250/100</f>
        <v>52.3</v>
      </c>
      <c r="P123" s="21" t="n">
        <f aca="false">BO123*250/100</f>
        <v>1.125</v>
      </c>
      <c r="BD123" s="21" t="n">
        <v>0.82</v>
      </c>
      <c r="BE123" s="21" t="n">
        <v>2.64</v>
      </c>
      <c r="BF123" s="21" t="n">
        <v>4.12</v>
      </c>
      <c r="BG123" s="21" t="n">
        <v>43</v>
      </c>
      <c r="BH123" s="21" t="n">
        <v>4</v>
      </c>
      <c r="BI123" s="21" t="n">
        <v>0.01</v>
      </c>
      <c r="BJ123" s="21" t="n">
        <v>0.02</v>
      </c>
      <c r="BK123" s="21" t="n">
        <v>10.57</v>
      </c>
      <c r="BL123" s="21" t="n">
        <v>26.15</v>
      </c>
      <c r="BM123" s="21" t="n">
        <v>11.22</v>
      </c>
      <c r="BN123" s="21" t="n">
        <v>20.92</v>
      </c>
      <c r="BO123" s="21" t="n">
        <v>0.45</v>
      </c>
      <c r="WOC123" s="37"/>
      <c r="WOD123" s="37"/>
      <c r="WOE123" s="37"/>
      <c r="WOF123" s="37"/>
      <c r="WOG123" s="37"/>
      <c r="WOH123" s="37"/>
      <c r="WOI123" s="37"/>
      <c r="WOJ123" s="37"/>
      <c r="WOK123" s="37"/>
      <c r="WOL123" s="37"/>
      <c r="WOM123" s="37"/>
      <c r="WON123" s="37"/>
      <c r="WOO123" s="37"/>
      <c r="WOP123" s="37"/>
      <c r="WOQ123" s="37"/>
      <c r="WOR123" s="37"/>
      <c r="WOS123" s="37"/>
      <c r="WOT123" s="37"/>
      <c r="WOU123" s="37"/>
      <c r="WOV123" s="37"/>
      <c r="WOW123" s="37"/>
      <c r="WOX123" s="37"/>
      <c r="WOY123" s="37"/>
      <c r="WOZ123" s="37"/>
      <c r="WPA123" s="37"/>
      <c r="WPB123" s="37"/>
      <c r="WPC123" s="37"/>
      <c r="WPD123" s="37"/>
      <c r="WPE123" s="37"/>
      <c r="WPF123" s="37"/>
      <c r="WPG123" s="37"/>
      <c r="WPH123" s="37"/>
      <c r="WPI123" s="37"/>
      <c r="WPJ123" s="37"/>
      <c r="WPK123" s="37"/>
      <c r="WPL123" s="37"/>
      <c r="WPM123" s="37"/>
      <c r="WPN123" s="37"/>
      <c r="WPO123" s="37"/>
      <c r="WPP123" s="37"/>
      <c r="WPQ123" s="37"/>
      <c r="WPR123" s="37"/>
      <c r="WPS123" s="37"/>
      <c r="WPT123" s="37"/>
      <c r="WPU123" s="37"/>
      <c r="WPV123" s="37"/>
      <c r="WPW123" s="37"/>
      <c r="WPX123" s="37"/>
      <c r="WPY123" s="37"/>
      <c r="WPZ123" s="37"/>
      <c r="WQA123" s="37"/>
      <c r="WQB123" s="37"/>
      <c r="WQC123" s="37"/>
      <c r="WQD123" s="37"/>
      <c r="WQE123" s="37"/>
      <c r="WQF123" s="37"/>
      <c r="WQG123" s="37"/>
      <c r="WQH123" s="37"/>
      <c r="WQI123" s="37"/>
      <c r="WQJ123" s="37"/>
      <c r="WQK123" s="37"/>
      <c r="WQL123" s="37"/>
      <c r="WQM123" s="37"/>
      <c r="WQN123" s="37"/>
      <c r="WQO123" s="37"/>
      <c r="WQP123" s="37"/>
      <c r="WQQ123" s="37"/>
      <c r="WQR123" s="37"/>
      <c r="WQS123" s="37"/>
      <c r="WQT123" s="37"/>
      <c r="WQU123" s="37"/>
      <c r="WQV123" s="37"/>
      <c r="WQW123" s="37"/>
      <c r="WQX123" s="37"/>
      <c r="WQY123" s="37"/>
      <c r="WQZ123" s="37"/>
      <c r="WRA123" s="37"/>
      <c r="WRB123" s="37"/>
      <c r="WRC123" s="37"/>
      <c r="WRD123" s="37"/>
      <c r="WRE123" s="37"/>
      <c r="WRF123" s="37"/>
      <c r="WRG123" s="4"/>
    </row>
    <row r="124" customFormat="false" ht="13.8" hidden="false" customHeight="false" outlineLevel="0" collapsed="false">
      <c r="A124" s="75"/>
      <c r="B124" s="21" t="s">
        <v>115</v>
      </c>
      <c r="C124" s="15" t="s">
        <v>116</v>
      </c>
      <c r="D124" s="21" t="n">
        <v>100</v>
      </c>
      <c r="E124" s="27" t="n">
        <v>7.8</v>
      </c>
      <c r="F124" s="27" t="n">
        <v>7.6</v>
      </c>
      <c r="G124" s="27" t="n">
        <v>6.4</v>
      </c>
      <c r="H124" s="27" t="n">
        <v>127</v>
      </c>
      <c r="I124" s="27" t="n">
        <v>0</v>
      </c>
      <c r="J124" s="27" t="n">
        <v>0</v>
      </c>
      <c r="K124" s="27" t="n">
        <v>0</v>
      </c>
      <c r="L124" s="27" t="n">
        <v>0</v>
      </c>
      <c r="M124" s="27" t="n">
        <v>0</v>
      </c>
      <c r="N124" s="27" t="n">
        <v>0</v>
      </c>
      <c r="O124" s="27" t="n">
        <v>0</v>
      </c>
      <c r="P124" s="27" t="n">
        <v>0</v>
      </c>
      <c r="BD124" s="39" t="n">
        <v>6.1</v>
      </c>
      <c r="BE124" s="39" t="n">
        <v>3.2</v>
      </c>
      <c r="BF124" s="39" t="n">
        <v>3.9</v>
      </c>
      <c r="BG124" s="39" t="n">
        <v>145.29</v>
      </c>
      <c r="BH124" s="39" t="n">
        <v>52.97</v>
      </c>
      <c r="BI124" s="39" t="n">
        <v>0.08</v>
      </c>
      <c r="BJ124" s="39" t="n">
        <v>0.09</v>
      </c>
      <c r="BK124" s="39" t="n">
        <v>1.66</v>
      </c>
      <c r="BL124" s="39" t="n">
        <v>120.32</v>
      </c>
      <c r="BM124" s="39" t="n">
        <v>28.54</v>
      </c>
      <c r="BN124" s="39" t="n">
        <v>201.16</v>
      </c>
      <c r="BO124" s="39" t="n">
        <v>0.55</v>
      </c>
      <c r="WOD124" s="2"/>
      <c r="WOE124" s="2"/>
      <c r="WOF124" s="2"/>
      <c r="WOG124" s="2"/>
      <c r="WOH124" s="2"/>
      <c r="WOI124" s="2"/>
      <c r="WOJ124" s="2"/>
      <c r="WOK124" s="2"/>
      <c r="WOL124" s="2"/>
      <c r="WOM124" s="2"/>
      <c r="WON124" s="2"/>
      <c r="WOO124" s="2"/>
      <c r="WOP124" s="2"/>
      <c r="WOQ124" s="2"/>
      <c r="WOR124" s="2"/>
      <c r="WOS124" s="2"/>
      <c r="WOT124" s="2"/>
      <c r="WOU124" s="2"/>
      <c r="WOV124" s="2"/>
      <c r="WOW124" s="2"/>
      <c r="WOX124" s="2"/>
      <c r="WOY124" s="2"/>
      <c r="WOZ124" s="2"/>
      <c r="WPA124" s="2"/>
      <c r="WPB124" s="2"/>
      <c r="WPC124" s="2"/>
      <c r="WPD124" s="2"/>
      <c r="WPE124" s="2"/>
      <c r="WPF124" s="2"/>
      <c r="WPG124" s="2"/>
      <c r="WPH124" s="2"/>
      <c r="WPI124" s="2"/>
      <c r="WPJ124" s="2"/>
      <c r="WPK124" s="2"/>
      <c r="WPL124" s="2"/>
      <c r="WPM124" s="2"/>
      <c r="WPN124" s="2"/>
      <c r="WPO124" s="2"/>
      <c r="WPP124" s="2"/>
      <c r="WPQ124" s="2"/>
      <c r="WPR124" s="2"/>
      <c r="WPS124" s="2"/>
      <c r="WPT124" s="2"/>
      <c r="WPU124" s="2"/>
      <c r="WPV124" s="2"/>
      <c r="WPW124" s="2"/>
      <c r="WPX124" s="2"/>
      <c r="WPY124" s="2"/>
      <c r="WPZ124" s="2"/>
      <c r="WQA124" s="2"/>
      <c r="WQB124" s="2"/>
      <c r="WQC124" s="2"/>
      <c r="WQD124" s="2"/>
      <c r="WQE124" s="2"/>
      <c r="WQF124" s="2"/>
      <c r="WQG124" s="2"/>
      <c r="WQH124" s="2"/>
      <c r="WQI124" s="2"/>
      <c r="WQJ124" s="2"/>
      <c r="WQK124" s="2"/>
      <c r="WQL124" s="2"/>
      <c r="WQM124" s="2"/>
      <c r="WQN124" s="2"/>
      <c r="WQO124" s="2"/>
      <c r="WQP124" s="2"/>
      <c r="WQQ124" s="2"/>
      <c r="WQR124" s="2"/>
      <c r="WQS124" s="2"/>
      <c r="WQT124" s="2"/>
      <c r="WQU124" s="2"/>
      <c r="WQV124" s="2"/>
      <c r="WQW124" s="2"/>
      <c r="WQX124" s="2"/>
      <c r="WQY124" s="2"/>
      <c r="WQZ124" s="2"/>
      <c r="WRA124" s="2"/>
      <c r="WRB124" s="2"/>
      <c r="WRC124" s="2"/>
      <c r="WRD124" s="2"/>
      <c r="WRE124" s="2"/>
      <c r="WRF124" s="2"/>
    </row>
    <row r="125" customFormat="false" ht="15" hidden="false" customHeight="false" outlineLevel="0" collapsed="false">
      <c r="A125" s="75"/>
      <c r="B125" s="18" t="s">
        <v>45</v>
      </c>
      <c r="C125" s="38" t="s">
        <v>46</v>
      </c>
      <c r="D125" s="20" t="n">
        <v>180</v>
      </c>
      <c r="E125" s="39" t="n">
        <f aca="false">BD125*180/100</f>
        <v>3.438</v>
      </c>
      <c r="F125" s="39" t="n">
        <f aca="false">BE125*180/100</f>
        <v>5.184</v>
      </c>
      <c r="G125" s="39" t="n">
        <f aca="false">BF125*180/100</f>
        <v>27.612</v>
      </c>
      <c r="H125" s="39" t="n">
        <f aca="false">BG125*180/100</f>
        <v>169.2</v>
      </c>
      <c r="I125" s="39" t="n">
        <f aca="false">BH125*180/100</f>
        <v>0</v>
      </c>
      <c r="J125" s="39" t="n">
        <f aca="false">BI125*180/100</f>
        <v>0.18</v>
      </c>
      <c r="K125" s="39" t="n">
        <f aca="false">BJ125*180/100</f>
        <v>0.108</v>
      </c>
      <c r="L125" s="39" t="n">
        <f aca="false">BK125*180/100</f>
        <v>25.2</v>
      </c>
      <c r="M125" s="39" t="n">
        <f aca="false">BL125*180/100</f>
        <v>17.568</v>
      </c>
      <c r="N125" s="39" t="n">
        <f aca="false">BM125*180/100</f>
        <v>35.19</v>
      </c>
      <c r="O125" s="39" t="n">
        <f aca="false">BN125*180/100</f>
        <v>95.67</v>
      </c>
      <c r="P125" s="39" t="n">
        <f aca="false">BO125*180/100</f>
        <v>1.386</v>
      </c>
      <c r="BD125" s="39" t="n">
        <v>1.91</v>
      </c>
      <c r="BE125" s="39" t="n">
        <v>2.88</v>
      </c>
      <c r="BF125" s="39" t="n">
        <v>15.34</v>
      </c>
      <c r="BG125" s="39" t="n">
        <v>94</v>
      </c>
      <c r="BH125" s="39"/>
      <c r="BI125" s="39" t="n">
        <v>0.1</v>
      </c>
      <c r="BJ125" s="39" t="n">
        <v>0.06</v>
      </c>
      <c r="BK125" s="39" t="n">
        <v>14</v>
      </c>
      <c r="BL125" s="39" t="n">
        <v>9.76</v>
      </c>
      <c r="BM125" s="39" t="n">
        <v>19.55</v>
      </c>
      <c r="BN125" s="39" t="n">
        <v>53.15</v>
      </c>
      <c r="BO125" s="39" t="n">
        <v>0.77</v>
      </c>
      <c r="WOD125" s="2"/>
      <c r="WOE125" s="2"/>
      <c r="WOF125" s="2"/>
      <c r="WOG125" s="2"/>
      <c r="WOH125" s="2"/>
      <c r="WOI125" s="2"/>
      <c r="WOJ125" s="2"/>
      <c r="WOK125" s="2"/>
      <c r="WOL125" s="2"/>
      <c r="WOM125" s="2"/>
      <c r="WON125" s="2"/>
      <c r="WOO125" s="2"/>
      <c r="WOP125" s="2"/>
      <c r="WOQ125" s="2"/>
      <c r="WOR125" s="2"/>
      <c r="WOS125" s="2"/>
      <c r="WOT125" s="2"/>
      <c r="WOU125" s="2"/>
      <c r="WOV125" s="2"/>
      <c r="WOW125" s="2"/>
      <c r="WOX125" s="2"/>
      <c r="WOY125" s="2"/>
      <c r="WOZ125" s="2"/>
      <c r="WPA125" s="2"/>
      <c r="WPB125" s="2"/>
      <c r="WPC125" s="2"/>
      <c r="WPD125" s="2"/>
      <c r="WPE125" s="2"/>
      <c r="WPF125" s="2"/>
      <c r="WPG125" s="2"/>
      <c r="WPH125" s="2"/>
      <c r="WPI125" s="2"/>
      <c r="WPJ125" s="2"/>
      <c r="WPK125" s="2"/>
      <c r="WPL125" s="2"/>
      <c r="WPM125" s="2"/>
      <c r="WPN125" s="2"/>
      <c r="WPO125" s="2"/>
      <c r="WPP125" s="2"/>
      <c r="WPQ125" s="2"/>
      <c r="WPR125" s="2"/>
      <c r="WPS125" s="2"/>
      <c r="WPT125" s="2"/>
      <c r="WPU125" s="2"/>
      <c r="WPV125" s="2"/>
      <c r="WPW125" s="2"/>
      <c r="WPX125" s="2"/>
      <c r="WPY125" s="2"/>
      <c r="WPZ125" s="2"/>
      <c r="WQA125" s="2"/>
      <c r="WQB125" s="2"/>
      <c r="WQC125" s="2"/>
      <c r="WQD125" s="2"/>
      <c r="WQE125" s="2"/>
      <c r="WQF125" s="2"/>
      <c r="WQG125" s="2"/>
      <c r="WQH125" s="2"/>
      <c r="WQI125" s="2"/>
      <c r="WQJ125" s="2"/>
      <c r="WQK125" s="2"/>
      <c r="WQL125" s="2"/>
      <c r="WQM125" s="2"/>
      <c r="WQN125" s="2"/>
      <c r="WQO125" s="2"/>
      <c r="WQP125" s="2"/>
      <c r="WQQ125" s="2"/>
      <c r="WQR125" s="2"/>
      <c r="WQS125" s="2"/>
      <c r="WQT125" s="2"/>
      <c r="WQU125" s="2"/>
      <c r="WQV125" s="2"/>
      <c r="WQW125" s="2"/>
      <c r="WQX125" s="2"/>
      <c r="WQY125" s="2"/>
      <c r="WQZ125" s="2"/>
      <c r="WRA125" s="2"/>
      <c r="WRB125" s="2"/>
      <c r="WRC125" s="2"/>
      <c r="WRD125" s="2"/>
      <c r="WRE125" s="2"/>
      <c r="WRF125" s="2"/>
    </row>
    <row r="126" customFormat="false" ht="13.8" hidden="false" customHeight="false" outlineLevel="0" collapsed="false">
      <c r="A126" s="75"/>
      <c r="B126" s="21" t="s">
        <v>31</v>
      </c>
      <c r="C126" s="26" t="s">
        <v>32</v>
      </c>
      <c r="D126" s="21" t="n">
        <v>30</v>
      </c>
      <c r="E126" s="27" t="n">
        <f aca="false">BD126*30/20</f>
        <v>2.04</v>
      </c>
      <c r="F126" s="27" t="n">
        <f aca="false">BE126*30/20</f>
        <v>0.36</v>
      </c>
      <c r="G126" s="27" t="n">
        <f aca="false">BF126*30/20</f>
        <v>10.08</v>
      </c>
      <c r="H126" s="27" t="n">
        <f aca="false">BG126*30/20</f>
        <v>51.24</v>
      </c>
      <c r="I126" s="27" t="n">
        <f aca="false">BH126*30/20</f>
        <v>0</v>
      </c>
      <c r="J126" s="27" t="n">
        <f aca="false">BI126*30/20</f>
        <v>0.045</v>
      </c>
      <c r="K126" s="27" t="n">
        <f aca="false">BJ126*30/20</f>
        <v>0.03</v>
      </c>
      <c r="L126" s="27" t="n">
        <f aca="false">BK126*30/20</f>
        <v>0</v>
      </c>
      <c r="M126" s="27" t="n">
        <f aca="false">BL126*30/20</f>
        <v>13.515</v>
      </c>
      <c r="N126" s="27" t="n">
        <f aca="false">BM126*30/20</f>
        <v>14.115</v>
      </c>
      <c r="O126" s="27" t="n">
        <f aca="false">BN126*30/20</f>
        <v>45.21</v>
      </c>
      <c r="P126" s="27" t="n">
        <f aca="false">BO126*30/20</f>
        <v>1.125</v>
      </c>
      <c r="Q126" s="27" t="n">
        <v>1.7</v>
      </c>
      <c r="R126" s="27" t="n">
        <v>0.3</v>
      </c>
      <c r="S126" s="27" t="n">
        <v>8.4</v>
      </c>
      <c r="T126" s="27" t="n">
        <v>42.7</v>
      </c>
      <c r="U126" s="27"/>
      <c r="V126" s="27" t="n">
        <v>0.04</v>
      </c>
      <c r="W126" s="27" t="n">
        <v>0.02</v>
      </c>
      <c r="X126" s="27"/>
      <c r="Y126" s="27" t="n">
        <v>11.26</v>
      </c>
      <c r="Z126" s="27" t="n">
        <v>11.76</v>
      </c>
      <c r="AA126" s="27" t="n">
        <v>37.68</v>
      </c>
      <c r="AB126" s="27" t="n">
        <v>0.94</v>
      </c>
      <c r="BD126" s="27" t="n">
        <v>1.36</v>
      </c>
      <c r="BE126" s="27" t="n">
        <v>0.24</v>
      </c>
      <c r="BF126" s="27" t="n">
        <v>6.72</v>
      </c>
      <c r="BG126" s="27" t="n">
        <v>34.16</v>
      </c>
      <c r="BH126" s="27"/>
      <c r="BI126" s="27" t="n">
        <v>0.03</v>
      </c>
      <c r="BJ126" s="27" t="n">
        <v>0.02</v>
      </c>
      <c r="BK126" s="27"/>
      <c r="BL126" s="27" t="n">
        <v>9.01</v>
      </c>
      <c r="BM126" s="27" t="n">
        <v>9.41</v>
      </c>
      <c r="BN126" s="27" t="n">
        <v>30.14</v>
      </c>
      <c r="BO126" s="27" t="n">
        <v>0.75</v>
      </c>
    </row>
    <row r="127" customFormat="false" ht="13.8" hidden="false" customHeight="false" outlineLevel="0" collapsed="false">
      <c r="A127" s="75"/>
      <c r="B127" s="21" t="s">
        <v>31</v>
      </c>
      <c r="C127" s="15" t="s">
        <v>33</v>
      </c>
      <c r="D127" s="21" t="n">
        <v>50</v>
      </c>
      <c r="E127" s="27" t="n">
        <f aca="false">BD127*50/40</f>
        <v>3.7</v>
      </c>
      <c r="F127" s="27" t="n">
        <f aca="false">BE127*50/40</f>
        <v>0.45</v>
      </c>
      <c r="G127" s="27" t="n">
        <f aca="false">BF127*50/40</f>
        <v>26.375</v>
      </c>
      <c r="H127" s="27" t="n">
        <f aca="false">BG127*50/40</f>
        <v>117.225</v>
      </c>
      <c r="I127" s="27" t="n">
        <f aca="false">BH127*50/40</f>
        <v>0</v>
      </c>
      <c r="J127" s="27" t="n">
        <f aca="false">BI127*50/40</f>
        <v>0</v>
      </c>
      <c r="K127" s="27" t="n">
        <f aca="false">BJ127*50/40</f>
        <v>0.025</v>
      </c>
      <c r="L127" s="27" t="n">
        <f aca="false">BK127*50/40</f>
        <v>0</v>
      </c>
      <c r="M127" s="27" t="n">
        <f aca="false">BL127*50/40</f>
        <v>10</v>
      </c>
      <c r="N127" s="27" t="n">
        <f aca="false">BM127*50/40</f>
        <v>7</v>
      </c>
      <c r="O127" s="27" t="n">
        <f aca="false">BN127*50/40</f>
        <v>32.5</v>
      </c>
      <c r="P127" s="27" t="n">
        <f aca="false">BO127*50/40</f>
        <v>0.55</v>
      </c>
      <c r="Q127" s="27" t="n">
        <v>3.03</v>
      </c>
      <c r="R127" s="27" t="n">
        <v>0.36</v>
      </c>
      <c r="S127" s="27" t="n">
        <v>19.64</v>
      </c>
      <c r="T127" s="27" t="n">
        <v>93.77</v>
      </c>
      <c r="U127" s="27"/>
      <c r="V127" s="27"/>
      <c r="W127" s="27" t="n">
        <v>0.013</v>
      </c>
      <c r="X127" s="27"/>
      <c r="Y127" s="27" t="n">
        <v>8</v>
      </c>
      <c r="Z127" s="27" t="n">
        <v>5.6</v>
      </c>
      <c r="AA127" s="27" t="n">
        <v>26</v>
      </c>
      <c r="AB127" s="27" t="n">
        <v>0.44</v>
      </c>
      <c r="AC127" s="27" t="n">
        <v>3</v>
      </c>
      <c r="AD127" s="27" t="n">
        <f aca="false">AP127*40/40</f>
        <v>0</v>
      </c>
      <c r="AE127" s="27" t="n">
        <f aca="false">AQ127*40/40</f>
        <v>0</v>
      </c>
      <c r="AF127" s="27" t="n">
        <f aca="false">AR127*40/40</f>
        <v>0</v>
      </c>
      <c r="AG127" s="27" t="n">
        <f aca="false">AS127*40/40</f>
        <v>0</v>
      </c>
      <c r="AH127" s="27" t="n">
        <f aca="false">AT127*40/40</f>
        <v>0</v>
      </c>
      <c r="AI127" s="27" t="n">
        <f aca="false">AU127*40/40</f>
        <v>0</v>
      </c>
      <c r="AJ127" s="27" t="n">
        <f aca="false">AV127*40/40</f>
        <v>0</v>
      </c>
      <c r="AK127" s="27" t="n">
        <f aca="false">AW127*40/40</f>
        <v>0</v>
      </c>
      <c r="AL127" s="27" t="n">
        <f aca="false">AX127*40/40</f>
        <v>0</v>
      </c>
      <c r="AM127" s="27" t="n">
        <f aca="false">AY127*40/40</f>
        <v>0</v>
      </c>
      <c r="AN127" s="27" t="n">
        <f aca="false">AZ127*40/40</f>
        <v>0</v>
      </c>
      <c r="BD127" s="27" t="n">
        <v>2.96</v>
      </c>
      <c r="BE127" s="27" t="n">
        <v>0.36</v>
      </c>
      <c r="BF127" s="27" t="n">
        <v>21.1</v>
      </c>
      <c r="BG127" s="27" t="n">
        <v>93.78</v>
      </c>
      <c r="BH127" s="27"/>
      <c r="BI127" s="27"/>
      <c r="BJ127" s="27" t="n">
        <v>0.02</v>
      </c>
      <c r="BK127" s="27"/>
      <c r="BL127" s="27" t="n">
        <v>8</v>
      </c>
      <c r="BM127" s="27" t="n">
        <v>5.6</v>
      </c>
      <c r="BN127" s="27" t="n">
        <v>26</v>
      </c>
      <c r="BO127" s="27" t="n">
        <v>0.44</v>
      </c>
      <c r="WOD127" s="2"/>
      <c r="WOE127" s="2"/>
      <c r="WOF127" s="2"/>
      <c r="WOG127" s="2"/>
      <c r="WOH127" s="2"/>
      <c r="WOI127" s="2"/>
      <c r="WOJ127" s="2"/>
      <c r="WOK127" s="2"/>
      <c r="WOL127" s="2"/>
      <c r="WOM127" s="2"/>
      <c r="WON127" s="2"/>
      <c r="WOO127" s="2"/>
      <c r="WOP127" s="2"/>
      <c r="WOQ127" s="2"/>
      <c r="WOR127" s="2"/>
      <c r="WOS127" s="2"/>
      <c r="WOT127" s="2"/>
      <c r="WOU127" s="2"/>
      <c r="WOV127" s="2"/>
      <c r="WOW127" s="2"/>
      <c r="WOX127" s="2"/>
      <c r="WOY127" s="2"/>
      <c r="WOZ127" s="2"/>
      <c r="WPA127" s="2"/>
      <c r="WPB127" s="2"/>
      <c r="WPC127" s="2"/>
      <c r="WPD127" s="2"/>
      <c r="WPE127" s="2"/>
      <c r="WPF127" s="2"/>
      <c r="WPG127" s="2"/>
      <c r="WPH127" s="2"/>
      <c r="WPI127" s="2"/>
      <c r="WPJ127" s="2"/>
      <c r="WPK127" s="2"/>
      <c r="WPL127" s="2"/>
      <c r="WPM127" s="2"/>
      <c r="WPN127" s="2"/>
      <c r="WPO127" s="2"/>
      <c r="WPP127" s="2"/>
      <c r="WPQ127" s="2"/>
      <c r="WPR127" s="2"/>
      <c r="WPS127" s="2"/>
      <c r="WPT127" s="2"/>
      <c r="WPU127" s="2"/>
      <c r="WPV127" s="2"/>
      <c r="WPW127" s="2"/>
      <c r="WPX127" s="2"/>
      <c r="WPY127" s="2"/>
      <c r="WPZ127" s="2"/>
      <c r="WQA127" s="2"/>
      <c r="WQB127" s="2"/>
      <c r="WQC127" s="2"/>
      <c r="WQD127" s="2"/>
      <c r="WQE127" s="2"/>
      <c r="WQF127" s="2"/>
      <c r="WQG127" s="2"/>
      <c r="WQH127" s="2"/>
      <c r="WQI127" s="2"/>
      <c r="WQJ127" s="2"/>
      <c r="WQK127" s="2"/>
      <c r="WQL127" s="2"/>
      <c r="WQM127" s="2"/>
      <c r="WQN127" s="2"/>
      <c r="WQO127" s="2"/>
      <c r="WQP127" s="2"/>
      <c r="WQQ127" s="2"/>
      <c r="WQR127" s="2"/>
      <c r="WQS127" s="2"/>
      <c r="WQT127" s="2"/>
      <c r="WQU127" s="2"/>
      <c r="WQV127" s="2"/>
      <c r="WQW127" s="2"/>
      <c r="WQX127" s="2"/>
      <c r="WQY127" s="2"/>
      <c r="WQZ127" s="2"/>
      <c r="WRA127" s="2"/>
      <c r="WRB127" s="2"/>
      <c r="WRC127" s="2"/>
      <c r="WRD127" s="2"/>
      <c r="WRE127" s="2"/>
      <c r="WRF127" s="2"/>
    </row>
    <row r="128" customFormat="false" ht="21.6" hidden="false" customHeight="true" outlineLevel="0" collapsed="false">
      <c r="A128" s="75"/>
      <c r="B128" s="14" t="s">
        <v>70</v>
      </c>
      <c r="C128" s="29" t="s">
        <v>71</v>
      </c>
      <c r="D128" s="21" t="n">
        <v>180</v>
      </c>
      <c r="E128" s="27" t="n">
        <f aca="false">BD128*180/100</f>
        <v>0.594</v>
      </c>
      <c r="F128" s="27" t="n">
        <f aca="false">BE128*180/100</f>
        <v>0.09</v>
      </c>
      <c r="G128" s="27" t="n">
        <f aca="false">BF128*180/100</f>
        <v>28.8</v>
      </c>
      <c r="H128" s="27" t="n">
        <f aca="false">BG128*180/100</f>
        <v>118.8</v>
      </c>
      <c r="I128" s="27" t="n">
        <f aca="false">BH128*180/100</f>
        <v>0</v>
      </c>
      <c r="J128" s="27" t="n">
        <f aca="false">BI128*180/100</f>
        <v>0.018</v>
      </c>
      <c r="K128" s="27" t="n">
        <f aca="false">BJ128*180/100</f>
        <v>0.018</v>
      </c>
      <c r="L128" s="27" t="n">
        <f aca="false">BK128*180/100</f>
        <v>0.648</v>
      </c>
      <c r="M128" s="27" t="n">
        <f aca="false">BL128*180/100</f>
        <v>29.232</v>
      </c>
      <c r="N128" s="27" t="n">
        <f aca="false">BM128*180/100</f>
        <v>15.714</v>
      </c>
      <c r="O128" s="27" t="n">
        <f aca="false">BN128*180/100</f>
        <v>21.096</v>
      </c>
      <c r="P128" s="27" t="n">
        <f aca="false">BO128*180/100</f>
        <v>0.612</v>
      </c>
      <c r="Q128" s="42" t="n">
        <v>0.3</v>
      </c>
      <c r="R128" s="42" t="n">
        <v>0.1</v>
      </c>
      <c r="S128" s="42" t="n">
        <v>8.4</v>
      </c>
      <c r="T128" s="42" t="n">
        <v>35.4</v>
      </c>
      <c r="U128" s="42" t="n">
        <v>3.06</v>
      </c>
      <c r="V128" s="15" t="n">
        <v>0.01</v>
      </c>
      <c r="W128" s="15" t="n">
        <v>0.01</v>
      </c>
      <c r="X128" s="42" t="n">
        <v>24</v>
      </c>
      <c r="Y128" s="42" t="n">
        <v>9.6</v>
      </c>
      <c r="Z128" s="42" t="n">
        <v>8.1</v>
      </c>
      <c r="AA128" s="42" t="n">
        <v>8.6</v>
      </c>
      <c r="AB128" s="42" t="n">
        <v>0.36</v>
      </c>
      <c r="BD128" s="27" t="n">
        <v>0.33</v>
      </c>
      <c r="BE128" s="27" t="n">
        <v>0.05</v>
      </c>
      <c r="BF128" s="27" t="n">
        <v>16</v>
      </c>
      <c r="BG128" s="27" t="n">
        <v>66</v>
      </c>
      <c r="BH128" s="27"/>
      <c r="BI128" s="27" t="n">
        <v>0.01</v>
      </c>
      <c r="BJ128" s="27" t="n">
        <v>0.01</v>
      </c>
      <c r="BK128" s="27" t="n">
        <v>0.36</v>
      </c>
      <c r="BL128" s="27" t="n">
        <v>16.24</v>
      </c>
      <c r="BM128" s="27" t="n">
        <v>8.73</v>
      </c>
      <c r="BN128" s="27" t="n">
        <v>11.72</v>
      </c>
      <c r="BO128" s="27" t="n">
        <v>0.34</v>
      </c>
    </row>
    <row r="129" customFormat="false" ht="15.75" hidden="false" customHeight="false" outlineLevel="0" collapsed="false">
      <c r="A129" s="75"/>
      <c r="B129" s="74"/>
      <c r="C129" s="30" t="s">
        <v>117</v>
      </c>
      <c r="D129" s="31" t="n">
        <f aca="false">SUM(D122:D128)</f>
        <v>890</v>
      </c>
      <c r="E129" s="44"/>
      <c r="F129" s="44"/>
      <c r="G129" s="44"/>
      <c r="H129" s="44"/>
      <c r="I129" s="44"/>
      <c r="J129" s="45"/>
      <c r="K129" s="45"/>
      <c r="L129" s="44"/>
      <c r="M129" s="44"/>
      <c r="N129" s="44"/>
      <c r="O129" s="44"/>
      <c r="P129" s="44"/>
    </row>
    <row r="130" customFormat="false" ht="15.75" hidden="false" customHeight="false" outlineLevel="0" collapsed="false">
      <c r="A130" s="81" t="s">
        <v>118</v>
      </c>
      <c r="B130" s="81"/>
      <c r="C130" s="81"/>
      <c r="D130" s="81"/>
      <c r="E130" s="32" t="n">
        <f aca="false">SUM(E122:E129)</f>
        <v>20.722</v>
      </c>
      <c r="F130" s="32" t="n">
        <f aca="false">SUM(F122:F129)</f>
        <v>26.4006666666667</v>
      </c>
      <c r="G130" s="32" t="n">
        <f aca="false">SUM(G122:G129)</f>
        <v>114.133666666667</v>
      </c>
      <c r="H130" s="32" t="n">
        <f aca="false">SUM(H122:H129)</f>
        <v>767.965</v>
      </c>
      <c r="I130" s="32" t="n">
        <f aca="false">SUM(I122:I129)</f>
        <v>10</v>
      </c>
      <c r="J130" s="32" t="n">
        <f aca="false">SUM(J122:J129)</f>
        <v>0.301333333333333</v>
      </c>
      <c r="K130" s="32" t="n">
        <f aca="false">SUM(K122:K129)</f>
        <v>0.264333333333333</v>
      </c>
      <c r="L130" s="32" t="n">
        <f aca="false">SUM(L122:L129)</f>
        <v>70.773</v>
      </c>
      <c r="M130" s="32" t="n">
        <f aca="false">SUM(M122:M129)</f>
        <v>153.423333333333</v>
      </c>
      <c r="N130" s="32" t="n">
        <f aca="false">SUM(N122:N129)</f>
        <v>117.519</v>
      </c>
      <c r="O130" s="32" t="n">
        <f aca="false">SUM(O122:O129)</f>
        <v>278.609333333333</v>
      </c>
      <c r="P130" s="32" t="n">
        <f aca="false">SUM(P122:P129)</f>
        <v>5.63133333333333</v>
      </c>
    </row>
    <row r="132" customFormat="false" ht="12.75" hidden="false" customHeight="true" outlineLevel="0" collapsed="false">
      <c r="A132" s="6" t="s">
        <v>0</v>
      </c>
      <c r="B132" s="6" t="s">
        <v>1</v>
      </c>
      <c r="C132" s="7" t="s">
        <v>2</v>
      </c>
      <c r="D132" s="6" t="s">
        <v>3</v>
      </c>
      <c r="E132" s="8" t="s">
        <v>4</v>
      </c>
      <c r="F132" s="8"/>
      <c r="G132" s="8"/>
      <c r="H132" s="49" t="s">
        <v>5</v>
      </c>
      <c r="I132" s="8" t="s">
        <v>6</v>
      </c>
      <c r="J132" s="8"/>
      <c r="K132" s="8"/>
      <c r="L132" s="8"/>
      <c r="M132" s="8" t="s">
        <v>7</v>
      </c>
      <c r="N132" s="8"/>
      <c r="O132" s="8"/>
      <c r="P132" s="8"/>
    </row>
    <row r="133" customFormat="false" ht="15" hidden="false" customHeight="false" outlineLevel="0" collapsed="false">
      <c r="A133" s="6"/>
      <c r="B133" s="6"/>
      <c r="C133" s="7"/>
      <c r="D133" s="6"/>
      <c r="E133" s="8"/>
      <c r="F133" s="8"/>
      <c r="G133" s="8"/>
      <c r="H133" s="49"/>
      <c r="I133" s="8"/>
      <c r="J133" s="8"/>
      <c r="K133" s="8"/>
      <c r="L133" s="8"/>
      <c r="M133" s="8"/>
      <c r="N133" s="8"/>
      <c r="O133" s="8"/>
      <c r="P133" s="8"/>
    </row>
    <row r="134" customFormat="false" ht="60.75" hidden="false" customHeight="true" outlineLevel="0" collapsed="false">
      <c r="A134" s="6"/>
      <c r="B134" s="6"/>
      <c r="C134" s="7"/>
      <c r="D134" s="6"/>
      <c r="E134" s="6" t="s">
        <v>8</v>
      </c>
      <c r="F134" s="6" t="s">
        <v>9</v>
      </c>
      <c r="G134" s="6" t="s">
        <v>10</v>
      </c>
      <c r="H134" s="49"/>
      <c r="I134" s="11" t="s">
        <v>11</v>
      </c>
      <c r="J134" s="11" t="s">
        <v>12</v>
      </c>
      <c r="K134" s="11" t="s">
        <v>13</v>
      </c>
      <c r="L134" s="11" t="s">
        <v>14</v>
      </c>
      <c r="M134" s="6" t="s">
        <v>15</v>
      </c>
      <c r="N134" s="6" t="s">
        <v>16</v>
      </c>
      <c r="O134" s="6" t="s">
        <v>17</v>
      </c>
      <c r="P134" s="6" t="s">
        <v>18</v>
      </c>
    </row>
    <row r="135" customFormat="false" ht="18.75" hidden="false" customHeight="false" outlineLevel="0" collapsed="false">
      <c r="A135" s="12" t="s">
        <v>119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customFormat="false" ht="15" hidden="false" customHeight="true" outlineLevel="0" collapsed="false">
      <c r="A136" s="52" t="s">
        <v>20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</row>
    <row r="137" customFormat="false" ht="15" hidden="false" customHeight="false" outlineLevel="0" collapsed="false">
      <c r="A137" s="52"/>
      <c r="B137" s="21" t="s">
        <v>83</v>
      </c>
      <c r="C137" s="26" t="s">
        <v>99</v>
      </c>
      <c r="D137" s="21" t="n">
        <v>100</v>
      </c>
      <c r="E137" s="27" t="n">
        <f aca="false">BD137*100/50</f>
        <v>0.7</v>
      </c>
      <c r="F137" s="27" t="n">
        <f aca="false">BE137*100/50</f>
        <v>0.1</v>
      </c>
      <c r="G137" s="27" t="n">
        <f aca="false">BF137*100/50</f>
        <v>1.9</v>
      </c>
      <c r="H137" s="27" t="n">
        <f aca="false">BG137*100/50</f>
        <v>12</v>
      </c>
      <c r="I137" s="27" t="n">
        <f aca="false">BH137*100/50</f>
        <v>0</v>
      </c>
      <c r="J137" s="27" t="n">
        <f aca="false">BI137*100/50</f>
        <v>0.04</v>
      </c>
      <c r="K137" s="27" t="n">
        <f aca="false">BJ137*100/50</f>
        <v>0.02</v>
      </c>
      <c r="L137" s="27" t="n">
        <f aca="false">BK137*100/50</f>
        <v>4.9</v>
      </c>
      <c r="M137" s="27" t="n">
        <f aca="false">BL137*100/50</f>
        <v>17</v>
      </c>
      <c r="N137" s="27" t="n">
        <f aca="false">BM137*100/50</f>
        <v>14</v>
      </c>
      <c r="O137" s="27" t="n">
        <f aca="false">BN137*100/50</f>
        <v>30</v>
      </c>
      <c r="P137" s="27" t="n">
        <f aca="false">BO137*100/50</f>
        <v>0.5</v>
      </c>
      <c r="AC137" s="27" t="n">
        <v>0.48</v>
      </c>
      <c r="AD137" s="27" t="n">
        <v>0.06</v>
      </c>
      <c r="AE137" s="27" t="n">
        <v>1.02</v>
      </c>
      <c r="AF137" s="27" t="n">
        <v>6</v>
      </c>
      <c r="AG137" s="27"/>
      <c r="AH137" s="27" t="n">
        <v>0.01</v>
      </c>
      <c r="AI137" s="27" t="n">
        <v>0.06</v>
      </c>
      <c r="AJ137" s="27" t="n">
        <v>2.1</v>
      </c>
      <c r="AK137" s="27" t="n">
        <v>13.8</v>
      </c>
      <c r="AL137" s="27" t="n">
        <v>8.4</v>
      </c>
      <c r="AM137" s="27" t="n">
        <v>14.4</v>
      </c>
      <c r="AN137" s="27" t="n">
        <v>0.36</v>
      </c>
      <c r="BD137" s="27" t="n">
        <v>0.35</v>
      </c>
      <c r="BE137" s="27" t="n">
        <v>0.05</v>
      </c>
      <c r="BF137" s="27" t="n">
        <v>0.95</v>
      </c>
      <c r="BG137" s="27" t="n">
        <v>6</v>
      </c>
      <c r="BH137" s="27"/>
      <c r="BI137" s="27" t="n">
        <v>0.02</v>
      </c>
      <c r="BJ137" s="27" t="n">
        <v>0.01</v>
      </c>
      <c r="BK137" s="27" t="n">
        <v>2.45</v>
      </c>
      <c r="BL137" s="27" t="n">
        <v>8.5</v>
      </c>
      <c r="BM137" s="27" t="n">
        <v>7</v>
      </c>
      <c r="BN137" s="27" t="n">
        <v>15</v>
      </c>
      <c r="BO137" s="27" t="n">
        <v>0.25</v>
      </c>
    </row>
    <row r="138" s="1" customFormat="true" ht="13.8" hidden="false" customHeight="false" outlineLevel="0" collapsed="false">
      <c r="A138" s="52"/>
      <c r="B138" s="21" t="s">
        <v>120</v>
      </c>
      <c r="C138" s="15" t="s">
        <v>121</v>
      </c>
      <c r="D138" s="21" t="n">
        <v>100</v>
      </c>
      <c r="E138" s="27" t="n">
        <v>10.6</v>
      </c>
      <c r="F138" s="27" t="n">
        <v>6</v>
      </c>
      <c r="G138" s="27" t="n">
        <v>16.64</v>
      </c>
      <c r="H138" s="27" t="n">
        <v>161.3</v>
      </c>
      <c r="I138" s="27" t="n">
        <f aca="false">BH138*100/90</f>
        <v>42.6666666666667</v>
      </c>
      <c r="J138" s="27" t="n">
        <f aca="false">BI138*100/90</f>
        <v>0.177777777777778</v>
      </c>
      <c r="K138" s="27" t="n">
        <f aca="false">BJ138*100/90</f>
        <v>0.122222222222222</v>
      </c>
      <c r="L138" s="27" t="n">
        <f aca="false">BK138*100/90</f>
        <v>0.666666666666667</v>
      </c>
      <c r="M138" s="27" t="n">
        <f aca="false">BL138*100/90</f>
        <v>15.9555555555556</v>
      </c>
      <c r="N138" s="27" t="n">
        <f aca="false">BM138*100/90</f>
        <v>20.9333333333333</v>
      </c>
      <c r="O138" s="27" t="n">
        <f aca="false">BN138*100/90</f>
        <v>143.755555555556</v>
      </c>
      <c r="P138" s="27" t="n">
        <f aca="false">BO138*100/90</f>
        <v>3.6</v>
      </c>
      <c r="Q138" s="40" t="n">
        <v>7.46</v>
      </c>
      <c r="R138" s="40" t="n">
        <v>8.29</v>
      </c>
      <c r="S138" s="40" t="n">
        <v>9.44</v>
      </c>
      <c r="T138" s="40" t="n">
        <v>142</v>
      </c>
      <c r="U138" s="40" t="n">
        <v>33</v>
      </c>
      <c r="V138" s="41" t="n">
        <v>0.05</v>
      </c>
      <c r="W138" s="41" t="n">
        <v>0.07</v>
      </c>
      <c r="X138" s="40" t="n">
        <v>0.41</v>
      </c>
      <c r="Y138" s="40" t="n">
        <v>23.65</v>
      </c>
      <c r="Z138" s="40" t="n">
        <v>16.5</v>
      </c>
      <c r="AA138" s="40" t="n">
        <v>83.14</v>
      </c>
      <c r="AB138" s="40" t="n">
        <v>0.68</v>
      </c>
      <c r="BD138" s="39" t="n">
        <v>12</v>
      </c>
      <c r="BE138" s="39" t="n">
        <v>21.28</v>
      </c>
      <c r="BF138" s="39" t="n">
        <v>10.57</v>
      </c>
      <c r="BG138" s="39" t="n">
        <v>282</v>
      </c>
      <c r="BH138" s="39" t="n">
        <v>38.4</v>
      </c>
      <c r="BI138" s="39" t="n">
        <v>0.16</v>
      </c>
      <c r="BJ138" s="39" t="n">
        <v>0.11</v>
      </c>
      <c r="BK138" s="39" t="n">
        <v>0.6</v>
      </c>
      <c r="BL138" s="39" t="n">
        <v>14.36</v>
      </c>
      <c r="BM138" s="39" t="n">
        <v>18.84</v>
      </c>
      <c r="BN138" s="39" t="n">
        <v>129.38</v>
      </c>
      <c r="BO138" s="39" t="n">
        <v>3.24</v>
      </c>
      <c r="WRG138" s="4"/>
    </row>
    <row r="139" customFormat="false" ht="15" hidden="false" customHeight="false" outlineLevel="0" collapsed="false">
      <c r="A139" s="52"/>
      <c r="B139" s="21" t="s">
        <v>122</v>
      </c>
      <c r="C139" s="26" t="s">
        <v>123</v>
      </c>
      <c r="D139" s="21" t="n">
        <v>180</v>
      </c>
      <c r="E139" s="27" t="n">
        <f aca="false">BD139*180/125</f>
        <v>6.336</v>
      </c>
      <c r="F139" s="27" t="n">
        <f aca="false">BE139*180/125</f>
        <v>7.92</v>
      </c>
      <c r="G139" s="27" t="n">
        <f aca="false">BF139*180/125</f>
        <v>39.24</v>
      </c>
      <c r="H139" s="27" t="n">
        <f aca="false">BG139*180/125</f>
        <v>253.44</v>
      </c>
      <c r="I139" s="27" t="n">
        <f aca="false">BH139*180/125</f>
        <v>0</v>
      </c>
      <c r="J139" s="27" t="n">
        <f aca="false">BI139*180/125</f>
        <v>0.1008</v>
      </c>
      <c r="K139" s="27" t="n">
        <f aca="false">BJ139*180/125</f>
        <v>0.0288</v>
      </c>
      <c r="L139" s="27" t="n">
        <f aca="false">BK139*180/125</f>
        <v>6.5088</v>
      </c>
      <c r="M139" s="27" t="n">
        <f aca="false">BL139*180/125</f>
        <v>24.4512</v>
      </c>
      <c r="N139" s="27" t="n">
        <f aca="false">BM139*180/125</f>
        <v>21.168</v>
      </c>
      <c r="O139" s="27" t="n">
        <f aca="false">BN139*180/125</f>
        <v>70.2864</v>
      </c>
      <c r="P139" s="27" t="n">
        <f aca="false">BO139*180/125</f>
        <v>1.2528</v>
      </c>
      <c r="BD139" s="27" t="n">
        <v>4.4</v>
      </c>
      <c r="BE139" s="27" t="n">
        <v>5.5</v>
      </c>
      <c r="BF139" s="27" t="n">
        <v>27.25</v>
      </c>
      <c r="BG139" s="27" t="n">
        <v>176</v>
      </c>
      <c r="BH139" s="27"/>
      <c r="BI139" s="27" t="n">
        <v>0.07</v>
      </c>
      <c r="BJ139" s="27" t="n">
        <v>0.02</v>
      </c>
      <c r="BK139" s="27" t="n">
        <v>4.52</v>
      </c>
      <c r="BL139" s="27" t="n">
        <v>16.98</v>
      </c>
      <c r="BM139" s="27" t="n">
        <v>14.7</v>
      </c>
      <c r="BN139" s="27" t="n">
        <v>48.81</v>
      </c>
      <c r="BO139" s="27" t="n">
        <v>0.87</v>
      </c>
    </row>
    <row r="140" customFormat="false" ht="15" hidden="false" customHeight="false" outlineLevel="0" collapsed="false">
      <c r="A140" s="52"/>
      <c r="B140" s="21" t="s">
        <v>31</v>
      </c>
      <c r="C140" s="26" t="s">
        <v>32</v>
      </c>
      <c r="D140" s="21" t="n">
        <v>25</v>
      </c>
      <c r="E140" s="27" t="n">
        <f aca="false">BD140*25/20</f>
        <v>1.7</v>
      </c>
      <c r="F140" s="27" t="n">
        <f aca="false">BE140*25/20</f>
        <v>0.3</v>
      </c>
      <c r="G140" s="27" t="n">
        <f aca="false">BF140*25/20</f>
        <v>8.4</v>
      </c>
      <c r="H140" s="27" t="n">
        <f aca="false">BG140*25/20</f>
        <v>42.7</v>
      </c>
      <c r="I140" s="27" t="n">
        <f aca="false">BH140*25/20</f>
        <v>0</v>
      </c>
      <c r="J140" s="27" t="n">
        <f aca="false">BI140*25/20</f>
        <v>0.0375</v>
      </c>
      <c r="K140" s="27" t="n">
        <f aca="false">BJ140*25/20</f>
        <v>0.025</v>
      </c>
      <c r="L140" s="27" t="n">
        <f aca="false">BK140*25/20</f>
        <v>0</v>
      </c>
      <c r="M140" s="27" t="n">
        <f aca="false">BL140*25/20</f>
        <v>11.2625</v>
      </c>
      <c r="N140" s="27" t="n">
        <f aca="false">BM140*25/20</f>
        <v>11.7625</v>
      </c>
      <c r="O140" s="27" t="n">
        <f aca="false">BN140*25/20</f>
        <v>37.675</v>
      </c>
      <c r="P140" s="27" t="n">
        <f aca="false">BO140*25/20</f>
        <v>0.9375</v>
      </c>
      <c r="Q140" s="27" t="n">
        <v>1.7</v>
      </c>
      <c r="R140" s="27" t="n">
        <v>0.3</v>
      </c>
      <c r="S140" s="27" t="n">
        <v>8.4</v>
      </c>
      <c r="T140" s="27" t="n">
        <v>42.7</v>
      </c>
      <c r="U140" s="27"/>
      <c r="V140" s="27" t="n">
        <v>0.04</v>
      </c>
      <c r="W140" s="27" t="n">
        <v>0.02</v>
      </c>
      <c r="X140" s="27"/>
      <c r="Y140" s="27" t="n">
        <v>11.26</v>
      </c>
      <c r="Z140" s="27" t="n">
        <v>11.76</v>
      </c>
      <c r="AA140" s="27" t="n">
        <v>37.68</v>
      </c>
      <c r="AB140" s="27" t="n">
        <v>0.94</v>
      </c>
      <c r="BD140" s="27" t="n">
        <v>1.36</v>
      </c>
      <c r="BE140" s="27" t="n">
        <v>0.24</v>
      </c>
      <c r="BF140" s="27" t="n">
        <v>6.72</v>
      </c>
      <c r="BG140" s="27" t="n">
        <v>34.16</v>
      </c>
      <c r="BH140" s="27"/>
      <c r="BI140" s="27" t="n">
        <v>0.03</v>
      </c>
      <c r="BJ140" s="27" t="n">
        <v>0.02</v>
      </c>
      <c r="BK140" s="27"/>
      <c r="BL140" s="27" t="n">
        <v>9.01</v>
      </c>
      <c r="BM140" s="27" t="n">
        <v>9.41</v>
      </c>
      <c r="BN140" s="27" t="n">
        <v>30.14</v>
      </c>
      <c r="BO140" s="27" t="n">
        <v>0.75</v>
      </c>
    </row>
    <row r="141" customFormat="false" ht="13.8" hidden="false" customHeight="false" outlineLevel="0" collapsed="false">
      <c r="A141" s="52"/>
      <c r="B141" s="21" t="s">
        <v>31</v>
      </c>
      <c r="C141" s="15" t="s">
        <v>33</v>
      </c>
      <c r="D141" s="21" t="n">
        <v>40</v>
      </c>
      <c r="E141" s="27" t="n">
        <f aca="false">BD141*40/40</f>
        <v>2.96</v>
      </c>
      <c r="F141" s="27" t="n">
        <f aca="false">BE141*40/40</f>
        <v>0.36</v>
      </c>
      <c r="G141" s="27" t="n">
        <f aca="false">BF141*40/40</f>
        <v>21.1</v>
      </c>
      <c r="H141" s="27" t="n">
        <f aca="false">BG141*40/40</f>
        <v>93.78</v>
      </c>
      <c r="I141" s="27" t="n">
        <f aca="false">BH141*40/40</f>
        <v>0</v>
      </c>
      <c r="J141" s="27" t="n">
        <f aca="false">BI141*40/40</f>
        <v>0</v>
      </c>
      <c r="K141" s="27" t="n">
        <f aca="false">BJ141*40/40</f>
        <v>0.02</v>
      </c>
      <c r="L141" s="27" t="n">
        <f aca="false">BK141*40/40</f>
        <v>0</v>
      </c>
      <c r="M141" s="27" t="n">
        <f aca="false">BL141*40/40</f>
        <v>8</v>
      </c>
      <c r="N141" s="27" t="n">
        <f aca="false">BM141*40/40</f>
        <v>5.6</v>
      </c>
      <c r="O141" s="27" t="n">
        <f aca="false">BN141*40/40</f>
        <v>26</v>
      </c>
      <c r="P141" s="27" t="n">
        <f aca="false">BO141*40/40</f>
        <v>0.44</v>
      </c>
      <c r="Q141" s="27" t="n">
        <v>3.03</v>
      </c>
      <c r="R141" s="27" t="n">
        <v>0.36</v>
      </c>
      <c r="S141" s="27" t="n">
        <v>19.64</v>
      </c>
      <c r="T141" s="27" t="n">
        <v>93.77</v>
      </c>
      <c r="U141" s="27"/>
      <c r="V141" s="27"/>
      <c r="W141" s="27" t="n">
        <v>0.013</v>
      </c>
      <c r="X141" s="27"/>
      <c r="Y141" s="27" t="n">
        <v>8</v>
      </c>
      <c r="Z141" s="27" t="n">
        <v>5.6</v>
      </c>
      <c r="AA141" s="27" t="n">
        <v>26</v>
      </c>
      <c r="AB141" s="27" t="n">
        <v>0.44</v>
      </c>
      <c r="AC141" s="27" t="n">
        <v>3</v>
      </c>
      <c r="AD141" s="27" t="n">
        <f aca="false">AP141*40/40</f>
        <v>0</v>
      </c>
      <c r="AE141" s="27" t="n">
        <f aca="false">AQ141*40/40</f>
        <v>0</v>
      </c>
      <c r="AF141" s="27" t="n">
        <f aca="false">AR141*40/40</f>
        <v>0</v>
      </c>
      <c r="AG141" s="27" t="n">
        <f aca="false">AS141*40/40</f>
        <v>0</v>
      </c>
      <c r="AH141" s="27" t="n">
        <f aca="false">AT141*40/40</f>
        <v>0</v>
      </c>
      <c r="AI141" s="27" t="n">
        <f aca="false">AU141*40/40</f>
        <v>0</v>
      </c>
      <c r="AJ141" s="27" t="n">
        <f aca="false">AV141*40/40</f>
        <v>0</v>
      </c>
      <c r="AK141" s="27" t="n">
        <f aca="false">AW141*40/40</f>
        <v>0</v>
      </c>
      <c r="AL141" s="27" t="n">
        <f aca="false">AX141*40/40</f>
        <v>0</v>
      </c>
      <c r="AM141" s="27" t="n">
        <f aca="false">AY141*40/40</f>
        <v>0</v>
      </c>
      <c r="AN141" s="27" t="n">
        <f aca="false">AZ141*40/40</f>
        <v>0</v>
      </c>
      <c r="BD141" s="27" t="n">
        <v>2.96</v>
      </c>
      <c r="BE141" s="27" t="n">
        <v>0.36</v>
      </c>
      <c r="BF141" s="27" t="n">
        <v>21.1</v>
      </c>
      <c r="BG141" s="27" t="n">
        <v>93.78</v>
      </c>
      <c r="BH141" s="27"/>
      <c r="BI141" s="27"/>
      <c r="BJ141" s="27" t="n">
        <v>0.02</v>
      </c>
      <c r="BK141" s="27"/>
      <c r="BL141" s="27" t="n">
        <v>8</v>
      </c>
      <c r="BM141" s="27" t="n">
        <v>5.6</v>
      </c>
      <c r="BN141" s="27" t="n">
        <v>26</v>
      </c>
      <c r="BO141" s="27" t="n">
        <v>0.44</v>
      </c>
      <c r="WOD141" s="2"/>
      <c r="WOE141" s="2"/>
      <c r="WOF141" s="2"/>
      <c r="WOG141" s="2"/>
      <c r="WOH141" s="2"/>
      <c r="WOI141" s="2"/>
      <c r="WOJ141" s="2"/>
      <c r="WOK141" s="2"/>
      <c r="WOL141" s="2"/>
      <c r="WOM141" s="2"/>
      <c r="WON141" s="2"/>
      <c r="WOO141" s="2"/>
      <c r="WOP141" s="2"/>
      <c r="WOQ141" s="2"/>
      <c r="WOR141" s="2"/>
      <c r="WOS141" s="2"/>
      <c r="WOT141" s="2"/>
      <c r="WOU141" s="2"/>
      <c r="WOV141" s="2"/>
      <c r="WOW141" s="2"/>
      <c r="WOX141" s="2"/>
      <c r="WOY141" s="2"/>
      <c r="WOZ141" s="2"/>
      <c r="WPA141" s="2"/>
      <c r="WPB141" s="2"/>
      <c r="WPC141" s="2"/>
      <c r="WPD141" s="2"/>
      <c r="WPE141" s="2"/>
      <c r="WPF141" s="2"/>
      <c r="WPG141" s="2"/>
      <c r="WPH141" s="2"/>
      <c r="WPI141" s="2"/>
      <c r="WPJ141" s="2"/>
      <c r="WPK141" s="2"/>
      <c r="WPL141" s="2"/>
      <c r="WPM141" s="2"/>
      <c r="WPN141" s="2"/>
      <c r="WPO141" s="2"/>
      <c r="WPP141" s="2"/>
      <c r="WPQ141" s="2"/>
      <c r="WPR141" s="2"/>
      <c r="WPS141" s="2"/>
      <c r="WPT141" s="2"/>
      <c r="WPU141" s="2"/>
      <c r="WPV141" s="2"/>
      <c r="WPW141" s="2"/>
      <c r="WPX141" s="2"/>
      <c r="WPY141" s="2"/>
      <c r="WPZ141" s="2"/>
      <c r="WQA141" s="2"/>
      <c r="WQB141" s="2"/>
      <c r="WQC141" s="2"/>
      <c r="WQD141" s="2"/>
      <c r="WQE141" s="2"/>
      <c r="WQF141" s="2"/>
      <c r="WQG141" s="2"/>
      <c r="WQH141" s="2"/>
      <c r="WQI141" s="2"/>
      <c r="WQJ141" s="2"/>
      <c r="WQK141" s="2"/>
      <c r="WQL141" s="2"/>
      <c r="WQM141" s="2"/>
      <c r="WQN141" s="2"/>
      <c r="WQO141" s="2"/>
      <c r="WQP141" s="2"/>
      <c r="WQQ141" s="2"/>
      <c r="WQR141" s="2"/>
      <c r="WQS141" s="2"/>
      <c r="WQT141" s="2"/>
      <c r="WQU141" s="2"/>
      <c r="WQV141" s="2"/>
      <c r="WQW141" s="2"/>
      <c r="WQX141" s="2"/>
      <c r="WQY141" s="2"/>
      <c r="WQZ141" s="2"/>
      <c r="WRA141" s="2"/>
      <c r="WRB141" s="2"/>
      <c r="WRC141" s="2"/>
      <c r="WRD141" s="2"/>
      <c r="WRE141" s="2"/>
      <c r="WRF141" s="2"/>
    </row>
    <row r="142" customFormat="false" ht="15" hidden="false" customHeight="false" outlineLevel="0" collapsed="false">
      <c r="A142" s="52"/>
      <c r="B142" s="21" t="s">
        <v>80</v>
      </c>
      <c r="C142" s="26" t="s">
        <v>81</v>
      </c>
      <c r="D142" s="21" t="n">
        <v>180</v>
      </c>
      <c r="E142" s="27" t="n">
        <f aca="false">BD142*180/200</f>
        <v>0.117</v>
      </c>
      <c r="F142" s="27" t="n">
        <v>0.02</v>
      </c>
      <c r="G142" s="27" t="n">
        <v>15.2</v>
      </c>
      <c r="H142" s="27" t="n">
        <v>62</v>
      </c>
      <c r="I142" s="27"/>
      <c r="J142" s="27"/>
      <c r="K142" s="27"/>
      <c r="L142" s="27" t="n">
        <v>2.83</v>
      </c>
      <c r="M142" s="27" t="n">
        <v>14.2</v>
      </c>
      <c r="N142" s="27" t="n">
        <v>2.4</v>
      </c>
      <c r="O142" s="27" t="n">
        <v>4.4</v>
      </c>
      <c r="P142" s="27" t="n">
        <v>0.36</v>
      </c>
      <c r="Q142" s="27" t="n">
        <v>0.3</v>
      </c>
      <c r="R142" s="27"/>
      <c r="S142" s="27" t="n">
        <v>6.7</v>
      </c>
      <c r="T142" s="27" t="n">
        <v>27.9</v>
      </c>
      <c r="U142" s="28" t="n">
        <v>0.38</v>
      </c>
      <c r="V142" s="21"/>
      <c r="W142" s="21" t="n">
        <v>0.01</v>
      </c>
      <c r="X142" s="27" t="n">
        <v>1.16</v>
      </c>
      <c r="Y142" s="27" t="n">
        <v>6.9</v>
      </c>
      <c r="Z142" s="27" t="n">
        <v>4.6</v>
      </c>
      <c r="AA142" s="27" t="n">
        <v>8.5</v>
      </c>
      <c r="AB142" s="27" t="n">
        <v>0.77</v>
      </c>
      <c r="AC142" s="27" t="n">
        <v>0.8</v>
      </c>
      <c r="AD142" s="27" t="n">
        <v>0.2</v>
      </c>
      <c r="AE142" s="27" t="n">
        <v>16.7</v>
      </c>
      <c r="AF142" s="27" t="n">
        <v>66.7</v>
      </c>
      <c r="AG142" s="27" t="n">
        <v>98</v>
      </c>
      <c r="AH142" s="27" t="n">
        <v>0.01</v>
      </c>
      <c r="AI142" s="27" t="n">
        <v>0.05</v>
      </c>
      <c r="AJ142" s="27" t="n">
        <v>80</v>
      </c>
      <c r="AK142" s="27" t="n">
        <v>11</v>
      </c>
      <c r="AL142" s="27" t="n">
        <v>3</v>
      </c>
      <c r="AM142" s="27" t="n">
        <v>3</v>
      </c>
      <c r="AN142" s="27" t="n">
        <v>0.54</v>
      </c>
      <c r="BD142" s="27" t="n">
        <v>0.13</v>
      </c>
      <c r="BE142" s="27" t="n">
        <v>0.02</v>
      </c>
      <c r="BF142" s="27" t="n">
        <v>15.2</v>
      </c>
      <c r="BG142" s="27" t="n">
        <v>62</v>
      </c>
      <c r="BH142" s="27"/>
      <c r="BI142" s="27"/>
      <c r="BJ142" s="27"/>
      <c r="BK142" s="27" t="n">
        <v>2.83</v>
      </c>
      <c r="BL142" s="27" t="n">
        <v>14.2</v>
      </c>
      <c r="BM142" s="27" t="n">
        <v>2.4</v>
      </c>
      <c r="BN142" s="27" t="n">
        <v>4.4</v>
      </c>
      <c r="BO142" s="27" t="n">
        <v>0.36</v>
      </c>
    </row>
    <row r="143" customFormat="false" ht="15" hidden="false" customHeight="true" outlineLevel="0" collapsed="false">
      <c r="A143" s="52" t="s">
        <v>36</v>
      </c>
      <c r="B143" s="52"/>
      <c r="C143" s="52"/>
      <c r="D143" s="31" t="n">
        <f aca="false">SUM(D137:D142)</f>
        <v>625</v>
      </c>
      <c r="E143" s="32"/>
      <c r="F143" s="32"/>
      <c r="G143" s="32"/>
      <c r="H143" s="32"/>
      <c r="I143" s="32"/>
      <c r="J143" s="31"/>
      <c r="K143" s="31"/>
      <c r="L143" s="32"/>
      <c r="M143" s="32"/>
      <c r="N143" s="32"/>
      <c r="O143" s="32"/>
      <c r="P143" s="32"/>
    </row>
    <row r="144" customFormat="false" ht="15" hidden="false" customHeight="false" outlineLevel="0" collapsed="false">
      <c r="A144" s="33" t="s">
        <v>98</v>
      </c>
      <c r="B144" s="33"/>
      <c r="C144" s="33"/>
      <c r="D144" s="33"/>
      <c r="E144" s="32" t="n">
        <f aca="false">SUM(E137:E143)</f>
        <v>22.413</v>
      </c>
      <c r="F144" s="32" t="n">
        <f aca="false">SUM(F137:F143)</f>
        <v>14.7</v>
      </c>
      <c r="G144" s="32" t="n">
        <f aca="false">SUM(G137:G143)</f>
        <v>102.48</v>
      </c>
      <c r="H144" s="32" t="n">
        <f aca="false">SUM(H137:H143)</f>
        <v>625.22</v>
      </c>
      <c r="I144" s="32" t="n">
        <f aca="false">SUM(I137:I143)</f>
        <v>42.6666666666667</v>
      </c>
      <c r="J144" s="32" t="n">
        <f aca="false">SUM(J137:J143)</f>
        <v>0.356077777777778</v>
      </c>
      <c r="K144" s="32" t="n">
        <f aca="false">SUM(K137:K143)</f>
        <v>0.216022222222222</v>
      </c>
      <c r="L144" s="32" t="n">
        <f aca="false">SUM(L137:L143)</f>
        <v>14.9054666666667</v>
      </c>
      <c r="M144" s="32" t="n">
        <f aca="false">SUM(M137:M143)</f>
        <v>90.8692555555556</v>
      </c>
      <c r="N144" s="32" t="n">
        <f aca="false">SUM(N137:N143)</f>
        <v>75.8638333333333</v>
      </c>
      <c r="O144" s="32" t="n">
        <f aca="false">SUM(O137:O143)</f>
        <v>312.116955555556</v>
      </c>
      <c r="P144" s="32" t="n">
        <f aca="false">SUM(P137:P143)</f>
        <v>7.0903</v>
      </c>
    </row>
    <row r="145" customFormat="false" ht="15" hidden="false" customHeight="true" outlineLevel="0" collapsed="false">
      <c r="A145" s="78" t="s">
        <v>38</v>
      </c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</row>
    <row r="146" customFormat="false" ht="15" hidden="false" customHeight="false" outlineLevel="0" collapsed="false">
      <c r="A146" s="78"/>
      <c r="B146" s="21" t="s">
        <v>31</v>
      </c>
      <c r="C146" s="26" t="s">
        <v>55</v>
      </c>
      <c r="D146" s="16" t="n">
        <v>100</v>
      </c>
      <c r="E146" s="17" t="n">
        <f aca="false">Q146*100/50</f>
        <v>1.2</v>
      </c>
      <c r="F146" s="17" t="n">
        <f aca="false">R146*100/50</f>
        <v>4.72</v>
      </c>
      <c r="G146" s="17" t="n">
        <f aca="false">S146*100/50</f>
        <v>7.7</v>
      </c>
      <c r="H146" s="17" t="n">
        <f aca="false">T146*100/50</f>
        <v>77.5</v>
      </c>
      <c r="I146" s="17" t="n">
        <f aca="false">U146*100/50</f>
        <v>0.02</v>
      </c>
      <c r="J146" s="17" t="n">
        <f aca="false">V146*100/50</f>
        <v>0.02</v>
      </c>
      <c r="K146" s="17" t="n">
        <f aca="false">W146*100/50</f>
        <v>0.06</v>
      </c>
      <c r="L146" s="17" t="n">
        <f aca="false">X146*100/50</f>
        <v>7.5</v>
      </c>
      <c r="M146" s="17" t="n">
        <f aca="false">Y146*100/50</f>
        <v>40</v>
      </c>
      <c r="N146" s="17" t="n">
        <f aca="false">Z146*100/50</f>
        <v>15</v>
      </c>
      <c r="O146" s="17" t="n">
        <f aca="false">AA146*100/50</f>
        <v>37.5</v>
      </c>
      <c r="P146" s="17" t="n">
        <f aca="false">AB146*100/50</f>
        <v>0.7</v>
      </c>
      <c r="Q146" s="54" t="n">
        <v>0.6</v>
      </c>
      <c r="R146" s="54" t="n">
        <v>2.36</v>
      </c>
      <c r="S146" s="54" t="n">
        <v>3.85</v>
      </c>
      <c r="T146" s="54" t="n">
        <v>38.75</v>
      </c>
      <c r="U146" s="54" t="n">
        <v>0.01</v>
      </c>
      <c r="V146" s="55" t="n">
        <v>0.01</v>
      </c>
      <c r="W146" s="55" t="n">
        <v>0.03</v>
      </c>
      <c r="X146" s="54" t="n">
        <v>3.75</v>
      </c>
      <c r="Y146" s="54" t="n">
        <v>20</v>
      </c>
      <c r="Z146" s="54" t="n">
        <v>7.5</v>
      </c>
      <c r="AA146" s="54" t="n">
        <v>18.75</v>
      </c>
      <c r="AB146" s="54" t="n">
        <v>0.35</v>
      </c>
    </row>
    <row r="147" s="1" customFormat="true" ht="15" hidden="false" customHeight="false" outlineLevel="0" collapsed="false">
      <c r="A147" s="78"/>
      <c r="B147" s="21" t="s">
        <v>124</v>
      </c>
      <c r="C147" s="15" t="s">
        <v>125</v>
      </c>
      <c r="D147" s="67" t="n">
        <v>250</v>
      </c>
      <c r="E147" s="21" t="n">
        <f aca="false">BD147*250/100</f>
        <v>2.025</v>
      </c>
      <c r="F147" s="21" t="n">
        <f aca="false">BE147*250/100</f>
        <v>5.1</v>
      </c>
      <c r="G147" s="21" t="n">
        <f aca="false">BF147*250/100</f>
        <v>12</v>
      </c>
      <c r="H147" s="27" t="n">
        <f aca="false">BG147*250/100</f>
        <v>105</v>
      </c>
      <c r="I147" s="21" t="n">
        <f aca="false">BH147*250/100</f>
        <v>0</v>
      </c>
      <c r="J147" s="21" t="n">
        <f aca="false">BI147*250/100</f>
        <v>0.1</v>
      </c>
      <c r="K147" s="21" t="n">
        <f aca="false">BJ147*250/100</f>
        <v>0.05</v>
      </c>
      <c r="L147" s="21" t="n">
        <f aca="false">BK147*250/100</f>
        <v>8.125</v>
      </c>
      <c r="M147" s="21" t="n">
        <f aca="false">BL147*250/100</f>
        <v>29.15</v>
      </c>
      <c r="N147" s="21" t="n">
        <f aca="false">BM147*250/100</f>
        <v>24.175</v>
      </c>
      <c r="O147" s="21" t="n">
        <f aca="false">BN147*250/100</f>
        <v>56.725</v>
      </c>
      <c r="P147" s="21" t="n">
        <f aca="false">BO147*250/100</f>
        <v>0.925</v>
      </c>
      <c r="BD147" s="21" t="n">
        <v>0.81</v>
      </c>
      <c r="BE147" s="67" t="n">
        <v>2.04</v>
      </c>
      <c r="BF147" s="21" t="n">
        <v>4.8</v>
      </c>
      <c r="BG147" s="67" t="n">
        <v>42</v>
      </c>
      <c r="BH147" s="21"/>
      <c r="BI147" s="67" t="n">
        <v>0.04</v>
      </c>
      <c r="BJ147" s="73" t="n">
        <v>0.02</v>
      </c>
      <c r="BK147" s="67" t="n">
        <v>3.25</v>
      </c>
      <c r="BL147" s="21" t="n">
        <v>11.66</v>
      </c>
      <c r="BM147" s="67" t="n">
        <v>9.67</v>
      </c>
      <c r="BN147" s="21" t="n">
        <v>22.69</v>
      </c>
      <c r="BO147" s="68" t="n">
        <v>0.37</v>
      </c>
      <c r="WKF147" s="2"/>
      <c r="WKG147" s="2"/>
      <c r="WKH147" s="2"/>
      <c r="WKI147" s="2"/>
      <c r="WKJ147" s="2"/>
      <c r="WKK147" s="2"/>
      <c r="WKL147" s="2"/>
      <c r="WKM147" s="2"/>
      <c r="WKN147" s="2"/>
      <c r="WKO147" s="2"/>
      <c r="WKP147" s="2"/>
      <c r="WKQ147" s="2"/>
      <c r="WKR147" s="2"/>
      <c r="WKS147" s="2"/>
      <c r="WKT147" s="2"/>
      <c r="WKU147" s="2"/>
      <c r="WKV147" s="2"/>
      <c r="WKW147" s="2"/>
      <c r="WKX147" s="2"/>
      <c r="WKY147" s="2"/>
      <c r="WKZ147" s="2"/>
      <c r="WLA147" s="2"/>
      <c r="WLB147" s="2"/>
      <c r="WLC147" s="2"/>
      <c r="WLD147" s="2"/>
      <c r="WLE147" s="2"/>
      <c r="WLF147" s="2"/>
      <c r="WLG147" s="2"/>
      <c r="WLH147" s="2"/>
      <c r="WLI147" s="2"/>
      <c r="WLJ147" s="2"/>
      <c r="WLK147" s="2"/>
      <c r="WLL147" s="2"/>
      <c r="WLM147" s="2"/>
      <c r="WLN147" s="2"/>
      <c r="WLO147" s="2"/>
      <c r="WLP147" s="2"/>
      <c r="WLQ147" s="2"/>
      <c r="WLR147" s="2"/>
      <c r="WLS147" s="2"/>
      <c r="WLT147" s="2"/>
      <c r="WLU147" s="2"/>
      <c r="WLV147" s="2"/>
      <c r="WLW147" s="2"/>
      <c r="WLX147" s="2"/>
      <c r="WLY147" s="2"/>
      <c r="WLZ147" s="2"/>
      <c r="WMA147" s="2"/>
      <c r="WMB147" s="2"/>
      <c r="WMC147" s="2"/>
      <c r="WMD147" s="2"/>
      <c r="WME147" s="2"/>
      <c r="WMF147" s="2"/>
      <c r="WMG147" s="2"/>
      <c r="WMH147" s="2"/>
      <c r="WMI147" s="2"/>
      <c r="WMJ147" s="2"/>
      <c r="WMK147" s="2"/>
      <c r="WML147" s="2"/>
      <c r="WMM147" s="2"/>
      <c r="WMN147" s="2"/>
      <c r="WMO147" s="2"/>
      <c r="WMP147" s="2"/>
      <c r="WMQ147" s="2"/>
      <c r="WMR147" s="2"/>
      <c r="WMS147" s="2"/>
      <c r="WMT147" s="2"/>
      <c r="WMU147" s="2"/>
      <c r="WMV147" s="2"/>
      <c r="WMW147" s="2"/>
      <c r="WMX147" s="2"/>
      <c r="WMY147" s="2"/>
      <c r="WMZ147" s="2"/>
      <c r="WNA147" s="2"/>
      <c r="WNB147" s="2"/>
      <c r="WNC147" s="2"/>
      <c r="WND147" s="2"/>
      <c r="WNE147" s="2"/>
      <c r="WNF147" s="2"/>
      <c r="WNG147" s="2"/>
      <c r="WNH147" s="2"/>
      <c r="WNI147" s="2"/>
      <c r="WNJ147" s="2"/>
      <c r="WNK147" s="2"/>
      <c r="WNL147" s="2"/>
      <c r="WNM147" s="2"/>
      <c r="WNN147" s="2"/>
      <c r="WNO147" s="2"/>
      <c r="WNP147" s="2"/>
      <c r="WNQ147" s="2"/>
      <c r="WNR147" s="2"/>
      <c r="WNS147" s="2"/>
      <c r="WNT147" s="2"/>
      <c r="WNU147" s="2"/>
      <c r="WNV147" s="2"/>
      <c r="WNW147" s="2"/>
      <c r="WNX147" s="2"/>
      <c r="WNY147" s="2"/>
      <c r="WNZ147" s="2"/>
      <c r="WOA147" s="2"/>
      <c r="WOB147" s="2"/>
      <c r="WOC147" s="2"/>
      <c r="WOD147" s="3"/>
      <c r="WOE147" s="3"/>
      <c r="WOF147" s="3"/>
      <c r="WOG147" s="3"/>
      <c r="WOH147" s="3"/>
      <c r="WOI147" s="3"/>
      <c r="WOJ147" s="3"/>
      <c r="WOK147" s="3"/>
      <c r="WOL147" s="3"/>
      <c r="WOM147" s="3"/>
      <c r="WON147" s="3"/>
      <c r="WOO147" s="3"/>
      <c r="WOP147" s="3"/>
      <c r="WOQ147" s="3"/>
      <c r="WOR147" s="3"/>
      <c r="WOS147" s="3"/>
      <c r="WOT147" s="3"/>
      <c r="WOU147" s="3"/>
      <c r="WOV147" s="3"/>
      <c r="WOW147" s="3"/>
      <c r="WOX147" s="3"/>
      <c r="WOY147" s="3"/>
      <c r="WOZ147" s="3"/>
      <c r="WPA147" s="3"/>
      <c r="WPB147" s="3"/>
      <c r="WPC147" s="3"/>
      <c r="WPD147" s="3"/>
      <c r="WPE147" s="3"/>
      <c r="WPF147" s="3"/>
      <c r="WPG147" s="3"/>
      <c r="WPH147" s="3"/>
      <c r="WPI147" s="3"/>
      <c r="WPJ147" s="3"/>
      <c r="WPK147" s="3"/>
      <c r="WPL147" s="3"/>
      <c r="WPM147" s="3"/>
      <c r="WPN147" s="3"/>
      <c r="WPO147" s="3"/>
      <c r="WPP147" s="3"/>
      <c r="WPQ147" s="3"/>
      <c r="WPR147" s="3"/>
      <c r="WPS147" s="3"/>
      <c r="WPT147" s="3"/>
      <c r="WPU147" s="3"/>
      <c r="WPV147" s="3"/>
      <c r="WPW147" s="3"/>
      <c r="WPX147" s="3"/>
      <c r="WPY147" s="3"/>
      <c r="WPZ147" s="3"/>
      <c r="WQA147" s="3"/>
      <c r="WQB147" s="3"/>
      <c r="WQC147" s="3"/>
      <c r="WQD147" s="3"/>
      <c r="WQE147" s="3"/>
      <c r="WQF147" s="3"/>
      <c r="WQG147" s="3"/>
      <c r="WQH147" s="3"/>
      <c r="WQI147" s="3"/>
      <c r="WQJ147" s="3"/>
      <c r="WQK147" s="3"/>
      <c r="WQL147" s="3"/>
      <c r="WQM147" s="3"/>
      <c r="WQN147" s="3"/>
      <c r="WQO147" s="3"/>
      <c r="WQP147" s="3"/>
      <c r="WQQ147" s="3"/>
      <c r="WQR147" s="3"/>
      <c r="WQS147" s="3"/>
      <c r="WQT147" s="3"/>
      <c r="WQU147" s="3"/>
      <c r="WQV147" s="3"/>
      <c r="WQW147" s="3"/>
      <c r="WQX147" s="3"/>
      <c r="WQY147" s="3"/>
      <c r="WQZ147" s="3"/>
      <c r="WRA147" s="3"/>
      <c r="WRB147" s="3"/>
      <c r="WRC147" s="3"/>
      <c r="WRD147" s="3"/>
      <c r="WRE147" s="3"/>
      <c r="WRF147" s="3"/>
      <c r="WRG147" s="4"/>
    </row>
    <row r="148" customFormat="false" ht="15" hidden="false" customHeight="false" outlineLevel="0" collapsed="false">
      <c r="A148" s="78"/>
      <c r="B148" s="21" t="s">
        <v>126</v>
      </c>
      <c r="C148" s="15" t="s">
        <v>127</v>
      </c>
      <c r="D148" s="21" t="n">
        <v>250</v>
      </c>
      <c r="E148" s="27" t="n">
        <v>17.57</v>
      </c>
      <c r="F148" s="27" t="n">
        <v>32.14</v>
      </c>
      <c r="G148" s="27" t="n">
        <v>24.68</v>
      </c>
      <c r="H148" s="27" t="n">
        <v>547</v>
      </c>
      <c r="I148" s="27" t="n">
        <f aca="false">BH148*250/200</f>
        <v>0</v>
      </c>
      <c r="J148" s="27" t="n">
        <v>0.52</v>
      </c>
      <c r="K148" s="27" t="n">
        <v>0.21</v>
      </c>
      <c r="L148" s="27" t="n">
        <v>9.65</v>
      </c>
      <c r="M148" s="27" t="n">
        <v>40.98</v>
      </c>
      <c r="N148" s="27" t="n">
        <v>61.2</v>
      </c>
      <c r="O148" s="27" t="n">
        <v>257.45</v>
      </c>
      <c r="P148" s="27" t="n">
        <v>4.31</v>
      </c>
      <c r="BD148" s="27" t="n">
        <v>8</v>
      </c>
      <c r="BE148" s="27" t="n">
        <v>10</v>
      </c>
      <c r="BF148" s="27" t="n">
        <v>23.29</v>
      </c>
      <c r="BG148" s="27" t="n">
        <v>388</v>
      </c>
      <c r="BH148" s="27"/>
      <c r="BI148" s="27" t="n">
        <v>0.23</v>
      </c>
      <c r="BJ148" s="27" t="n">
        <v>0.25</v>
      </c>
      <c r="BK148" s="27" t="n">
        <v>29.04</v>
      </c>
      <c r="BL148" s="27" t="n">
        <v>30.2</v>
      </c>
      <c r="BM148" s="27" t="n">
        <v>57.69</v>
      </c>
      <c r="BN148" s="27" t="n">
        <v>286.49</v>
      </c>
      <c r="BO148" s="27" t="n">
        <v>4.24</v>
      </c>
    </row>
    <row r="149" customFormat="false" ht="13.8" hidden="false" customHeight="false" outlineLevel="0" collapsed="false">
      <c r="A149" s="78"/>
      <c r="B149" s="21" t="s">
        <v>31</v>
      </c>
      <c r="C149" s="26" t="s">
        <v>32</v>
      </c>
      <c r="D149" s="21" t="n">
        <v>30</v>
      </c>
      <c r="E149" s="27" t="n">
        <f aca="false">BD149*30/20</f>
        <v>2.04</v>
      </c>
      <c r="F149" s="27" t="n">
        <f aca="false">BE149*30/20</f>
        <v>0.36</v>
      </c>
      <c r="G149" s="27" t="n">
        <f aca="false">BF149*30/20</f>
        <v>10.08</v>
      </c>
      <c r="H149" s="27" t="n">
        <f aca="false">BG149*30/20</f>
        <v>51.24</v>
      </c>
      <c r="I149" s="27" t="n">
        <f aca="false">BH149*30/20</f>
        <v>0</v>
      </c>
      <c r="J149" s="27" t="n">
        <f aca="false">BI149*30/20</f>
        <v>0.045</v>
      </c>
      <c r="K149" s="27" t="n">
        <f aca="false">BJ149*30/20</f>
        <v>0.03</v>
      </c>
      <c r="L149" s="27" t="n">
        <f aca="false">BK149*30/20</f>
        <v>0</v>
      </c>
      <c r="M149" s="27" t="n">
        <f aca="false">BL149*30/20</f>
        <v>13.515</v>
      </c>
      <c r="N149" s="27" t="n">
        <f aca="false">BM149*30/20</f>
        <v>14.115</v>
      </c>
      <c r="O149" s="27" t="n">
        <f aca="false">BN149*30/20</f>
        <v>45.21</v>
      </c>
      <c r="P149" s="27" t="n">
        <f aca="false">BO149*30/20</f>
        <v>1.125</v>
      </c>
      <c r="Q149" s="27" t="n">
        <v>1.7</v>
      </c>
      <c r="R149" s="27" t="n">
        <v>0.3</v>
      </c>
      <c r="S149" s="27" t="n">
        <v>8.4</v>
      </c>
      <c r="T149" s="27" t="n">
        <v>42.7</v>
      </c>
      <c r="U149" s="27"/>
      <c r="V149" s="27" t="n">
        <v>0.04</v>
      </c>
      <c r="W149" s="27" t="n">
        <v>0.02</v>
      </c>
      <c r="X149" s="27"/>
      <c r="Y149" s="27" t="n">
        <v>11.26</v>
      </c>
      <c r="Z149" s="27" t="n">
        <v>11.76</v>
      </c>
      <c r="AA149" s="27" t="n">
        <v>37.68</v>
      </c>
      <c r="AB149" s="27" t="n">
        <v>0.94</v>
      </c>
      <c r="BD149" s="27" t="n">
        <v>1.36</v>
      </c>
      <c r="BE149" s="27" t="n">
        <v>0.24</v>
      </c>
      <c r="BF149" s="27" t="n">
        <v>6.72</v>
      </c>
      <c r="BG149" s="27" t="n">
        <v>34.16</v>
      </c>
      <c r="BH149" s="27"/>
      <c r="BI149" s="27" t="n">
        <v>0.03</v>
      </c>
      <c r="BJ149" s="27" t="n">
        <v>0.02</v>
      </c>
      <c r="BK149" s="27"/>
      <c r="BL149" s="27" t="n">
        <v>9.01</v>
      </c>
      <c r="BM149" s="27" t="n">
        <v>9.41</v>
      </c>
      <c r="BN149" s="27" t="n">
        <v>30.14</v>
      </c>
      <c r="BO149" s="27" t="n">
        <v>0.75</v>
      </c>
    </row>
    <row r="150" customFormat="false" ht="13.8" hidden="false" customHeight="false" outlineLevel="0" collapsed="false">
      <c r="A150" s="78"/>
      <c r="B150" s="21" t="s">
        <v>31</v>
      </c>
      <c r="C150" s="15" t="s">
        <v>33</v>
      </c>
      <c r="D150" s="21" t="n">
        <v>50</v>
      </c>
      <c r="E150" s="27" t="n">
        <f aca="false">BD150*50/40</f>
        <v>3.7</v>
      </c>
      <c r="F150" s="27" t="n">
        <f aca="false">BE150*50/40</f>
        <v>0.45</v>
      </c>
      <c r="G150" s="27" t="n">
        <f aca="false">BF150*50/40</f>
        <v>26.375</v>
      </c>
      <c r="H150" s="27" t="n">
        <f aca="false">BG150*50/40</f>
        <v>117.225</v>
      </c>
      <c r="I150" s="27" t="n">
        <f aca="false">BH150*50/40</f>
        <v>0</v>
      </c>
      <c r="J150" s="27" t="n">
        <f aca="false">BI150*50/40</f>
        <v>0</v>
      </c>
      <c r="K150" s="27" t="n">
        <f aca="false">BJ150*50/40</f>
        <v>0.025</v>
      </c>
      <c r="L150" s="27" t="n">
        <f aca="false">BK150*50/40</f>
        <v>0</v>
      </c>
      <c r="M150" s="27" t="n">
        <f aca="false">BL150*50/40</f>
        <v>10</v>
      </c>
      <c r="N150" s="27" t="n">
        <f aca="false">BM150*50/40</f>
        <v>7</v>
      </c>
      <c r="O150" s="27" t="n">
        <f aca="false">BN150*50/40</f>
        <v>32.5</v>
      </c>
      <c r="P150" s="27" t="n">
        <f aca="false">BO150*50/40</f>
        <v>0.55</v>
      </c>
      <c r="Q150" s="27" t="n">
        <v>3.03</v>
      </c>
      <c r="R150" s="27" t="n">
        <v>0.36</v>
      </c>
      <c r="S150" s="27" t="n">
        <v>19.64</v>
      </c>
      <c r="T150" s="27" t="n">
        <v>93.77</v>
      </c>
      <c r="U150" s="27"/>
      <c r="V150" s="27"/>
      <c r="W150" s="27" t="n">
        <v>0.013</v>
      </c>
      <c r="X150" s="27"/>
      <c r="Y150" s="27" t="n">
        <v>8</v>
      </c>
      <c r="Z150" s="27" t="n">
        <v>5.6</v>
      </c>
      <c r="AA150" s="27" t="n">
        <v>26</v>
      </c>
      <c r="AB150" s="27" t="n">
        <v>0.44</v>
      </c>
      <c r="AC150" s="27" t="n">
        <v>3</v>
      </c>
      <c r="AD150" s="27" t="n">
        <f aca="false">AP150*40/40</f>
        <v>0</v>
      </c>
      <c r="AE150" s="27" t="n">
        <f aca="false">AQ150*40/40</f>
        <v>0</v>
      </c>
      <c r="AF150" s="27" t="n">
        <f aca="false">AR150*40/40</f>
        <v>0</v>
      </c>
      <c r="AG150" s="27" t="n">
        <f aca="false">AS150*40/40</f>
        <v>0</v>
      </c>
      <c r="AH150" s="27" t="n">
        <f aca="false">AT150*40/40</f>
        <v>0</v>
      </c>
      <c r="AI150" s="27" t="n">
        <f aca="false">AU150*40/40</f>
        <v>0</v>
      </c>
      <c r="AJ150" s="27" t="n">
        <f aca="false">AV150*40/40</f>
        <v>0</v>
      </c>
      <c r="AK150" s="27" t="n">
        <f aca="false">AW150*40/40</f>
        <v>0</v>
      </c>
      <c r="AL150" s="27" t="n">
        <f aca="false">AX150*40/40</f>
        <v>0</v>
      </c>
      <c r="AM150" s="27" t="n">
        <f aca="false">AY150*40/40</f>
        <v>0</v>
      </c>
      <c r="AN150" s="27" t="n">
        <f aca="false">AZ150*40/40</f>
        <v>0</v>
      </c>
      <c r="BD150" s="27" t="n">
        <v>2.96</v>
      </c>
      <c r="BE150" s="27" t="n">
        <v>0.36</v>
      </c>
      <c r="BF150" s="27" t="n">
        <v>21.1</v>
      </c>
      <c r="BG150" s="27" t="n">
        <v>93.78</v>
      </c>
      <c r="BH150" s="27"/>
      <c r="BI150" s="27"/>
      <c r="BJ150" s="27" t="n">
        <v>0.02</v>
      </c>
      <c r="BK150" s="27"/>
      <c r="BL150" s="27" t="n">
        <v>8</v>
      </c>
      <c r="BM150" s="27" t="n">
        <v>5.6</v>
      </c>
      <c r="BN150" s="27" t="n">
        <v>26</v>
      </c>
      <c r="BO150" s="27" t="n">
        <v>0.44</v>
      </c>
      <c r="WOD150" s="2"/>
      <c r="WOE150" s="2"/>
      <c r="WOF150" s="2"/>
      <c r="WOG150" s="2"/>
      <c r="WOH150" s="2"/>
      <c r="WOI150" s="2"/>
      <c r="WOJ150" s="2"/>
      <c r="WOK150" s="2"/>
      <c r="WOL150" s="2"/>
      <c r="WOM150" s="2"/>
      <c r="WON150" s="2"/>
      <c r="WOO150" s="2"/>
      <c r="WOP150" s="2"/>
      <c r="WOQ150" s="2"/>
      <c r="WOR150" s="2"/>
      <c r="WOS150" s="2"/>
      <c r="WOT150" s="2"/>
      <c r="WOU150" s="2"/>
      <c r="WOV150" s="2"/>
      <c r="WOW150" s="2"/>
      <c r="WOX150" s="2"/>
      <c r="WOY150" s="2"/>
      <c r="WOZ150" s="2"/>
      <c r="WPA150" s="2"/>
      <c r="WPB150" s="2"/>
      <c r="WPC150" s="2"/>
      <c r="WPD150" s="2"/>
      <c r="WPE150" s="2"/>
      <c r="WPF150" s="2"/>
      <c r="WPG150" s="2"/>
      <c r="WPH150" s="2"/>
      <c r="WPI150" s="2"/>
      <c r="WPJ150" s="2"/>
      <c r="WPK150" s="2"/>
      <c r="WPL150" s="2"/>
      <c r="WPM150" s="2"/>
      <c r="WPN150" s="2"/>
      <c r="WPO150" s="2"/>
      <c r="WPP150" s="2"/>
      <c r="WPQ150" s="2"/>
      <c r="WPR150" s="2"/>
      <c r="WPS150" s="2"/>
      <c r="WPT150" s="2"/>
      <c r="WPU150" s="2"/>
      <c r="WPV150" s="2"/>
      <c r="WPW150" s="2"/>
      <c r="WPX150" s="2"/>
      <c r="WPY150" s="2"/>
      <c r="WPZ150" s="2"/>
      <c r="WQA150" s="2"/>
      <c r="WQB150" s="2"/>
      <c r="WQC150" s="2"/>
      <c r="WQD150" s="2"/>
      <c r="WQE150" s="2"/>
      <c r="WQF150" s="2"/>
      <c r="WQG150" s="2"/>
      <c r="WQH150" s="2"/>
      <c r="WQI150" s="2"/>
      <c r="WQJ150" s="2"/>
      <c r="WQK150" s="2"/>
      <c r="WQL150" s="2"/>
      <c r="WQM150" s="2"/>
      <c r="WQN150" s="2"/>
      <c r="WQO150" s="2"/>
      <c r="WQP150" s="2"/>
      <c r="WQQ150" s="2"/>
      <c r="WQR150" s="2"/>
      <c r="WQS150" s="2"/>
      <c r="WQT150" s="2"/>
      <c r="WQU150" s="2"/>
      <c r="WQV150" s="2"/>
      <c r="WQW150" s="2"/>
      <c r="WQX150" s="2"/>
      <c r="WQY150" s="2"/>
      <c r="WQZ150" s="2"/>
      <c r="WRA150" s="2"/>
      <c r="WRB150" s="2"/>
      <c r="WRC150" s="2"/>
      <c r="WRD150" s="2"/>
      <c r="WRE150" s="2"/>
      <c r="WRF150" s="2"/>
    </row>
    <row r="151" s="2" customFormat="true" ht="13.8" hidden="false" customHeight="false" outlineLevel="0" collapsed="false">
      <c r="A151" s="78"/>
      <c r="B151" s="21" t="s">
        <v>89</v>
      </c>
      <c r="C151" s="69" t="s">
        <v>90</v>
      </c>
      <c r="D151" s="21" t="n">
        <v>180</v>
      </c>
      <c r="E151" s="27" t="n">
        <f aca="false">BD151*180/100</f>
        <v>0.144</v>
      </c>
      <c r="F151" s="27" t="n">
        <f aca="false">BE151*180/100</f>
        <v>0.144</v>
      </c>
      <c r="G151" s="27" t="n">
        <f aca="false">BF151*180/100</f>
        <v>25.092</v>
      </c>
      <c r="H151" s="27" t="n">
        <v>102.6</v>
      </c>
      <c r="I151" s="27" t="n">
        <f aca="false">BH151*180/100</f>
        <v>0</v>
      </c>
      <c r="J151" s="27" t="n">
        <f aca="false">BI151*180/100</f>
        <v>0.0018</v>
      </c>
      <c r="K151" s="27" t="n">
        <f aca="false">BJ151*180/100</f>
        <v>0.018</v>
      </c>
      <c r="L151" s="27" t="n">
        <f aca="false">BK151*180/100</f>
        <v>0.81</v>
      </c>
      <c r="M151" s="27" t="n">
        <f aca="false">BL151*180/100</f>
        <v>12.762</v>
      </c>
      <c r="N151" s="27" t="n">
        <f aca="false">BM151*180/100</f>
        <v>4.626</v>
      </c>
      <c r="O151" s="27" t="n">
        <f aca="false">BN151*180/100</f>
        <v>3.96</v>
      </c>
      <c r="P151" s="27" t="n">
        <f aca="false">BO151*180/100</f>
        <v>0.846</v>
      </c>
      <c r="AC151" s="27" t="n">
        <v>0.5</v>
      </c>
      <c r="AD151" s="27" t="n">
        <v>0</v>
      </c>
      <c r="AE151" s="27" t="n">
        <v>19.8</v>
      </c>
      <c r="AF151" s="27" t="n">
        <v>81</v>
      </c>
      <c r="AG151" s="27" t="n">
        <v>15</v>
      </c>
      <c r="AH151" s="27" t="n">
        <v>0</v>
      </c>
      <c r="AI151" s="27" t="n">
        <v>0</v>
      </c>
      <c r="AJ151" s="27" t="n">
        <v>0.02</v>
      </c>
      <c r="AK151" s="27" t="n">
        <v>50</v>
      </c>
      <c r="AL151" s="27" t="n">
        <v>2.1</v>
      </c>
      <c r="AM151" s="27" t="n">
        <v>4.3</v>
      </c>
      <c r="AN151" s="27" t="n">
        <v>0.09</v>
      </c>
      <c r="AQ151" s="70" t="n">
        <v>0.6</v>
      </c>
      <c r="AR151" s="70" t="n">
        <v>0.08</v>
      </c>
      <c r="AS151" s="70" t="n">
        <v>28.81</v>
      </c>
      <c r="AT151" s="70" t="n">
        <v>119.52</v>
      </c>
      <c r="AU151" s="71"/>
      <c r="AV151" s="72" t="n">
        <v>0.014</v>
      </c>
      <c r="AW151" s="72" t="n">
        <v>0.02</v>
      </c>
      <c r="AX151" s="72" t="n">
        <v>0.65</v>
      </c>
      <c r="AY151" s="70" t="n">
        <v>29.23</v>
      </c>
      <c r="AZ151" s="70" t="n">
        <v>15.71</v>
      </c>
      <c r="BA151" s="70" t="n">
        <v>21.1</v>
      </c>
      <c r="BB151" s="70" t="n">
        <v>0.63</v>
      </c>
      <c r="BD151" s="27" t="n">
        <v>0.08</v>
      </c>
      <c r="BE151" s="27" t="n">
        <v>0.08</v>
      </c>
      <c r="BF151" s="27" t="n">
        <v>13.94</v>
      </c>
      <c r="BG151" s="27" t="n">
        <v>57</v>
      </c>
      <c r="BH151" s="27"/>
      <c r="BI151" s="27" t="n">
        <v>0.001</v>
      </c>
      <c r="BJ151" s="27" t="n">
        <v>0.01</v>
      </c>
      <c r="BK151" s="73" t="n">
        <v>0.45</v>
      </c>
      <c r="BL151" s="27" t="n">
        <v>7.09</v>
      </c>
      <c r="BM151" s="27" t="n">
        <v>2.57</v>
      </c>
      <c r="BN151" s="27" t="n">
        <v>2.2</v>
      </c>
      <c r="BO151" s="27" t="n">
        <v>0.47</v>
      </c>
      <c r="WNL151" s="3"/>
      <c r="WNM151" s="3"/>
      <c r="WNN151" s="3"/>
      <c r="WNO151" s="3"/>
      <c r="WNP151" s="3"/>
      <c r="WNQ151" s="3"/>
      <c r="WNR151" s="3"/>
      <c r="WNS151" s="3"/>
      <c r="WNT151" s="3"/>
      <c r="WNU151" s="3"/>
      <c r="WNV151" s="3"/>
      <c r="WNW151" s="3"/>
      <c r="WNX151" s="3"/>
      <c r="WNY151" s="3"/>
      <c r="WNZ151" s="3"/>
      <c r="WOA151" s="3"/>
      <c r="WOB151" s="3"/>
      <c r="WOC151" s="3"/>
      <c r="WOD151" s="3"/>
      <c r="WOE151" s="3"/>
      <c r="WOF151" s="3"/>
      <c r="WOG151" s="3"/>
      <c r="WOH151" s="3"/>
      <c r="WOI151" s="3"/>
      <c r="WOJ151" s="3"/>
      <c r="WOK151" s="3"/>
      <c r="WOL151" s="3"/>
      <c r="WOM151" s="3"/>
      <c r="WON151" s="3"/>
      <c r="WOO151" s="3"/>
      <c r="WOP151" s="3"/>
      <c r="WOQ151" s="3"/>
      <c r="WOR151" s="3"/>
      <c r="WOS151" s="3"/>
      <c r="WOT151" s="3"/>
      <c r="WOU151" s="3"/>
      <c r="WOV151" s="3"/>
      <c r="WOW151" s="3"/>
      <c r="WOX151" s="3"/>
      <c r="WOY151" s="3"/>
      <c r="WOZ151" s="3"/>
      <c r="WPA151" s="3"/>
      <c r="WPB151" s="3"/>
      <c r="WPC151" s="3"/>
      <c r="WPD151" s="3"/>
      <c r="WPE151" s="3"/>
      <c r="WPF151" s="3"/>
      <c r="WPG151" s="3"/>
      <c r="WPH151" s="3"/>
      <c r="WPI151" s="3"/>
      <c r="WPJ151" s="3"/>
      <c r="WPK151" s="3"/>
      <c r="WPL151" s="3"/>
      <c r="WPM151" s="3"/>
      <c r="WPN151" s="3"/>
      <c r="WPO151" s="3"/>
      <c r="WPP151" s="3"/>
      <c r="WPQ151" s="3"/>
      <c r="WPR151" s="3"/>
      <c r="WPS151" s="3"/>
      <c r="WPT151" s="3"/>
      <c r="WPU151" s="3"/>
      <c r="WPV151" s="3"/>
      <c r="WPW151" s="3"/>
      <c r="WPX151" s="3"/>
      <c r="WPY151" s="3"/>
      <c r="WPZ151" s="3"/>
      <c r="WQA151" s="3"/>
      <c r="WQB151" s="3"/>
      <c r="WQC151" s="3"/>
      <c r="WQD151" s="3"/>
      <c r="WQE151" s="3"/>
      <c r="WQF151" s="3"/>
      <c r="WQG151" s="3"/>
      <c r="WQH151" s="3"/>
      <c r="WQI151" s="3"/>
      <c r="WQJ151" s="3"/>
      <c r="WQK151" s="3"/>
      <c r="WQL151" s="3"/>
      <c r="WQM151" s="3"/>
      <c r="WQN151" s="3"/>
      <c r="WQO151" s="3"/>
      <c r="WQP151" s="3"/>
      <c r="WQQ151" s="3"/>
      <c r="WQR151" s="3"/>
      <c r="WQS151" s="3"/>
      <c r="WQT151" s="3"/>
      <c r="WQU151" s="3"/>
      <c r="WQV151" s="3"/>
      <c r="WQW151" s="3"/>
      <c r="WQX151" s="3"/>
      <c r="WQY151" s="3"/>
      <c r="WQZ151" s="3"/>
      <c r="WRA151" s="3"/>
      <c r="WRB151" s="3"/>
      <c r="WRC151" s="3"/>
      <c r="WRD151" s="3"/>
      <c r="WRE151" s="3"/>
      <c r="WRF151" s="3"/>
      <c r="WRG151" s="4"/>
    </row>
    <row r="152" customFormat="false" ht="13.8" hidden="false" customHeight="false" outlineLevel="0" collapsed="false">
      <c r="A152" s="75"/>
      <c r="B152" s="21" t="s">
        <v>49</v>
      </c>
      <c r="C152" s="15" t="s">
        <v>50</v>
      </c>
      <c r="D152" s="21" t="n">
        <v>30</v>
      </c>
      <c r="E152" s="27" t="n">
        <f aca="false">BD152*30/30</f>
        <v>3.6</v>
      </c>
      <c r="F152" s="27" t="n">
        <f aca="false">BE152*30/30</f>
        <v>0.6</v>
      </c>
      <c r="G152" s="27" t="n">
        <f aca="false">BF152*30/30</f>
        <v>22.5</v>
      </c>
      <c r="H152" s="27" t="n">
        <f aca="false">BG152*30/30</f>
        <v>111</v>
      </c>
      <c r="I152" s="27" t="n">
        <f aca="false">BH152*30/30</f>
        <v>0</v>
      </c>
      <c r="J152" s="27" t="n">
        <f aca="false">BI152*30/30</f>
        <v>0</v>
      </c>
      <c r="K152" s="27" t="n">
        <f aca="false">BJ152*30/30</f>
        <v>0</v>
      </c>
      <c r="L152" s="27" t="n">
        <f aca="false">BK152*30/30</f>
        <v>0</v>
      </c>
      <c r="M152" s="27" t="n">
        <f aca="false">BL152*30/30</f>
        <v>0</v>
      </c>
      <c r="N152" s="27" t="n">
        <f aca="false">BM152*30/30</f>
        <v>0</v>
      </c>
      <c r="O152" s="27" t="n">
        <f aca="false">BN152*30/30</f>
        <v>0</v>
      </c>
      <c r="P152" s="27" t="n">
        <f aca="false">BO152*30/30</f>
        <v>0</v>
      </c>
      <c r="Q152" s="42"/>
      <c r="R152" s="42"/>
      <c r="S152" s="42"/>
      <c r="T152" s="42"/>
      <c r="U152" s="42"/>
      <c r="V152" s="15"/>
      <c r="W152" s="15"/>
      <c r="X152" s="42"/>
      <c r="Y152" s="42"/>
      <c r="Z152" s="42"/>
      <c r="AA152" s="42"/>
      <c r="AB152" s="42"/>
      <c r="BD152" s="27" t="n">
        <v>3.6</v>
      </c>
      <c r="BE152" s="27" t="n">
        <v>0.6</v>
      </c>
      <c r="BF152" s="27" t="n">
        <v>22.5</v>
      </c>
      <c r="BG152" s="27" t="n">
        <v>111</v>
      </c>
      <c r="BH152" s="27"/>
      <c r="BI152" s="27"/>
      <c r="BJ152" s="27"/>
      <c r="BK152" s="27"/>
      <c r="BL152" s="27"/>
      <c r="BM152" s="27"/>
      <c r="BN152" s="27"/>
      <c r="BO152" s="27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  <c r="IW152" s="4"/>
      <c r="IX152" s="4"/>
      <c r="IY152" s="4"/>
      <c r="IZ152" s="4"/>
      <c r="JA152" s="4"/>
      <c r="JB152" s="4"/>
      <c r="JC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  <c r="JT152" s="4"/>
      <c r="JU152" s="4"/>
      <c r="JV152" s="4"/>
      <c r="JW152" s="4"/>
      <c r="JX152" s="4"/>
      <c r="JY152" s="4"/>
      <c r="JZ152" s="4"/>
      <c r="KA152" s="4"/>
      <c r="KB152" s="4"/>
      <c r="KC152" s="4"/>
      <c r="KD152" s="4"/>
      <c r="KE152" s="4"/>
      <c r="KF152" s="4"/>
      <c r="KG152" s="4"/>
      <c r="KH152" s="4"/>
      <c r="KI152" s="4"/>
      <c r="KJ152" s="4"/>
      <c r="KK152" s="4"/>
      <c r="KL152" s="4"/>
      <c r="KM152" s="4"/>
      <c r="KN152" s="4"/>
      <c r="KO152" s="4"/>
      <c r="KP152" s="4"/>
      <c r="KQ152" s="4"/>
      <c r="KR152" s="4"/>
      <c r="KS152" s="4"/>
      <c r="KT152" s="4"/>
      <c r="KU152" s="4"/>
      <c r="KV152" s="4"/>
      <c r="KW152" s="4"/>
      <c r="KX152" s="4"/>
      <c r="KY152" s="4"/>
      <c r="KZ152" s="4"/>
      <c r="LA152" s="4"/>
      <c r="LB152" s="4"/>
      <c r="LC152" s="4"/>
      <c r="LD152" s="4"/>
      <c r="LE152" s="4"/>
      <c r="LF152" s="4"/>
      <c r="LG152" s="4"/>
      <c r="LH152" s="4"/>
      <c r="LI152" s="4"/>
      <c r="LJ152" s="4"/>
      <c r="LK152" s="4"/>
      <c r="LL152" s="4"/>
      <c r="LM152" s="4"/>
      <c r="LN152" s="4"/>
      <c r="LO152" s="4"/>
      <c r="LP152" s="4"/>
      <c r="LQ152" s="4"/>
      <c r="LR152" s="4"/>
      <c r="LS152" s="4"/>
      <c r="LT152" s="4"/>
      <c r="LU152" s="4"/>
      <c r="LV152" s="4"/>
      <c r="LW152" s="4"/>
      <c r="LX152" s="4"/>
      <c r="LY152" s="4"/>
      <c r="LZ152" s="4"/>
      <c r="MA152" s="4"/>
      <c r="MB152" s="4"/>
      <c r="MC152" s="4"/>
      <c r="MD152" s="4"/>
      <c r="ME152" s="4"/>
      <c r="MF152" s="4"/>
      <c r="MG152" s="4"/>
      <c r="MH152" s="4"/>
      <c r="MI152" s="4"/>
      <c r="MJ152" s="4"/>
      <c r="MK152" s="4"/>
      <c r="ML152" s="4"/>
      <c r="MM152" s="4"/>
      <c r="MN152" s="4"/>
      <c r="MO152" s="4"/>
      <c r="MP152" s="4"/>
      <c r="MQ152" s="4"/>
      <c r="MR152" s="4"/>
      <c r="MS152" s="4"/>
      <c r="MT152" s="4"/>
      <c r="MU152" s="4"/>
      <c r="MV152" s="4"/>
      <c r="MW152" s="4"/>
      <c r="MX152" s="4"/>
      <c r="MY152" s="4"/>
      <c r="MZ152" s="4"/>
      <c r="NA152" s="4"/>
      <c r="NB152" s="4"/>
      <c r="NC152" s="4"/>
      <c r="ND152" s="4"/>
      <c r="NE152" s="4"/>
      <c r="NF152" s="4"/>
      <c r="NG152" s="4"/>
      <c r="NH152" s="4"/>
      <c r="NI152" s="4"/>
      <c r="NJ152" s="4"/>
      <c r="NK152" s="4"/>
      <c r="NL152" s="4"/>
      <c r="NM152" s="4"/>
      <c r="NN152" s="4"/>
      <c r="NO152" s="4"/>
      <c r="NP152" s="4"/>
      <c r="NQ152" s="4"/>
      <c r="NR152" s="4"/>
      <c r="NS152" s="4"/>
      <c r="NT152" s="4"/>
      <c r="NU152" s="4"/>
      <c r="NV152" s="4"/>
      <c r="NW152" s="4"/>
      <c r="NX152" s="4"/>
      <c r="NY152" s="4"/>
      <c r="NZ152" s="4"/>
      <c r="OA152" s="4"/>
      <c r="OB152" s="4"/>
      <c r="OC152" s="4"/>
      <c r="OD152" s="4"/>
      <c r="OE152" s="4"/>
      <c r="OF152" s="4"/>
      <c r="OG152" s="4"/>
      <c r="OH152" s="4"/>
      <c r="OI152" s="4"/>
      <c r="OJ152" s="4"/>
      <c r="OK152" s="4"/>
      <c r="OL152" s="4"/>
      <c r="OM152" s="4"/>
      <c r="ON152" s="4"/>
      <c r="OO152" s="4"/>
      <c r="OP152" s="4"/>
      <c r="OQ152" s="4"/>
      <c r="OR152" s="4"/>
      <c r="OS152" s="4"/>
      <c r="OT152" s="4"/>
      <c r="OU152" s="4"/>
      <c r="OV152" s="4"/>
      <c r="OW152" s="4"/>
      <c r="OX152" s="4"/>
      <c r="OY152" s="4"/>
      <c r="OZ152" s="4"/>
      <c r="PA152" s="4"/>
      <c r="PB152" s="4"/>
      <c r="PC152" s="4"/>
      <c r="PD152" s="4"/>
      <c r="PE152" s="4"/>
      <c r="PF152" s="4"/>
      <c r="PG152" s="4"/>
      <c r="PH152" s="4"/>
      <c r="PI152" s="4"/>
      <c r="PJ152" s="4"/>
      <c r="PK152" s="4"/>
      <c r="PL152" s="4"/>
      <c r="PM152" s="4"/>
      <c r="PN152" s="4"/>
      <c r="PO152" s="4"/>
      <c r="PP152" s="4"/>
      <c r="PQ152" s="4"/>
      <c r="PR152" s="4"/>
      <c r="PS152" s="4"/>
      <c r="PT152" s="4"/>
      <c r="PU152" s="4"/>
      <c r="PV152" s="4"/>
      <c r="PW152" s="4"/>
      <c r="PX152" s="4"/>
      <c r="PY152" s="4"/>
      <c r="PZ152" s="4"/>
      <c r="QA152" s="4"/>
      <c r="QB152" s="4"/>
      <c r="QC152" s="4"/>
      <c r="QD152" s="4"/>
      <c r="QE152" s="4"/>
      <c r="QF152" s="4"/>
      <c r="QG152" s="4"/>
      <c r="QH152" s="4"/>
      <c r="QI152" s="4"/>
      <c r="QJ152" s="4"/>
      <c r="QK152" s="4"/>
      <c r="QL152" s="4"/>
      <c r="QM152" s="4"/>
      <c r="QN152" s="4"/>
      <c r="QO152" s="4"/>
      <c r="QP152" s="4"/>
      <c r="QQ152" s="4"/>
      <c r="QR152" s="4"/>
      <c r="QS152" s="4"/>
      <c r="QT152" s="4"/>
      <c r="QU152" s="4"/>
      <c r="QV152" s="4"/>
      <c r="QW152" s="4"/>
      <c r="QX152" s="4"/>
      <c r="QY152" s="4"/>
      <c r="QZ152" s="4"/>
      <c r="RA152" s="4"/>
      <c r="RB152" s="4"/>
      <c r="RC152" s="4"/>
      <c r="RD152" s="4"/>
      <c r="RE152" s="4"/>
      <c r="RF152" s="4"/>
      <c r="RG152" s="4"/>
      <c r="RH152" s="4"/>
      <c r="RI152" s="4"/>
      <c r="RJ152" s="4"/>
      <c r="RK152" s="4"/>
      <c r="RL152" s="4"/>
      <c r="RM152" s="4"/>
      <c r="RN152" s="4"/>
      <c r="RO152" s="4"/>
      <c r="RP152" s="4"/>
      <c r="RQ152" s="4"/>
      <c r="RR152" s="4"/>
      <c r="RS152" s="4"/>
      <c r="RT152" s="4"/>
      <c r="RU152" s="4"/>
      <c r="RV152" s="4"/>
      <c r="RW152" s="4"/>
      <c r="RX152" s="4"/>
      <c r="RY152" s="4"/>
      <c r="RZ152" s="4"/>
      <c r="SA152" s="4"/>
      <c r="SB152" s="4"/>
      <c r="SC152" s="4"/>
      <c r="SD152" s="4"/>
      <c r="SE152" s="4"/>
      <c r="SF152" s="4"/>
      <c r="SG152" s="4"/>
      <c r="SH152" s="4"/>
      <c r="SI152" s="4"/>
      <c r="SJ152" s="4"/>
      <c r="SK152" s="4"/>
      <c r="SL152" s="4"/>
      <c r="SM152" s="4"/>
      <c r="SN152" s="4"/>
      <c r="SO152" s="4"/>
      <c r="SP152" s="4"/>
      <c r="SQ152" s="4"/>
      <c r="SR152" s="4"/>
      <c r="SS152" s="4"/>
      <c r="ST152" s="4"/>
      <c r="SU152" s="4"/>
      <c r="SV152" s="4"/>
      <c r="SW152" s="4"/>
      <c r="SX152" s="4"/>
      <c r="SY152" s="4"/>
      <c r="SZ152" s="4"/>
      <c r="TA152" s="4"/>
      <c r="TB152" s="4"/>
      <c r="TC152" s="4"/>
      <c r="TD152" s="4"/>
      <c r="TE152" s="4"/>
      <c r="TF152" s="4"/>
      <c r="TG152" s="4"/>
      <c r="TH152" s="4"/>
      <c r="TI152" s="4"/>
      <c r="TJ152" s="4"/>
      <c r="TK152" s="4"/>
      <c r="TL152" s="4"/>
      <c r="TM152" s="4"/>
      <c r="TN152" s="4"/>
      <c r="TO152" s="4"/>
      <c r="TP152" s="4"/>
      <c r="TQ152" s="4"/>
      <c r="TR152" s="4"/>
      <c r="TS152" s="4"/>
      <c r="TT152" s="4"/>
      <c r="TU152" s="4"/>
      <c r="TV152" s="4"/>
      <c r="TW152" s="4"/>
      <c r="TX152" s="4"/>
      <c r="TY152" s="4"/>
      <c r="TZ152" s="4"/>
      <c r="UA152" s="4"/>
      <c r="UB152" s="4"/>
      <c r="UC152" s="4"/>
      <c r="UD152" s="4"/>
      <c r="UE152" s="4"/>
      <c r="UF152" s="4"/>
      <c r="UG152" s="4"/>
      <c r="UH152" s="4"/>
      <c r="UI152" s="4"/>
      <c r="UJ152" s="4"/>
      <c r="UK152" s="4"/>
      <c r="UL152" s="4"/>
      <c r="UM152" s="4"/>
      <c r="UN152" s="4"/>
      <c r="UO152" s="4"/>
      <c r="UP152" s="4"/>
      <c r="UQ152" s="4"/>
      <c r="UR152" s="4"/>
      <c r="US152" s="4"/>
      <c r="UT152" s="4"/>
      <c r="UU152" s="4"/>
      <c r="UV152" s="4"/>
      <c r="UW152" s="4"/>
      <c r="UX152" s="4"/>
      <c r="UY152" s="4"/>
      <c r="UZ152" s="4"/>
      <c r="VA152" s="4"/>
      <c r="VB152" s="4"/>
      <c r="VC152" s="4"/>
      <c r="VD152" s="4"/>
      <c r="VE152" s="4"/>
      <c r="VF152" s="4"/>
      <c r="VG152" s="4"/>
      <c r="VH152" s="4"/>
      <c r="VI152" s="4"/>
      <c r="VJ152" s="4"/>
      <c r="VK152" s="4"/>
      <c r="VL152" s="4"/>
      <c r="VM152" s="4"/>
      <c r="VN152" s="4"/>
      <c r="VO152" s="4"/>
      <c r="VP152" s="4"/>
      <c r="VQ152" s="4"/>
      <c r="VR152" s="4"/>
      <c r="VS152" s="4"/>
      <c r="VT152" s="4"/>
      <c r="VU152" s="4"/>
      <c r="VV152" s="4"/>
      <c r="VW152" s="4"/>
      <c r="VX152" s="4"/>
      <c r="VY152" s="4"/>
      <c r="VZ152" s="4"/>
      <c r="WA152" s="4"/>
      <c r="WB152" s="4"/>
      <c r="WC152" s="4"/>
      <c r="WD152" s="4"/>
      <c r="WE152" s="4"/>
      <c r="WF152" s="4"/>
      <c r="WG152" s="4"/>
      <c r="WH152" s="4"/>
      <c r="WI152" s="4"/>
      <c r="WJ152" s="4"/>
      <c r="WK152" s="4"/>
      <c r="WL152" s="4"/>
      <c r="WM152" s="4"/>
      <c r="WN152" s="4"/>
      <c r="WO152" s="4"/>
      <c r="WP152" s="4"/>
      <c r="WQ152" s="4"/>
      <c r="WR152" s="4"/>
      <c r="WS152" s="4"/>
      <c r="WT152" s="4"/>
      <c r="WU152" s="4"/>
      <c r="WV152" s="4"/>
      <c r="WW152" s="4"/>
      <c r="WX152" s="4"/>
      <c r="WY152" s="4"/>
      <c r="WZ152" s="4"/>
      <c r="XA152" s="4"/>
      <c r="XB152" s="4"/>
      <c r="XC152" s="4"/>
      <c r="XD152" s="4"/>
      <c r="XE152" s="4"/>
      <c r="XF152" s="4"/>
      <c r="XG152" s="4"/>
      <c r="XH152" s="4"/>
      <c r="XI152" s="4"/>
      <c r="XJ152" s="4"/>
      <c r="XK152" s="4"/>
      <c r="XL152" s="4"/>
      <c r="XM152" s="4"/>
      <c r="XN152" s="4"/>
      <c r="XO152" s="4"/>
      <c r="XP152" s="4"/>
      <c r="XQ152" s="4"/>
      <c r="XR152" s="4"/>
      <c r="XS152" s="4"/>
      <c r="XT152" s="4"/>
      <c r="XU152" s="4"/>
      <c r="XV152" s="4"/>
      <c r="XW152" s="4"/>
      <c r="XX152" s="4"/>
      <c r="XY152" s="4"/>
      <c r="XZ152" s="4"/>
      <c r="YA152" s="4"/>
      <c r="YB152" s="4"/>
      <c r="YC152" s="4"/>
      <c r="YD152" s="4"/>
      <c r="YE152" s="4"/>
      <c r="YF152" s="4"/>
      <c r="YG152" s="4"/>
      <c r="YH152" s="4"/>
      <c r="YI152" s="4"/>
      <c r="YJ152" s="4"/>
      <c r="YK152" s="4"/>
      <c r="YL152" s="4"/>
      <c r="YM152" s="4"/>
      <c r="YN152" s="4"/>
      <c r="YO152" s="4"/>
      <c r="YP152" s="4"/>
      <c r="YQ152" s="4"/>
      <c r="YR152" s="4"/>
      <c r="YS152" s="4"/>
      <c r="YT152" s="4"/>
      <c r="YU152" s="4"/>
      <c r="YV152" s="4"/>
      <c r="YW152" s="4"/>
      <c r="YX152" s="4"/>
      <c r="YY152" s="4"/>
      <c r="YZ152" s="4"/>
      <c r="ZA152" s="4"/>
      <c r="ZB152" s="4"/>
      <c r="ZC152" s="4"/>
      <c r="ZD152" s="4"/>
      <c r="ZE152" s="4"/>
      <c r="ZF152" s="4"/>
      <c r="ZG152" s="4"/>
      <c r="ZH152" s="4"/>
      <c r="ZI152" s="4"/>
      <c r="ZJ152" s="4"/>
      <c r="ZK152" s="4"/>
      <c r="ZL152" s="4"/>
      <c r="ZM152" s="4"/>
      <c r="ZN152" s="4"/>
      <c r="ZO152" s="4"/>
      <c r="ZP152" s="4"/>
      <c r="ZQ152" s="4"/>
      <c r="ZR152" s="4"/>
      <c r="ZS152" s="4"/>
      <c r="ZT152" s="4"/>
      <c r="ZU152" s="4"/>
      <c r="ZV152" s="4"/>
      <c r="ZW152" s="4"/>
      <c r="ZX152" s="4"/>
      <c r="ZY152" s="4"/>
      <c r="ZZ152" s="4"/>
      <c r="AAA152" s="4"/>
      <c r="AAB152" s="4"/>
      <c r="AAC152" s="4"/>
      <c r="AAD152" s="4"/>
      <c r="AAE152" s="4"/>
      <c r="AAF152" s="4"/>
      <c r="AAG152" s="4"/>
      <c r="AAH152" s="4"/>
      <c r="AAI152" s="4"/>
      <c r="AAJ152" s="4"/>
      <c r="AAK152" s="4"/>
      <c r="AAL152" s="4"/>
      <c r="AAM152" s="4"/>
      <c r="AAN152" s="4"/>
      <c r="AAO152" s="4"/>
      <c r="AAP152" s="4"/>
      <c r="AAQ152" s="4"/>
      <c r="AAR152" s="4"/>
      <c r="AAS152" s="4"/>
      <c r="AAT152" s="4"/>
      <c r="AAU152" s="4"/>
      <c r="AAV152" s="4"/>
      <c r="AAW152" s="4"/>
      <c r="AAX152" s="4"/>
      <c r="AAY152" s="4"/>
      <c r="AAZ152" s="4"/>
      <c r="ABA152" s="4"/>
      <c r="ABB152" s="4"/>
      <c r="ABC152" s="4"/>
      <c r="ABD152" s="4"/>
      <c r="ABE152" s="4"/>
      <c r="ABF152" s="4"/>
      <c r="ABG152" s="4"/>
      <c r="ABH152" s="4"/>
      <c r="ABI152" s="4"/>
      <c r="ABJ152" s="4"/>
      <c r="ABK152" s="4"/>
      <c r="ABL152" s="4"/>
      <c r="ABM152" s="4"/>
      <c r="ABN152" s="4"/>
      <c r="ABO152" s="4"/>
      <c r="ABP152" s="4"/>
      <c r="ABQ152" s="4"/>
      <c r="ABR152" s="4"/>
      <c r="ABS152" s="4"/>
      <c r="ABT152" s="4"/>
      <c r="ABU152" s="4"/>
      <c r="ABV152" s="4"/>
      <c r="ABW152" s="4"/>
      <c r="ABX152" s="4"/>
      <c r="ABY152" s="4"/>
      <c r="ABZ152" s="4"/>
      <c r="ACA152" s="4"/>
      <c r="ACB152" s="4"/>
      <c r="ACC152" s="4"/>
      <c r="ACD152" s="4"/>
      <c r="ACE152" s="4"/>
      <c r="ACF152" s="4"/>
      <c r="ACG152" s="4"/>
      <c r="ACH152" s="4"/>
      <c r="ACI152" s="4"/>
      <c r="ACJ152" s="4"/>
      <c r="ACK152" s="4"/>
      <c r="ACL152" s="4"/>
      <c r="ACM152" s="4"/>
      <c r="ACN152" s="4"/>
      <c r="ACO152" s="4"/>
      <c r="ACP152" s="4"/>
      <c r="ACQ152" s="4"/>
      <c r="ACR152" s="4"/>
      <c r="ACS152" s="4"/>
      <c r="ACT152" s="4"/>
      <c r="ACU152" s="4"/>
      <c r="ACV152" s="4"/>
      <c r="ACW152" s="4"/>
      <c r="ACX152" s="4"/>
      <c r="ACY152" s="4"/>
      <c r="ACZ152" s="4"/>
      <c r="ADA152" s="4"/>
      <c r="ADB152" s="4"/>
      <c r="ADC152" s="4"/>
      <c r="ADD152" s="4"/>
      <c r="ADE152" s="4"/>
      <c r="ADF152" s="4"/>
      <c r="ADG152" s="4"/>
      <c r="ADH152" s="4"/>
      <c r="ADI152" s="4"/>
      <c r="ADJ152" s="4"/>
      <c r="ADK152" s="4"/>
      <c r="ADL152" s="4"/>
      <c r="ADM152" s="4"/>
      <c r="ADN152" s="4"/>
      <c r="ADO152" s="4"/>
      <c r="ADP152" s="4"/>
      <c r="ADQ152" s="4"/>
      <c r="ADR152" s="4"/>
      <c r="ADS152" s="4"/>
      <c r="ADT152" s="4"/>
      <c r="ADU152" s="4"/>
      <c r="ADV152" s="4"/>
      <c r="ADW152" s="4"/>
      <c r="ADX152" s="4"/>
      <c r="ADY152" s="4"/>
      <c r="ADZ152" s="4"/>
      <c r="AEA152" s="4"/>
      <c r="AEB152" s="4"/>
      <c r="AEC152" s="4"/>
      <c r="AED152" s="4"/>
      <c r="AEE152" s="4"/>
      <c r="AEF152" s="4"/>
      <c r="AEG152" s="4"/>
      <c r="AEH152" s="4"/>
      <c r="AEI152" s="4"/>
      <c r="AEJ152" s="4"/>
      <c r="AEK152" s="4"/>
      <c r="AEL152" s="4"/>
      <c r="AEM152" s="4"/>
      <c r="AEN152" s="4"/>
      <c r="AEO152" s="4"/>
      <c r="AEP152" s="4"/>
      <c r="AEQ152" s="4"/>
      <c r="AER152" s="4"/>
      <c r="AES152" s="4"/>
      <c r="AET152" s="4"/>
      <c r="AEU152" s="4"/>
      <c r="AEV152" s="4"/>
      <c r="AEW152" s="4"/>
      <c r="AEX152" s="4"/>
      <c r="AEY152" s="4"/>
      <c r="AEZ152" s="4"/>
      <c r="AFA152" s="4"/>
      <c r="AFB152" s="4"/>
      <c r="AFC152" s="4"/>
      <c r="AFD152" s="4"/>
      <c r="AFE152" s="4"/>
      <c r="AFF152" s="4"/>
      <c r="AFG152" s="4"/>
      <c r="AFH152" s="4"/>
      <c r="AFI152" s="4"/>
      <c r="AFJ152" s="4"/>
      <c r="AFK152" s="4"/>
      <c r="AFL152" s="4"/>
      <c r="AFM152" s="4"/>
      <c r="AFN152" s="4"/>
      <c r="AFO152" s="4"/>
      <c r="AFP152" s="4"/>
      <c r="AFQ152" s="4"/>
      <c r="AFR152" s="4"/>
      <c r="AFS152" s="4"/>
      <c r="AFT152" s="4"/>
      <c r="AFU152" s="4"/>
      <c r="AFV152" s="4"/>
      <c r="AFW152" s="4"/>
      <c r="AFX152" s="4"/>
      <c r="AFY152" s="4"/>
      <c r="AFZ152" s="4"/>
      <c r="AGA152" s="4"/>
      <c r="AGB152" s="4"/>
      <c r="AGC152" s="4"/>
      <c r="AGD152" s="4"/>
      <c r="AGE152" s="4"/>
      <c r="AGF152" s="4"/>
      <c r="AGG152" s="4"/>
      <c r="AGH152" s="4"/>
      <c r="AGI152" s="4"/>
      <c r="AGJ152" s="4"/>
      <c r="AGK152" s="4"/>
      <c r="AGL152" s="4"/>
      <c r="AGM152" s="4"/>
      <c r="AGN152" s="4"/>
      <c r="AGO152" s="4"/>
      <c r="AGP152" s="4"/>
      <c r="AGQ152" s="4"/>
      <c r="AGR152" s="4"/>
      <c r="AGS152" s="4"/>
      <c r="AGT152" s="4"/>
      <c r="AGU152" s="4"/>
      <c r="AGV152" s="4"/>
      <c r="AGW152" s="4"/>
      <c r="AGX152" s="4"/>
      <c r="AGY152" s="4"/>
      <c r="AGZ152" s="4"/>
      <c r="AHA152" s="4"/>
      <c r="AHB152" s="4"/>
      <c r="AHC152" s="4"/>
      <c r="AHD152" s="4"/>
      <c r="AHE152" s="4"/>
      <c r="AHF152" s="4"/>
      <c r="AHG152" s="4"/>
      <c r="AHH152" s="4"/>
      <c r="AHI152" s="4"/>
      <c r="AHJ152" s="4"/>
      <c r="AHK152" s="4"/>
      <c r="AHL152" s="4"/>
      <c r="AHM152" s="4"/>
      <c r="AHN152" s="4"/>
      <c r="AHO152" s="4"/>
      <c r="AHP152" s="4"/>
      <c r="AHQ152" s="4"/>
      <c r="AHR152" s="4"/>
      <c r="AHS152" s="4"/>
      <c r="AHT152" s="4"/>
      <c r="AHU152" s="4"/>
      <c r="AHV152" s="4"/>
      <c r="AHW152" s="4"/>
      <c r="AHX152" s="4"/>
      <c r="AHY152" s="4"/>
      <c r="AHZ152" s="4"/>
      <c r="AIA152" s="4"/>
      <c r="AIB152" s="4"/>
      <c r="AIC152" s="4"/>
      <c r="AID152" s="4"/>
      <c r="AIE152" s="4"/>
      <c r="AIF152" s="4"/>
      <c r="AIG152" s="4"/>
      <c r="AIH152" s="4"/>
      <c r="AII152" s="4"/>
      <c r="AIJ152" s="4"/>
      <c r="AIK152" s="4"/>
      <c r="AIL152" s="4"/>
      <c r="AIM152" s="4"/>
      <c r="AIN152" s="4"/>
      <c r="AIO152" s="4"/>
      <c r="AIP152" s="4"/>
      <c r="AIQ152" s="4"/>
      <c r="AIR152" s="4"/>
      <c r="AIS152" s="4"/>
      <c r="AIT152" s="4"/>
      <c r="AIU152" s="4"/>
      <c r="AIV152" s="4"/>
      <c r="AIW152" s="4"/>
      <c r="AIX152" s="4"/>
      <c r="AIY152" s="4"/>
      <c r="AIZ152" s="4"/>
      <c r="AJA152" s="4"/>
      <c r="AJB152" s="4"/>
      <c r="AJC152" s="4"/>
      <c r="AJD152" s="4"/>
      <c r="AJE152" s="4"/>
      <c r="AJF152" s="4"/>
      <c r="AJG152" s="4"/>
      <c r="AJH152" s="4"/>
      <c r="AJI152" s="4"/>
      <c r="AJJ152" s="4"/>
      <c r="AJK152" s="4"/>
      <c r="AJL152" s="4"/>
      <c r="AJM152" s="4"/>
      <c r="AJN152" s="4"/>
      <c r="AJO152" s="4"/>
      <c r="AJP152" s="4"/>
      <c r="AJQ152" s="4"/>
      <c r="AJR152" s="4"/>
      <c r="AJS152" s="4"/>
      <c r="AJT152" s="4"/>
      <c r="AJU152" s="4"/>
      <c r="AJV152" s="4"/>
      <c r="AJW152" s="4"/>
      <c r="AJX152" s="4"/>
      <c r="AJY152" s="4"/>
      <c r="AJZ152" s="4"/>
      <c r="AKA152" s="4"/>
      <c r="AKB152" s="4"/>
      <c r="AKC152" s="4"/>
      <c r="AKD152" s="4"/>
      <c r="AKE152" s="4"/>
      <c r="AKF152" s="4"/>
      <c r="AKG152" s="4"/>
      <c r="AKH152" s="4"/>
      <c r="AKI152" s="4"/>
      <c r="AKJ152" s="4"/>
      <c r="AKK152" s="4"/>
      <c r="AKL152" s="4"/>
      <c r="AKM152" s="4"/>
      <c r="AKN152" s="4"/>
      <c r="AKO152" s="4"/>
      <c r="AKP152" s="4"/>
      <c r="AKQ152" s="4"/>
      <c r="AKR152" s="4"/>
      <c r="AKS152" s="4"/>
      <c r="AKT152" s="4"/>
      <c r="AKU152" s="4"/>
      <c r="AKV152" s="4"/>
      <c r="AKW152" s="4"/>
      <c r="AKX152" s="4"/>
      <c r="AKY152" s="4"/>
      <c r="AKZ152" s="4"/>
      <c r="ALA152" s="4"/>
      <c r="ALB152" s="4"/>
      <c r="ALC152" s="4"/>
      <c r="ALD152" s="4"/>
      <c r="ALE152" s="4"/>
      <c r="ALF152" s="4"/>
      <c r="ALG152" s="4"/>
      <c r="ALH152" s="4"/>
      <c r="ALI152" s="4"/>
      <c r="ALJ152" s="4"/>
      <c r="ALK152" s="4"/>
      <c r="ALL152" s="4"/>
      <c r="ALM152" s="4"/>
      <c r="ALN152" s="4"/>
      <c r="ALO152" s="4"/>
      <c r="ALP152" s="4"/>
      <c r="ALQ152" s="4"/>
      <c r="ALR152" s="4"/>
      <c r="ALS152" s="4"/>
      <c r="ALT152" s="4"/>
      <c r="ALU152" s="4"/>
      <c r="ALV152" s="4"/>
      <c r="ALW152" s="4"/>
      <c r="ALX152" s="4"/>
      <c r="ALY152" s="4"/>
      <c r="ALZ152" s="4"/>
      <c r="AMA152" s="4"/>
      <c r="AMB152" s="4"/>
      <c r="AMC152" s="4"/>
      <c r="AMD152" s="4"/>
      <c r="AME152" s="4"/>
      <c r="AMF152" s="4"/>
      <c r="AMG152" s="4"/>
      <c r="AMH152" s="4"/>
      <c r="AMI152" s="4"/>
      <c r="AMJ152" s="4"/>
      <c r="AMK152" s="4"/>
      <c r="AML152" s="4"/>
      <c r="AMM152" s="4"/>
      <c r="AMN152" s="4"/>
      <c r="AMO152" s="4"/>
      <c r="AMP152" s="4"/>
      <c r="AMQ152" s="4"/>
      <c r="AMR152" s="4"/>
      <c r="AMS152" s="4"/>
      <c r="AMT152" s="4"/>
      <c r="AMU152" s="4"/>
      <c r="AMV152" s="4"/>
      <c r="AMW152" s="4"/>
      <c r="AMX152" s="4"/>
      <c r="AMY152" s="4"/>
      <c r="AMZ152" s="4"/>
      <c r="ANA152" s="4"/>
      <c r="ANB152" s="4"/>
      <c r="ANC152" s="4"/>
      <c r="AND152" s="4"/>
      <c r="ANE152" s="4"/>
      <c r="ANF152" s="4"/>
      <c r="ANG152" s="4"/>
      <c r="ANH152" s="4"/>
      <c r="ANI152" s="4"/>
      <c r="ANJ152" s="4"/>
      <c r="ANK152" s="4"/>
      <c r="ANL152" s="4"/>
      <c r="ANM152" s="4"/>
      <c r="ANN152" s="4"/>
      <c r="ANO152" s="4"/>
      <c r="ANP152" s="4"/>
      <c r="ANQ152" s="4"/>
      <c r="ANR152" s="4"/>
      <c r="ANS152" s="4"/>
      <c r="ANT152" s="4"/>
      <c r="ANU152" s="4"/>
      <c r="ANV152" s="4"/>
      <c r="ANW152" s="4"/>
      <c r="ANX152" s="4"/>
      <c r="ANY152" s="4"/>
      <c r="ANZ152" s="4"/>
      <c r="AOA152" s="4"/>
      <c r="AOB152" s="4"/>
      <c r="AOC152" s="4"/>
      <c r="AOD152" s="4"/>
      <c r="AOE152" s="4"/>
      <c r="AOF152" s="4"/>
      <c r="AOG152" s="4"/>
      <c r="AOH152" s="4"/>
      <c r="AOI152" s="4"/>
      <c r="AOJ152" s="4"/>
      <c r="AOK152" s="4"/>
      <c r="AOL152" s="4"/>
      <c r="AOM152" s="4"/>
      <c r="AON152" s="4"/>
      <c r="AOO152" s="4"/>
      <c r="AOP152" s="4"/>
      <c r="AOQ152" s="4"/>
      <c r="AOR152" s="4"/>
      <c r="AOS152" s="4"/>
      <c r="AOT152" s="4"/>
      <c r="AOU152" s="4"/>
      <c r="AOV152" s="4"/>
      <c r="AOW152" s="4"/>
      <c r="AOX152" s="4"/>
      <c r="AOY152" s="4"/>
      <c r="AOZ152" s="4"/>
      <c r="APA152" s="4"/>
      <c r="APB152" s="4"/>
      <c r="APC152" s="4"/>
      <c r="APD152" s="4"/>
      <c r="APE152" s="4"/>
      <c r="APF152" s="4"/>
      <c r="APG152" s="4"/>
      <c r="APH152" s="4"/>
      <c r="API152" s="4"/>
      <c r="APJ152" s="4"/>
      <c r="APK152" s="4"/>
      <c r="APL152" s="4"/>
      <c r="APM152" s="4"/>
      <c r="APN152" s="4"/>
      <c r="APO152" s="4"/>
      <c r="APP152" s="4"/>
      <c r="APQ152" s="4"/>
      <c r="APR152" s="4"/>
      <c r="APS152" s="4"/>
      <c r="APT152" s="4"/>
      <c r="APU152" s="4"/>
      <c r="APV152" s="4"/>
      <c r="APW152" s="4"/>
      <c r="APX152" s="4"/>
      <c r="APY152" s="4"/>
      <c r="APZ152" s="4"/>
      <c r="AQA152" s="4"/>
      <c r="AQB152" s="4"/>
      <c r="AQC152" s="4"/>
      <c r="AQD152" s="4"/>
      <c r="AQE152" s="4"/>
      <c r="AQF152" s="4"/>
      <c r="AQG152" s="4"/>
      <c r="AQH152" s="4"/>
      <c r="AQI152" s="4"/>
      <c r="AQJ152" s="4"/>
      <c r="AQK152" s="4"/>
      <c r="AQL152" s="4"/>
      <c r="AQM152" s="4"/>
      <c r="AQN152" s="4"/>
      <c r="AQO152" s="4"/>
      <c r="AQP152" s="4"/>
      <c r="AQQ152" s="4"/>
      <c r="AQR152" s="4"/>
      <c r="AQS152" s="4"/>
      <c r="AQT152" s="4"/>
      <c r="AQU152" s="4"/>
      <c r="AQV152" s="4"/>
      <c r="AQW152" s="4"/>
      <c r="AQX152" s="4"/>
      <c r="AQY152" s="4"/>
      <c r="AQZ152" s="4"/>
      <c r="ARA152" s="4"/>
      <c r="ARB152" s="4"/>
      <c r="ARC152" s="4"/>
      <c r="ARD152" s="4"/>
      <c r="ARE152" s="4"/>
      <c r="ARF152" s="4"/>
      <c r="ARG152" s="4"/>
      <c r="ARH152" s="4"/>
      <c r="ARI152" s="4"/>
      <c r="ARJ152" s="4"/>
      <c r="ARK152" s="4"/>
      <c r="ARL152" s="4"/>
      <c r="ARM152" s="4"/>
      <c r="ARN152" s="4"/>
      <c r="ARO152" s="4"/>
      <c r="ARP152" s="4"/>
      <c r="ARQ152" s="4"/>
      <c r="ARR152" s="4"/>
      <c r="ARS152" s="4"/>
      <c r="ART152" s="4"/>
      <c r="ARU152" s="4"/>
      <c r="ARV152" s="4"/>
      <c r="ARW152" s="4"/>
      <c r="ARX152" s="4"/>
      <c r="ARY152" s="4"/>
      <c r="ARZ152" s="4"/>
      <c r="ASA152" s="4"/>
      <c r="ASB152" s="4"/>
      <c r="ASC152" s="4"/>
      <c r="ASD152" s="4"/>
      <c r="ASE152" s="4"/>
      <c r="ASF152" s="4"/>
      <c r="ASG152" s="4"/>
      <c r="ASH152" s="4"/>
      <c r="ASI152" s="4"/>
      <c r="ASJ152" s="4"/>
      <c r="ASK152" s="4"/>
      <c r="ASL152" s="4"/>
      <c r="ASM152" s="4"/>
      <c r="ASN152" s="4"/>
      <c r="ASO152" s="4"/>
      <c r="ASP152" s="4"/>
      <c r="ASQ152" s="4"/>
      <c r="ASR152" s="4"/>
      <c r="ASS152" s="4"/>
      <c r="AST152" s="4"/>
      <c r="ASU152" s="4"/>
      <c r="ASV152" s="4"/>
      <c r="ASW152" s="4"/>
      <c r="ASX152" s="4"/>
      <c r="ASY152" s="4"/>
      <c r="ASZ152" s="4"/>
      <c r="ATA152" s="4"/>
      <c r="ATB152" s="4"/>
      <c r="ATC152" s="4"/>
      <c r="ATD152" s="4"/>
      <c r="ATE152" s="4"/>
      <c r="ATF152" s="4"/>
      <c r="ATG152" s="4"/>
      <c r="ATH152" s="4"/>
      <c r="ATI152" s="4"/>
      <c r="ATJ152" s="4"/>
      <c r="ATK152" s="4"/>
      <c r="ATL152" s="4"/>
      <c r="ATM152" s="4"/>
      <c r="ATN152" s="4"/>
      <c r="ATO152" s="4"/>
      <c r="ATP152" s="4"/>
      <c r="ATQ152" s="4"/>
      <c r="ATR152" s="4"/>
      <c r="ATS152" s="4"/>
      <c r="ATT152" s="4"/>
      <c r="ATU152" s="4"/>
      <c r="ATV152" s="4"/>
      <c r="ATW152" s="4"/>
      <c r="ATX152" s="4"/>
      <c r="ATY152" s="4"/>
      <c r="ATZ152" s="4"/>
      <c r="AUA152" s="4"/>
      <c r="AUB152" s="4"/>
      <c r="AUC152" s="4"/>
      <c r="AUD152" s="4"/>
      <c r="AUE152" s="4"/>
      <c r="AUF152" s="4"/>
      <c r="AUG152" s="4"/>
      <c r="AUH152" s="4"/>
      <c r="AUI152" s="4"/>
      <c r="AUJ152" s="4"/>
      <c r="AUK152" s="4"/>
      <c r="AUL152" s="4"/>
      <c r="AUM152" s="4"/>
      <c r="AUN152" s="4"/>
      <c r="AUO152" s="4"/>
      <c r="AUP152" s="4"/>
      <c r="AUQ152" s="4"/>
      <c r="AUR152" s="4"/>
      <c r="AUS152" s="4"/>
      <c r="AUT152" s="4"/>
      <c r="AUU152" s="4"/>
      <c r="AUV152" s="4"/>
      <c r="AUW152" s="4"/>
      <c r="AUX152" s="4"/>
      <c r="AUY152" s="4"/>
      <c r="AUZ152" s="4"/>
      <c r="AVA152" s="4"/>
      <c r="AVB152" s="4"/>
      <c r="AVC152" s="4"/>
      <c r="AVD152" s="4"/>
      <c r="AVE152" s="4"/>
      <c r="AVF152" s="4"/>
      <c r="AVG152" s="4"/>
      <c r="AVH152" s="4"/>
      <c r="AVI152" s="4"/>
      <c r="AVJ152" s="4"/>
      <c r="AVK152" s="4"/>
      <c r="AVL152" s="4"/>
      <c r="AVM152" s="4"/>
      <c r="AVN152" s="4"/>
      <c r="AVO152" s="4"/>
      <c r="AVP152" s="4"/>
      <c r="AVQ152" s="4"/>
      <c r="AVR152" s="4"/>
      <c r="AVS152" s="4"/>
      <c r="AVT152" s="4"/>
      <c r="AVU152" s="4"/>
      <c r="AVV152" s="4"/>
      <c r="AVW152" s="4"/>
      <c r="AVX152" s="4"/>
      <c r="AVY152" s="4"/>
      <c r="AVZ152" s="4"/>
      <c r="AWA152" s="4"/>
      <c r="AWB152" s="4"/>
      <c r="AWC152" s="4"/>
      <c r="AWD152" s="4"/>
      <c r="AWE152" s="4"/>
      <c r="AWF152" s="4"/>
      <c r="AWG152" s="4"/>
      <c r="AWH152" s="4"/>
      <c r="AWI152" s="4"/>
      <c r="AWJ152" s="4"/>
      <c r="AWK152" s="4"/>
      <c r="AWL152" s="4"/>
      <c r="AWM152" s="4"/>
      <c r="AWN152" s="4"/>
      <c r="AWO152" s="4"/>
      <c r="AWP152" s="4"/>
      <c r="AWQ152" s="4"/>
      <c r="AWR152" s="4"/>
      <c r="AWS152" s="4"/>
      <c r="AWT152" s="4"/>
      <c r="AWU152" s="4"/>
      <c r="AWV152" s="4"/>
      <c r="AWW152" s="4"/>
      <c r="AWX152" s="4"/>
      <c r="AWY152" s="4"/>
      <c r="AWZ152" s="4"/>
      <c r="AXA152" s="4"/>
      <c r="AXB152" s="4"/>
      <c r="AXC152" s="4"/>
      <c r="AXD152" s="4"/>
      <c r="AXE152" s="4"/>
      <c r="AXF152" s="4"/>
      <c r="AXG152" s="4"/>
      <c r="AXH152" s="4"/>
      <c r="AXI152" s="4"/>
      <c r="AXJ152" s="4"/>
      <c r="AXK152" s="4"/>
      <c r="AXL152" s="4"/>
      <c r="AXM152" s="4"/>
      <c r="AXN152" s="4"/>
      <c r="AXO152" s="4"/>
      <c r="AXP152" s="4"/>
      <c r="AXQ152" s="4"/>
      <c r="AXR152" s="4"/>
      <c r="AXS152" s="4"/>
      <c r="AXT152" s="4"/>
      <c r="AXU152" s="4"/>
      <c r="AXV152" s="4"/>
      <c r="AXW152" s="4"/>
      <c r="AXX152" s="4"/>
      <c r="AXY152" s="4"/>
      <c r="AXZ152" s="4"/>
      <c r="AYA152" s="4"/>
      <c r="AYB152" s="4"/>
      <c r="AYC152" s="4"/>
      <c r="AYD152" s="4"/>
      <c r="AYE152" s="4"/>
      <c r="AYF152" s="4"/>
      <c r="AYG152" s="4"/>
      <c r="AYH152" s="4"/>
      <c r="AYI152" s="4"/>
      <c r="AYJ152" s="4"/>
      <c r="AYK152" s="4"/>
      <c r="AYL152" s="4"/>
      <c r="AYM152" s="4"/>
      <c r="AYN152" s="4"/>
      <c r="AYO152" s="4"/>
      <c r="AYP152" s="4"/>
      <c r="AYQ152" s="4"/>
      <c r="AYR152" s="4"/>
      <c r="AYS152" s="4"/>
      <c r="AYT152" s="4"/>
      <c r="AYU152" s="4"/>
      <c r="AYV152" s="4"/>
      <c r="AYW152" s="4"/>
      <c r="AYX152" s="4"/>
      <c r="AYY152" s="4"/>
      <c r="AYZ152" s="4"/>
      <c r="AZA152" s="4"/>
      <c r="AZB152" s="4"/>
      <c r="AZC152" s="4"/>
      <c r="AZD152" s="4"/>
      <c r="AZE152" s="4"/>
      <c r="AZF152" s="4"/>
      <c r="AZG152" s="4"/>
      <c r="AZH152" s="4"/>
      <c r="AZI152" s="4"/>
      <c r="AZJ152" s="4"/>
      <c r="AZK152" s="4"/>
      <c r="AZL152" s="4"/>
      <c r="AZM152" s="4"/>
      <c r="AZN152" s="4"/>
      <c r="AZO152" s="4"/>
      <c r="AZP152" s="4"/>
      <c r="AZQ152" s="4"/>
      <c r="AZR152" s="4"/>
      <c r="AZS152" s="4"/>
      <c r="AZT152" s="4"/>
      <c r="AZU152" s="4"/>
      <c r="AZV152" s="4"/>
      <c r="AZW152" s="4"/>
      <c r="AZX152" s="4"/>
      <c r="AZY152" s="4"/>
      <c r="AZZ152" s="4"/>
      <c r="BAA152" s="4"/>
      <c r="BAB152" s="4"/>
      <c r="BAC152" s="4"/>
      <c r="BAD152" s="4"/>
      <c r="BAE152" s="4"/>
      <c r="BAF152" s="4"/>
      <c r="BAG152" s="4"/>
      <c r="BAH152" s="4"/>
      <c r="BAI152" s="4"/>
      <c r="BAJ152" s="4"/>
      <c r="BAK152" s="4"/>
      <c r="BAL152" s="4"/>
      <c r="BAM152" s="4"/>
      <c r="BAN152" s="4"/>
      <c r="BAO152" s="4"/>
      <c r="BAP152" s="4"/>
      <c r="BAQ152" s="4"/>
      <c r="BAR152" s="4"/>
      <c r="BAS152" s="4"/>
      <c r="BAT152" s="4"/>
      <c r="BAU152" s="4"/>
      <c r="BAV152" s="4"/>
      <c r="BAW152" s="4"/>
      <c r="BAX152" s="4"/>
      <c r="BAY152" s="4"/>
      <c r="BAZ152" s="4"/>
      <c r="BBA152" s="4"/>
      <c r="BBB152" s="4"/>
      <c r="BBC152" s="4"/>
      <c r="BBD152" s="4"/>
      <c r="BBE152" s="4"/>
      <c r="BBF152" s="4"/>
      <c r="BBG152" s="4"/>
      <c r="BBH152" s="4"/>
      <c r="BBI152" s="4"/>
      <c r="BBJ152" s="4"/>
      <c r="BBK152" s="4"/>
      <c r="BBL152" s="4"/>
      <c r="BBM152" s="4"/>
      <c r="BBN152" s="4"/>
      <c r="BBO152" s="4"/>
      <c r="BBP152" s="4"/>
      <c r="BBQ152" s="4"/>
      <c r="BBR152" s="4"/>
      <c r="BBS152" s="4"/>
      <c r="BBT152" s="4"/>
      <c r="BBU152" s="4"/>
      <c r="BBV152" s="4"/>
      <c r="BBW152" s="4"/>
      <c r="BBX152" s="4"/>
      <c r="BBY152" s="4"/>
      <c r="BBZ152" s="4"/>
      <c r="BCA152" s="4"/>
      <c r="BCB152" s="4"/>
      <c r="BCC152" s="4"/>
      <c r="BCD152" s="4"/>
      <c r="BCE152" s="4"/>
      <c r="BCF152" s="4"/>
      <c r="BCG152" s="4"/>
      <c r="BCH152" s="4"/>
      <c r="BCI152" s="4"/>
      <c r="BCJ152" s="4"/>
      <c r="BCK152" s="4"/>
      <c r="BCL152" s="4"/>
      <c r="BCM152" s="4"/>
      <c r="BCN152" s="4"/>
      <c r="BCO152" s="4"/>
      <c r="BCP152" s="4"/>
      <c r="BCQ152" s="4"/>
      <c r="BCR152" s="4"/>
      <c r="BCS152" s="4"/>
      <c r="BCT152" s="4"/>
      <c r="BCU152" s="4"/>
      <c r="BCV152" s="4"/>
      <c r="BCW152" s="4"/>
      <c r="BCX152" s="4"/>
      <c r="BCY152" s="4"/>
      <c r="BCZ152" s="4"/>
      <c r="BDA152" s="4"/>
      <c r="BDB152" s="4"/>
      <c r="BDC152" s="4"/>
      <c r="BDD152" s="4"/>
      <c r="BDE152" s="4"/>
      <c r="BDF152" s="4"/>
      <c r="BDG152" s="4"/>
      <c r="BDH152" s="4"/>
      <c r="BDI152" s="4"/>
      <c r="BDJ152" s="4"/>
      <c r="BDK152" s="4"/>
      <c r="BDL152" s="4"/>
      <c r="BDM152" s="4"/>
      <c r="BDN152" s="4"/>
      <c r="BDO152" s="4"/>
      <c r="BDP152" s="4"/>
      <c r="BDQ152" s="4"/>
      <c r="BDR152" s="4"/>
      <c r="BDS152" s="4"/>
      <c r="BDT152" s="4"/>
      <c r="BDU152" s="4"/>
      <c r="BDV152" s="4"/>
      <c r="BDW152" s="4"/>
      <c r="BDX152" s="4"/>
      <c r="BDY152" s="4"/>
      <c r="BDZ152" s="4"/>
      <c r="BEA152" s="4"/>
      <c r="BEB152" s="4"/>
      <c r="BEC152" s="4"/>
      <c r="BED152" s="4"/>
      <c r="BEE152" s="4"/>
      <c r="BEF152" s="4"/>
      <c r="BEG152" s="4"/>
      <c r="BEH152" s="4"/>
      <c r="BEI152" s="4"/>
      <c r="BEJ152" s="4"/>
      <c r="BEK152" s="4"/>
      <c r="BEL152" s="4"/>
      <c r="BEM152" s="4"/>
      <c r="BEN152" s="4"/>
      <c r="BEO152" s="4"/>
      <c r="BEP152" s="4"/>
      <c r="BEQ152" s="4"/>
      <c r="BER152" s="4"/>
      <c r="BES152" s="4"/>
      <c r="BET152" s="4"/>
      <c r="BEU152" s="4"/>
      <c r="BEV152" s="4"/>
      <c r="BEW152" s="4"/>
      <c r="BEX152" s="4"/>
      <c r="BEY152" s="4"/>
      <c r="BEZ152" s="4"/>
      <c r="BFA152" s="4"/>
      <c r="BFB152" s="4"/>
      <c r="BFC152" s="4"/>
      <c r="BFD152" s="4"/>
      <c r="BFE152" s="4"/>
      <c r="BFF152" s="4"/>
      <c r="BFG152" s="4"/>
      <c r="BFH152" s="4"/>
      <c r="BFI152" s="4"/>
      <c r="BFJ152" s="4"/>
      <c r="BFK152" s="4"/>
      <c r="BFL152" s="4"/>
      <c r="BFM152" s="4"/>
      <c r="BFN152" s="4"/>
      <c r="BFO152" s="4"/>
      <c r="BFP152" s="4"/>
      <c r="BFQ152" s="4"/>
      <c r="BFR152" s="4"/>
      <c r="BFS152" s="4"/>
      <c r="BFT152" s="4"/>
      <c r="BFU152" s="4"/>
      <c r="BFV152" s="4"/>
      <c r="BFW152" s="4"/>
      <c r="BFX152" s="4"/>
      <c r="BFY152" s="4"/>
      <c r="BFZ152" s="4"/>
      <c r="BGA152" s="4"/>
      <c r="BGB152" s="4"/>
      <c r="BGC152" s="4"/>
      <c r="BGD152" s="4"/>
      <c r="BGE152" s="4"/>
      <c r="BGF152" s="4"/>
      <c r="BGG152" s="4"/>
      <c r="BGH152" s="4"/>
      <c r="BGI152" s="4"/>
      <c r="BGJ152" s="4"/>
      <c r="BGK152" s="4"/>
      <c r="BGL152" s="4"/>
      <c r="BGM152" s="4"/>
      <c r="BGN152" s="4"/>
      <c r="BGO152" s="4"/>
      <c r="BGP152" s="4"/>
      <c r="BGQ152" s="4"/>
      <c r="BGR152" s="4"/>
      <c r="BGS152" s="4"/>
      <c r="BGT152" s="4"/>
      <c r="BGU152" s="4"/>
      <c r="BGV152" s="4"/>
      <c r="BGW152" s="4"/>
      <c r="BGX152" s="4"/>
      <c r="BGY152" s="4"/>
      <c r="BGZ152" s="4"/>
      <c r="BHA152" s="4"/>
      <c r="BHB152" s="4"/>
      <c r="BHC152" s="4"/>
      <c r="BHD152" s="4"/>
      <c r="BHE152" s="4"/>
      <c r="BHF152" s="4"/>
      <c r="BHG152" s="4"/>
      <c r="BHH152" s="4"/>
      <c r="BHI152" s="4"/>
      <c r="BHJ152" s="4"/>
      <c r="BHK152" s="4"/>
      <c r="BHL152" s="4"/>
      <c r="BHM152" s="4"/>
      <c r="BHN152" s="4"/>
      <c r="BHO152" s="4"/>
      <c r="BHP152" s="4"/>
      <c r="BHQ152" s="4"/>
      <c r="BHR152" s="4"/>
      <c r="BHS152" s="4"/>
      <c r="BHT152" s="4"/>
      <c r="BHU152" s="4"/>
      <c r="BHV152" s="4"/>
      <c r="BHW152" s="4"/>
      <c r="BHX152" s="4"/>
      <c r="BHY152" s="4"/>
      <c r="BHZ152" s="4"/>
      <c r="BIA152" s="4"/>
      <c r="BIB152" s="4"/>
      <c r="BIC152" s="4"/>
      <c r="BID152" s="4"/>
      <c r="BIE152" s="4"/>
      <c r="BIF152" s="4"/>
      <c r="BIG152" s="4"/>
      <c r="BIH152" s="4"/>
      <c r="BII152" s="4"/>
      <c r="BIJ152" s="4"/>
      <c r="BIK152" s="4"/>
      <c r="BIL152" s="4"/>
      <c r="BIM152" s="4"/>
      <c r="BIN152" s="4"/>
      <c r="BIO152" s="4"/>
      <c r="BIP152" s="4"/>
      <c r="BIQ152" s="4"/>
      <c r="BIR152" s="4"/>
      <c r="BIS152" s="4"/>
      <c r="BIT152" s="4"/>
      <c r="BIU152" s="4"/>
      <c r="BIV152" s="4"/>
      <c r="BIW152" s="4"/>
      <c r="BIX152" s="4"/>
      <c r="BIY152" s="4"/>
      <c r="BIZ152" s="4"/>
      <c r="BJA152" s="4"/>
      <c r="BJB152" s="4"/>
      <c r="BJC152" s="4"/>
      <c r="BJD152" s="4"/>
      <c r="BJE152" s="4"/>
      <c r="BJF152" s="4"/>
      <c r="BJG152" s="4"/>
      <c r="BJH152" s="4"/>
      <c r="BJI152" s="4"/>
      <c r="BJJ152" s="4"/>
      <c r="BJK152" s="4"/>
      <c r="BJL152" s="4"/>
      <c r="BJM152" s="4"/>
      <c r="BJN152" s="4"/>
      <c r="BJO152" s="4"/>
      <c r="BJP152" s="4"/>
      <c r="BJQ152" s="4"/>
      <c r="BJR152" s="4"/>
      <c r="BJS152" s="4"/>
      <c r="BJT152" s="4"/>
      <c r="BJU152" s="4"/>
      <c r="BJV152" s="4"/>
      <c r="BJW152" s="4"/>
      <c r="BJX152" s="4"/>
      <c r="BJY152" s="4"/>
      <c r="BJZ152" s="4"/>
      <c r="BKA152" s="4"/>
      <c r="BKB152" s="4"/>
      <c r="BKC152" s="4"/>
      <c r="BKD152" s="4"/>
      <c r="BKE152" s="4"/>
      <c r="BKF152" s="4"/>
      <c r="BKG152" s="4"/>
      <c r="BKH152" s="4"/>
      <c r="BKI152" s="4"/>
      <c r="BKJ152" s="4"/>
      <c r="BKK152" s="4"/>
      <c r="BKL152" s="4"/>
      <c r="BKM152" s="4"/>
      <c r="BKN152" s="4"/>
      <c r="BKO152" s="4"/>
      <c r="BKP152" s="4"/>
      <c r="BKQ152" s="4"/>
      <c r="BKR152" s="4"/>
      <c r="BKS152" s="4"/>
      <c r="BKT152" s="4"/>
      <c r="BKU152" s="4"/>
      <c r="BKV152" s="4"/>
      <c r="BKW152" s="4"/>
      <c r="BKX152" s="4"/>
      <c r="BKY152" s="4"/>
      <c r="BKZ152" s="4"/>
      <c r="BLA152" s="4"/>
      <c r="BLB152" s="4"/>
      <c r="BLC152" s="4"/>
      <c r="BLD152" s="4"/>
      <c r="BLE152" s="4"/>
      <c r="BLF152" s="4"/>
      <c r="BLG152" s="4"/>
      <c r="BLH152" s="4"/>
      <c r="BLI152" s="4"/>
      <c r="BLJ152" s="4"/>
      <c r="BLK152" s="4"/>
      <c r="BLL152" s="4"/>
      <c r="BLM152" s="4"/>
      <c r="BLN152" s="4"/>
      <c r="BLO152" s="4"/>
      <c r="BLP152" s="4"/>
      <c r="BLQ152" s="4"/>
      <c r="BLR152" s="4"/>
      <c r="BLS152" s="4"/>
      <c r="BLT152" s="4"/>
      <c r="BLU152" s="4"/>
      <c r="BLV152" s="4"/>
      <c r="BLW152" s="4"/>
      <c r="BLX152" s="4"/>
      <c r="BLY152" s="4"/>
      <c r="BLZ152" s="4"/>
      <c r="BMA152" s="4"/>
      <c r="BMB152" s="4"/>
      <c r="BMC152" s="4"/>
      <c r="BMD152" s="4"/>
      <c r="BME152" s="4"/>
      <c r="BMF152" s="4"/>
      <c r="BMG152" s="4"/>
      <c r="BMH152" s="4"/>
      <c r="BMI152" s="4"/>
      <c r="BMJ152" s="4"/>
      <c r="BMK152" s="4"/>
      <c r="BML152" s="4"/>
      <c r="BMM152" s="4"/>
      <c r="BMN152" s="4"/>
      <c r="BMO152" s="4"/>
      <c r="BMP152" s="4"/>
      <c r="BMQ152" s="4"/>
      <c r="BMR152" s="4"/>
      <c r="BMS152" s="4"/>
      <c r="BMT152" s="4"/>
      <c r="BMU152" s="4"/>
      <c r="BMV152" s="4"/>
      <c r="BMW152" s="4"/>
      <c r="BMX152" s="4"/>
      <c r="BMY152" s="4"/>
      <c r="BMZ152" s="4"/>
      <c r="BNA152" s="4"/>
      <c r="BNB152" s="4"/>
      <c r="BNC152" s="4"/>
      <c r="BND152" s="4"/>
      <c r="BNE152" s="4"/>
      <c r="BNF152" s="4"/>
      <c r="BNG152" s="4"/>
      <c r="BNH152" s="4"/>
      <c r="BNI152" s="4"/>
      <c r="BNJ152" s="4"/>
      <c r="BNK152" s="4"/>
      <c r="BNL152" s="4"/>
      <c r="BNM152" s="4"/>
      <c r="BNN152" s="4"/>
      <c r="BNO152" s="4"/>
      <c r="BNP152" s="4"/>
      <c r="BNQ152" s="4"/>
      <c r="BNR152" s="4"/>
      <c r="BNS152" s="4"/>
      <c r="BNT152" s="4"/>
      <c r="BNU152" s="4"/>
      <c r="BNV152" s="4"/>
      <c r="BNW152" s="4"/>
      <c r="BNX152" s="4"/>
      <c r="BNY152" s="4"/>
      <c r="BNZ152" s="4"/>
      <c r="BOA152" s="4"/>
      <c r="BOB152" s="4"/>
      <c r="BOC152" s="4"/>
      <c r="BOD152" s="4"/>
      <c r="BOE152" s="4"/>
      <c r="BOF152" s="4"/>
      <c r="BOG152" s="4"/>
      <c r="BOH152" s="4"/>
      <c r="BOI152" s="4"/>
      <c r="BOJ152" s="4"/>
      <c r="BOK152" s="4"/>
      <c r="BOL152" s="4"/>
      <c r="BOM152" s="4"/>
      <c r="BON152" s="4"/>
      <c r="BOO152" s="4"/>
      <c r="BOP152" s="4"/>
      <c r="BOQ152" s="4"/>
      <c r="BOR152" s="4"/>
      <c r="BOS152" s="4"/>
      <c r="BOT152" s="4"/>
      <c r="BOU152" s="4"/>
      <c r="BOV152" s="4"/>
      <c r="BOW152" s="4"/>
      <c r="BOX152" s="4"/>
      <c r="BOY152" s="4"/>
      <c r="BOZ152" s="4"/>
      <c r="BPA152" s="4"/>
      <c r="BPB152" s="4"/>
      <c r="BPC152" s="4"/>
      <c r="BPD152" s="4"/>
      <c r="BPE152" s="4"/>
      <c r="BPF152" s="4"/>
      <c r="BPG152" s="4"/>
      <c r="BPH152" s="4"/>
      <c r="BPI152" s="4"/>
      <c r="BPJ152" s="4"/>
      <c r="BPK152" s="4"/>
      <c r="BPL152" s="4"/>
      <c r="BPM152" s="4"/>
      <c r="BPN152" s="4"/>
      <c r="BPO152" s="4"/>
      <c r="BPP152" s="4"/>
      <c r="BPQ152" s="4"/>
      <c r="BPR152" s="4"/>
      <c r="BPS152" s="4"/>
      <c r="BPT152" s="4"/>
      <c r="BPU152" s="4"/>
      <c r="BPV152" s="4"/>
      <c r="BPW152" s="4"/>
      <c r="BPX152" s="4"/>
      <c r="BPY152" s="4"/>
      <c r="BPZ152" s="4"/>
      <c r="BQA152" s="4"/>
      <c r="BQB152" s="4"/>
      <c r="BQC152" s="4"/>
      <c r="BQD152" s="4"/>
      <c r="BQE152" s="4"/>
      <c r="BQF152" s="4"/>
      <c r="BQG152" s="4"/>
      <c r="BQH152" s="4"/>
      <c r="BQI152" s="4"/>
      <c r="BQJ152" s="4"/>
      <c r="BQK152" s="4"/>
      <c r="BQL152" s="4"/>
      <c r="BQM152" s="4"/>
      <c r="BQN152" s="4"/>
      <c r="BQO152" s="4"/>
      <c r="BQP152" s="4"/>
      <c r="BQQ152" s="4"/>
      <c r="BQR152" s="4"/>
      <c r="BQS152" s="4"/>
      <c r="BQT152" s="4"/>
      <c r="BQU152" s="4"/>
      <c r="BQV152" s="4"/>
      <c r="BQW152" s="4"/>
      <c r="BQX152" s="4"/>
      <c r="BQY152" s="4"/>
      <c r="BQZ152" s="4"/>
      <c r="BRA152" s="4"/>
      <c r="BRB152" s="4"/>
      <c r="BRC152" s="4"/>
      <c r="BRD152" s="4"/>
      <c r="BRE152" s="4"/>
      <c r="BRF152" s="4"/>
      <c r="BRG152" s="4"/>
      <c r="BRH152" s="4"/>
      <c r="BRI152" s="4"/>
      <c r="BRJ152" s="4"/>
      <c r="BRK152" s="4"/>
      <c r="BRL152" s="4"/>
      <c r="BRM152" s="4"/>
      <c r="BRN152" s="4"/>
      <c r="BRO152" s="4"/>
      <c r="BRP152" s="4"/>
      <c r="BRQ152" s="4"/>
      <c r="BRR152" s="4"/>
      <c r="BRS152" s="4"/>
      <c r="BRT152" s="4"/>
      <c r="BRU152" s="4"/>
      <c r="BRV152" s="4"/>
      <c r="BRW152" s="4"/>
      <c r="BRX152" s="4"/>
      <c r="BRY152" s="4"/>
      <c r="BRZ152" s="4"/>
      <c r="BSA152" s="4"/>
      <c r="BSB152" s="4"/>
      <c r="BSC152" s="4"/>
      <c r="BSD152" s="4"/>
      <c r="BSE152" s="4"/>
      <c r="BSF152" s="4"/>
      <c r="BSG152" s="4"/>
      <c r="BSH152" s="4"/>
      <c r="BSI152" s="4"/>
      <c r="BSJ152" s="4"/>
      <c r="BSK152" s="4"/>
      <c r="BSL152" s="4"/>
      <c r="BSM152" s="4"/>
      <c r="BSN152" s="4"/>
      <c r="BSO152" s="4"/>
      <c r="BSP152" s="4"/>
      <c r="BSQ152" s="4"/>
      <c r="BSR152" s="4"/>
      <c r="BSS152" s="4"/>
      <c r="BST152" s="4"/>
      <c r="BSU152" s="4"/>
      <c r="BSV152" s="4"/>
      <c r="BSW152" s="4"/>
      <c r="BSX152" s="4"/>
      <c r="BSY152" s="4"/>
      <c r="BSZ152" s="4"/>
      <c r="BTA152" s="4"/>
      <c r="BTB152" s="4"/>
      <c r="BTC152" s="4"/>
      <c r="BTD152" s="4"/>
      <c r="BTE152" s="4"/>
      <c r="BTF152" s="4"/>
      <c r="BTG152" s="4"/>
      <c r="BTH152" s="4"/>
      <c r="BTI152" s="4"/>
      <c r="BTJ152" s="4"/>
      <c r="BTK152" s="4"/>
      <c r="BTL152" s="4"/>
      <c r="BTM152" s="4"/>
      <c r="BTN152" s="4"/>
      <c r="BTO152" s="4"/>
      <c r="BTP152" s="4"/>
      <c r="BTQ152" s="4"/>
      <c r="BTR152" s="4"/>
      <c r="BTS152" s="4"/>
      <c r="BTT152" s="4"/>
      <c r="BTU152" s="4"/>
      <c r="BTV152" s="4"/>
      <c r="BTW152" s="4"/>
      <c r="BTX152" s="4"/>
      <c r="BTY152" s="4"/>
      <c r="BTZ152" s="4"/>
      <c r="BUA152" s="4"/>
      <c r="BUB152" s="4"/>
      <c r="BUC152" s="4"/>
      <c r="BUD152" s="4"/>
      <c r="BUE152" s="4"/>
      <c r="BUF152" s="4"/>
      <c r="BUG152" s="4"/>
      <c r="BUH152" s="4"/>
      <c r="BUI152" s="4"/>
      <c r="BUJ152" s="4"/>
      <c r="BUK152" s="4"/>
      <c r="BUL152" s="4"/>
      <c r="BUM152" s="4"/>
      <c r="BUN152" s="4"/>
      <c r="BUO152" s="4"/>
      <c r="BUP152" s="4"/>
      <c r="BUQ152" s="4"/>
      <c r="BUR152" s="4"/>
      <c r="BUS152" s="4"/>
      <c r="BUT152" s="4"/>
      <c r="BUU152" s="4"/>
      <c r="BUV152" s="4"/>
      <c r="BUW152" s="4"/>
      <c r="BUX152" s="4"/>
      <c r="BUY152" s="4"/>
      <c r="BUZ152" s="4"/>
      <c r="BVA152" s="4"/>
      <c r="BVB152" s="4"/>
      <c r="BVC152" s="4"/>
      <c r="BVD152" s="4"/>
      <c r="BVE152" s="4"/>
      <c r="BVF152" s="4"/>
      <c r="BVG152" s="4"/>
      <c r="BVH152" s="4"/>
      <c r="BVI152" s="4"/>
      <c r="BVJ152" s="4"/>
      <c r="BVK152" s="4"/>
      <c r="BVL152" s="4"/>
      <c r="BVM152" s="4"/>
      <c r="BVN152" s="4"/>
      <c r="BVO152" s="4"/>
      <c r="BVP152" s="4"/>
      <c r="BVQ152" s="4"/>
      <c r="BVR152" s="4"/>
      <c r="BVS152" s="4"/>
      <c r="BVT152" s="4"/>
      <c r="BVU152" s="4"/>
      <c r="BVV152" s="4"/>
      <c r="BVW152" s="4"/>
      <c r="BVX152" s="4"/>
      <c r="BVY152" s="4"/>
      <c r="BVZ152" s="4"/>
      <c r="BWA152" s="4"/>
      <c r="BWB152" s="4"/>
      <c r="BWC152" s="4"/>
      <c r="BWD152" s="4"/>
      <c r="BWE152" s="4"/>
      <c r="BWF152" s="4"/>
      <c r="BWG152" s="4"/>
      <c r="BWH152" s="4"/>
      <c r="BWI152" s="4"/>
      <c r="BWJ152" s="4"/>
      <c r="BWK152" s="4"/>
      <c r="BWL152" s="4"/>
      <c r="BWM152" s="4"/>
      <c r="BWN152" s="4"/>
      <c r="BWO152" s="4"/>
      <c r="BWP152" s="4"/>
      <c r="BWQ152" s="4"/>
      <c r="BWR152" s="4"/>
      <c r="BWS152" s="4"/>
      <c r="BWT152" s="4"/>
      <c r="BWU152" s="4"/>
      <c r="BWV152" s="4"/>
      <c r="BWW152" s="4"/>
      <c r="BWX152" s="4"/>
      <c r="BWY152" s="4"/>
      <c r="BWZ152" s="4"/>
      <c r="BXA152" s="4"/>
      <c r="BXB152" s="4"/>
      <c r="BXC152" s="4"/>
      <c r="BXD152" s="4"/>
      <c r="BXE152" s="4"/>
      <c r="BXF152" s="4"/>
      <c r="BXG152" s="4"/>
      <c r="BXH152" s="4"/>
      <c r="BXI152" s="4"/>
      <c r="BXJ152" s="4"/>
      <c r="BXK152" s="4"/>
      <c r="BXL152" s="4"/>
      <c r="BXM152" s="4"/>
      <c r="BXN152" s="4"/>
      <c r="BXO152" s="4"/>
      <c r="BXP152" s="4"/>
      <c r="BXQ152" s="4"/>
      <c r="BXR152" s="4"/>
      <c r="BXS152" s="4"/>
      <c r="BXT152" s="4"/>
      <c r="BXU152" s="4"/>
      <c r="BXV152" s="4"/>
      <c r="BXW152" s="4"/>
      <c r="BXX152" s="4"/>
      <c r="BXY152" s="4"/>
      <c r="BXZ152" s="4"/>
      <c r="BYA152" s="4"/>
      <c r="BYB152" s="4"/>
      <c r="BYC152" s="4"/>
      <c r="BYD152" s="4"/>
      <c r="BYE152" s="4"/>
      <c r="BYF152" s="4"/>
      <c r="BYG152" s="4"/>
      <c r="BYH152" s="4"/>
      <c r="BYI152" s="4"/>
      <c r="BYJ152" s="4"/>
      <c r="BYK152" s="4"/>
      <c r="BYL152" s="4"/>
      <c r="BYM152" s="4"/>
      <c r="BYN152" s="4"/>
      <c r="BYO152" s="4"/>
      <c r="BYP152" s="4"/>
      <c r="BYQ152" s="4"/>
      <c r="BYR152" s="4"/>
      <c r="BYS152" s="4"/>
      <c r="BYT152" s="4"/>
      <c r="BYU152" s="4"/>
      <c r="BYV152" s="4"/>
      <c r="BYW152" s="4"/>
      <c r="BYX152" s="4"/>
      <c r="BYY152" s="4"/>
      <c r="BYZ152" s="4"/>
      <c r="BZA152" s="4"/>
      <c r="BZB152" s="4"/>
      <c r="BZC152" s="4"/>
      <c r="BZD152" s="4"/>
      <c r="BZE152" s="4"/>
      <c r="BZF152" s="4"/>
      <c r="BZG152" s="4"/>
      <c r="BZH152" s="4"/>
      <c r="BZI152" s="4"/>
      <c r="BZJ152" s="4"/>
      <c r="BZK152" s="4"/>
      <c r="BZL152" s="4"/>
      <c r="BZM152" s="4"/>
      <c r="BZN152" s="4"/>
      <c r="BZO152" s="4"/>
      <c r="BZP152" s="4"/>
      <c r="BZQ152" s="4"/>
      <c r="BZR152" s="4"/>
      <c r="BZS152" s="4"/>
      <c r="BZT152" s="4"/>
      <c r="BZU152" s="4"/>
      <c r="BZV152" s="4"/>
      <c r="BZW152" s="4"/>
      <c r="BZX152" s="4"/>
      <c r="BZY152" s="4"/>
      <c r="BZZ152" s="4"/>
      <c r="CAA152" s="4"/>
      <c r="CAB152" s="4"/>
      <c r="CAC152" s="4"/>
      <c r="CAD152" s="4"/>
      <c r="CAE152" s="4"/>
      <c r="CAF152" s="4"/>
      <c r="CAG152" s="4"/>
      <c r="CAH152" s="4"/>
      <c r="CAI152" s="4"/>
      <c r="CAJ152" s="4"/>
      <c r="CAK152" s="4"/>
      <c r="CAL152" s="4"/>
      <c r="CAM152" s="4"/>
      <c r="CAN152" s="4"/>
      <c r="CAO152" s="4"/>
      <c r="CAP152" s="4"/>
      <c r="CAQ152" s="4"/>
      <c r="CAR152" s="4"/>
      <c r="CAS152" s="4"/>
      <c r="CAT152" s="4"/>
      <c r="CAU152" s="4"/>
      <c r="CAV152" s="4"/>
      <c r="CAW152" s="4"/>
      <c r="CAX152" s="4"/>
      <c r="CAY152" s="4"/>
      <c r="CAZ152" s="4"/>
      <c r="CBA152" s="4"/>
      <c r="CBB152" s="4"/>
      <c r="CBC152" s="4"/>
      <c r="CBD152" s="4"/>
      <c r="CBE152" s="4"/>
      <c r="CBF152" s="4"/>
      <c r="CBG152" s="4"/>
      <c r="CBH152" s="4"/>
      <c r="CBI152" s="4"/>
      <c r="CBJ152" s="4"/>
      <c r="CBK152" s="4"/>
      <c r="CBL152" s="4"/>
      <c r="CBM152" s="4"/>
      <c r="CBN152" s="4"/>
      <c r="CBO152" s="4"/>
      <c r="CBP152" s="4"/>
      <c r="CBQ152" s="4"/>
      <c r="CBR152" s="4"/>
      <c r="CBS152" s="4"/>
      <c r="CBT152" s="4"/>
      <c r="CBU152" s="4"/>
      <c r="CBV152" s="4"/>
      <c r="CBW152" s="4"/>
      <c r="CBX152" s="4"/>
      <c r="CBY152" s="4"/>
      <c r="CBZ152" s="4"/>
      <c r="CCA152" s="4"/>
      <c r="CCB152" s="4"/>
      <c r="CCC152" s="4"/>
      <c r="CCD152" s="4"/>
      <c r="CCE152" s="4"/>
      <c r="CCF152" s="4"/>
      <c r="CCG152" s="4"/>
      <c r="CCH152" s="4"/>
      <c r="CCI152" s="4"/>
      <c r="CCJ152" s="4"/>
      <c r="CCK152" s="4"/>
      <c r="CCL152" s="4"/>
      <c r="CCM152" s="4"/>
      <c r="CCN152" s="4"/>
      <c r="CCO152" s="4"/>
      <c r="CCP152" s="4"/>
      <c r="CCQ152" s="4"/>
      <c r="CCR152" s="4"/>
      <c r="CCS152" s="4"/>
      <c r="CCT152" s="4"/>
      <c r="CCU152" s="4"/>
      <c r="CCV152" s="4"/>
      <c r="CCW152" s="4"/>
      <c r="CCX152" s="4"/>
      <c r="CCY152" s="4"/>
      <c r="CCZ152" s="4"/>
      <c r="CDA152" s="4"/>
      <c r="CDB152" s="4"/>
      <c r="CDC152" s="4"/>
      <c r="CDD152" s="4"/>
      <c r="CDE152" s="4"/>
      <c r="CDF152" s="4"/>
      <c r="CDG152" s="4"/>
      <c r="CDH152" s="4"/>
      <c r="CDI152" s="4"/>
      <c r="CDJ152" s="4"/>
      <c r="CDK152" s="4"/>
      <c r="CDL152" s="4"/>
      <c r="CDM152" s="4"/>
      <c r="CDN152" s="4"/>
      <c r="CDO152" s="4"/>
      <c r="CDP152" s="4"/>
      <c r="CDQ152" s="4"/>
      <c r="CDR152" s="4"/>
      <c r="CDS152" s="4"/>
      <c r="CDT152" s="4"/>
      <c r="CDU152" s="4"/>
      <c r="CDV152" s="4"/>
      <c r="CDW152" s="4"/>
      <c r="CDX152" s="4"/>
      <c r="CDY152" s="4"/>
      <c r="CDZ152" s="4"/>
      <c r="CEA152" s="4"/>
      <c r="CEB152" s="4"/>
      <c r="CEC152" s="4"/>
      <c r="CED152" s="4"/>
      <c r="CEE152" s="4"/>
      <c r="CEF152" s="4"/>
      <c r="CEG152" s="4"/>
      <c r="CEH152" s="4"/>
      <c r="CEI152" s="4"/>
      <c r="CEJ152" s="4"/>
      <c r="CEK152" s="4"/>
      <c r="CEL152" s="4"/>
      <c r="CEM152" s="4"/>
      <c r="CEN152" s="4"/>
      <c r="CEO152" s="4"/>
      <c r="CEP152" s="4"/>
      <c r="CEQ152" s="4"/>
      <c r="CER152" s="4"/>
      <c r="CES152" s="4"/>
      <c r="CET152" s="4"/>
      <c r="CEU152" s="4"/>
      <c r="CEV152" s="4"/>
      <c r="CEW152" s="4"/>
      <c r="CEX152" s="4"/>
      <c r="CEY152" s="4"/>
      <c r="CEZ152" s="4"/>
      <c r="CFA152" s="4"/>
      <c r="CFB152" s="4"/>
      <c r="CFC152" s="4"/>
      <c r="CFD152" s="4"/>
      <c r="CFE152" s="4"/>
      <c r="CFF152" s="4"/>
      <c r="CFG152" s="4"/>
      <c r="CFH152" s="4"/>
      <c r="CFI152" s="4"/>
      <c r="CFJ152" s="4"/>
      <c r="CFK152" s="4"/>
      <c r="CFL152" s="4"/>
      <c r="CFM152" s="4"/>
      <c r="CFN152" s="4"/>
      <c r="CFO152" s="4"/>
      <c r="CFP152" s="4"/>
      <c r="CFQ152" s="4"/>
      <c r="CFR152" s="4"/>
      <c r="CFS152" s="4"/>
      <c r="CFT152" s="4"/>
      <c r="CFU152" s="4"/>
      <c r="CFV152" s="4"/>
      <c r="CFW152" s="4"/>
      <c r="CFX152" s="4"/>
      <c r="CFY152" s="4"/>
      <c r="CFZ152" s="4"/>
      <c r="CGA152" s="4"/>
      <c r="CGB152" s="4"/>
      <c r="CGC152" s="4"/>
      <c r="CGD152" s="4"/>
      <c r="CGE152" s="4"/>
      <c r="CGF152" s="4"/>
      <c r="CGG152" s="4"/>
      <c r="CGH152" s="4"/>
      <c r="CGI152" s="4"/>
      <c r="CGJ152" s="4"/>
      <c r="CGK152" s="4"/>
      <c r="CGL152" s="4"/>
      <c r="CGM152" s="4"/>
      <c r="CGN152" s="4"/>
      <c r="CGO152" s="4"/>
      <c r="CGP152" s="4"/>
      <c r="CGQ152" s="4"/>
      <c r="CGR152" s="4"/>
      <c r="CGS152" s="4"/>
      <c r="CGT152" s="4"/>
      <c r="CGU152" s="4"/>
      <c r="CGV152" s="4"/>
      <c r="CGW152" s="4"/>
      <c r="CGX152" s="4"/>
      <c r="CGY152" s="4"/>
      <c r="CGZ152" s="4"/>
      <c r="CHA152" s="4"/>
      <c r="CHB152" s="4"/>
      <c r="CHC152" s="4"/>
      <c r="CHD152" s="4"/>
      <c r="CHE152" s="4"/>
      <c r="CHF152" s="4"/>
      <c r="CHG152" s="4"/>
      <c r="CHH152" s="4"/>
      <c r="CHI152" s="4"/>
      <c r="CHJ152" s="4"/>
      <c r="CHK152" s="4"/>
      <c r="CHL152" s="4"/>
      <c r="CHM152" s="4"/>
      <c r="CHN152" s="4"/>
      <c r="CHO152" s="4"/>
      <c r="CHP152" s="4"/>
      <c r="CHQ152" s="4"/>
      <c r="CHR152" s="4"/>
      <c r="CHS152" s="4"/>
      <c r="CHT152" s="4"/>
      <c r="CHU152" s="4"/>
      <c r="CHV152" s="4"/>
      <c r="CHW152" s="4"/>
      <c r="CHX152" s="4"/>
      <c r="CHY152" s="4"/>
      <c r="CHZ152" s="4"/>
      <c r="CIA152" s="4"/>
      <c r="CIB152" s="4"/>
      <c r="CIC152" s="4"/>
      <c r="CID152" s="4"/>
      <c r="CIE152" s="4"/>
      <c r="CIF152" s="4"/>
      <c r="CIG152" s="4"/>
      <c r="CIH152" s="4"/>
      <c r="CII152" s="4"/>
      <c r="CIJ152" s="4"/>
      <c r="CIK152" s="4"/>
      <c r="CIL152" s="4"/>
      <c r="CIM152" s="4"/>
      <c r="CIN152" s="4"/>
      <c r="CIO152" s="4"/>
      <c r="CIP152" s="4"/>
      <c r="CIQ152" s="4"/>
      <c r="CIR152" s="4"/>
      <c r="CIS152" s="4"/>
      <c r="CIT152" s="4"/>
      <c r="CIU152" s="4"/>
      <c r="CIV152" s="4"/>
      <c r="CIW152" s="4"/>
      <c r="CIX152" s="4"/>
      <c r="CIY152" s="4"/>
      <c r="CIZ152" s="4"/>
      <c r="CJA152" s="4"/>
      <c r="CJB152" s="4"/>
      <c r="CJC152" s="4"/>
      <c r="CJD152" s="4"/>
      <c r="CJE152" s="4"/>
      <c r="CJF152" s="4"/>
      <c r="CJG152" s="4"/>
      <c r="CJH152" s="4"/>
      <c r="CJI152" s="4"/>
      <c r="CJJ152" s="4"/>
      <c r="CJK152" s="4"/>
      <c r="CJL152" s="4"/>
      <c r="CJM152" s="4"/>
      <c r="CJN152" s="4"/>
      <c r="CJO152" s="4"/>
      <c r="CJP152" s="4"/>
      <c r="CJQ152" s="4"/>
      <c r="CJR152" s="4"/>
      <c r="CJS152" s="4"/>
      <c r="CJT152" s="4"/>
      <c r="CJU152" s="4"/>
      <c r="CJV152" s="4"/>
      <c r="CJW152" s="4"/>
      <c r="CJX152" s="4"/>
      <c r="CJY152" s="4"/>
      <c r="CJZ152" s="4"/>
      <c r="CKA152" s="4"/>
      <c r="CKB152" s="4"/>
      <c r="CKC152" s="4"/>
      <c r="CKD152" s="4"/>
      <c r="CKE152" s="4"/>
      <c r="CKF152" s="4"/>
      <c r="CKG152" s="4"/>
      <c r="CKH152" s="4"/>
      <c r="CKI152" s="4"/>
      <c r="CKJ152" s="4"/>
      <c r="CKK152" s="4"/>
      <c r="CKL152" s="4"/>
      <c r="CKM152" s="4"/>
      <c r="CKN152" s="4"/>
      <c r="CKO152" s="4"/>
      <c r="CKP152" s="4"/>
      <c r="CKQ152" s="4"/>
      <c r="CKR152" s="4"/>
      <c r="CKS152" s="4"/>
      <c r="CKT152" s="4"/>
      <c r="CKU152" s="4"/>
      <c r="CKV152" s="4"/>
      <c r="CKW152" s="4"/>
      <c r="CKX152" s="4"/>
      <c r="CKY152" s="4"/>
      <c r="CKZ152" s="4"/>
      <c r="CLA152" s="4"/>
      <c r="CLB152" s="4"/>
      <c r="CLC152" s="4"/>
      <c r="CLD152" s="4"/>
      <c r="CLE152" s="4"/>
      <c r="CLF152" s="4"/>
      <c r="CLG152" s="4"/>
      <c r="CLH152" s="4"/>
      <c r="CLI152" s="4"/>
      <c r="CLJ152" s="4"/>
      <c r="CLK152" s="4"/>
      <c r="CLL152" s="4"/>
      <c r="CLM152" s="4"/>
      <c r="CLN152" s="4"/>
      <c r="CLO152" s="4"/>
      <c r="CLP152" s="4"/>
      <c r="CLQ152" s="4"/>
      <c r="CLR152" s="4"/>
      <c r="CLS152" s="4"/>
      <c r="CLT152" s="4"/>
      <c r="CLU152" s="4"/>
      <c r="CLV152" s="4"/>
      <c r="CLW152" s="4"/>
      <c r="CLX152" s="4"/>
      <c r="CLY152" s="4"/>
      <c r="CLZ152" s="4"/>
      <c r="CMA152" s="4"/>
      <c r="CMB152" s="4"/>
      <c r="CMC152" s="4"/>
      <c r="CMD152" s="4"/>
      <c r="CME152" s="4"/>
      <c r="CMF152" s="4"/>
      <c r="CMG152" s="4"/>
      <c r="CMH152" s="4"/>
      <c r="CMI152" s="4"/>
      <c r="CMJ152" s="4"/>
      <c r="CMK152" s="4"/>
      <c r="CML152" s="4"/>
      <c r="CMM152" s="4"/>
      <c r="CMN152" s="4"/>
      <c r="CMO152" s="4"/>
      <c r="CMP152" s="4"/>
      <c r="CMQ152" s="4"/>
      <c r="CMR152" s="4"/>
      <c r="CMS152" s="4"/>
      <c r="CMT152" s="4"/>
      <c r="CMU152" s="4"/>
      <c r="CMV152" s="4"/>
      <c r="CMW152" s="4"/>
      <c r="CMX152" s="4"/>
      <c r="CMY152" s="4"/>
      <c r="CMZ152" s="4"/>
      <c r="CNA152" s="4"/>
      <c r="CNB152" s="4"/>
      <c r="CNC152" s="4"/>
      <c r="CND152" s="4"/>
      <c r="CNE152" s="4"/>
      <c r="CNF152" s="4"/>
      <c r="CNG152" s="4"/>
      <c r="CNH152" s="4"/>
      <c r="CNI152" s="4"/>
      <c r="CNJ152" s="4"/>
      <c r="CNK152" s="4"/>
      <c r="CNL152" s="4"/>
      <c r="CNM152" s="4"/>
      <c r="CNN152" s="4"/>
      <c r="CNO152" s="4"/>
      <c r="CNP152" s="4"/>
      <c r="CNQ152" s="4"/>
      <c r="CNR152" s="4"/>
      <c r="CNS152" s="4"/>
      <c r="CNT152" s="4"/>
      <c r="CNU152" s="4"/>
      <c r="CNV152" s="4"/>
      <c r="CNW152" s="4"/>
      <c r="CNX152" s="4"/>
      <c r="CNY152" s="4"/>
      <c r="CNZ152" s="4"/>
      <c r="COA152" s="4"/>
      <c r="COB152" s="4"/>
      <c r="COC152" s="4"/>
      <c r="COD152" s="4"/>
      <c r="COE152" s="4"/>
      <c r="COF152" s="4"/>
      <c r="COG152" s="4"/>
      <c r="COH152" s="4"/>
      <c r="COI152" s="4"/>
      <c r="COJ152" s="4"/>
      <c r="COK152" s="4"/>
      <c r="COL152" s="4"/>
      <c r="COM152" s="4"/>
      <c r="CON152" s="4"/>
      <c r="COO152" s="4"/>
      <c r="COP152" s="4"/>
      <c r="COQ152" s="4"/>
      <c r="COR152" s="4"/>
      <c r="COS152" s="4"/>
      <c r="COT152" s="4"/>
      <c r="COU152" s="4"/>
      <c r="COV152" s="4"/>
      <c r="COW152" s="4"/>
      <c r="COX152" s="4"/>
      <c r="COY152" s="4"/>
      <c r="COZ152" s="4"/>
      <c r="CPA152" s="4"/>
      <c r="CPB152" s="4"/>
      <c r="CPC152" s="4"/>
      <c r="CPD152" s="4"/>
      <c r="CPE152" s="4"/>
      <c r="CPF152" s="4"/>
      <c r="CPG152" s="4"/>
      <c r="CPH152" s="4"/>
      <c r="CPI152" s="4"/>
      <c r="CPJ152" s="4"/>
      <c r="CPK152" s="4"/>
      <c r="CPL152" s="4"/>
      <c r="CPM152" s="4"/>
      <c r="CPN152" s="4"/>
      <c r="CPO152" s="4"/>
      <c r="CPP152" s="4"/>
      <c r="CPQ152" s="4"/>
      <c r="CPR152" s="4"/>
      <c r="CPS152" s="4"/>
      <c r="CPT152" s="4"/>
      <c r="CPU152" s="4"/>
      <c r="CPV152" s="4"/>
      <c r="CPW152" s="4"/>
      <c r="CPX152" s="4"/>
      <c r="CPY152" s="4"/>
      <c r="CPZ152" s="4"/>
      <c r="CQA152" s="4"/>
      <c r="CQB152" s="4"/>
      <c r="CQC152" s="4"/>
      <c r="CQD152" s="4"/>
      <c r="CQE152" s="4"/>
      <c r="CQF152" s="4"/>
      <c r="CQG152" s="4"/>
      <c r="CQH152" s="4"/>
      <c r="CQI152" s="4"/>
      <c r="CQJ152" s="4"/>
      <c r="CQK152" s="4"/>
      <c r="CQL152" s="4"/>
      <c r="CQM152" s="4"/>
      <c r="CQN152" s="4"/>
      <c r="CQO152" s="4"/>
      <c r="CQP152" s="4"/>
      <c r="CQQ152" s="4"/>
      <c r="CQR152" s="4"/>
      <c r="CQS152" s="4"/>
      <c r="CQT152" s="4"/>
      <c r="CQU152" s="4"/>
      <c r="CQV152" s="4"/>
      <c r="CQW152" s="4"/>
      <c r="CQX152" s="4"/>
      <c r="CQY152" s="4"/>
      <c r="CQZ152" s="4"/>
      <c r="CRA152" s="4"/>
      <c r="CRB152" s="4"/>
      <c r="CRC152" s="4"/>
      <c r="CRD152" s="4"/>
      <c r="CRE152" s="4"/>
      <c r="CRF152" s="4"/>
      <c r="CRG152" s="4"/>
      <c r="CRH152" s="4"/>
      <c r="CRI152" s="4"/>
      <c r="CRJ152" s="4"/>
      <c r="CRK152" s="4"/>
      <c r="CRL152" s="4"/>
      <c r="CRM152" s="4"/>
      <c r="CRN152" s="4"/>
      <c r="CRO152" s="4"/>
      <c r="CRP152" s="4"/>
      <c r="CRQ152" s="4"/>
      <c r="CRR152" s="4"/>
      <c r="CRS152" s="4"/>
      <c r="CRT152" s="4"/>
      <c r="CRU152" s="4"/>
      <c r="CRV152" s="4"/>
      <c r="CRW152" s="4"/>
      <c r="CRX152" s="4"/>
      <c r="CRY152" s="4"/>
      <c r="CRZ152" s="4"/>
      <c r="CSA152" s="4"/>
      <c r="CSB152" s="4"/>
      <c r="CSC152" s="4"/>
      <c r="CSD152" s="4"/>
      <c r="CSE152" s="4"/>
      <c r="CSF152" s="4"/>
      <c r="CSG152" s="4"/>
      <c r="CSH152" s="4"/>
      <c r="CSI152" s="4"/>
      <c r="CSJ152" s="4"/>
      <c r="CSK152" s="4"/>
      <c r="CSL152" s="4"/>
      <c r="CSM152" s="4"/>
      <c r="CSN152" s="4"/>
      <c r="CSO152" s="4"/>
      <c r="CSP152" s="4"/>
      <c r="CSQ152" s="4"/>
      <c r="CSR152" s="4"/>
      <c r="CSS152" s="4"/>
      <c r="CST152" s="4"/>
      <c r="CSU152" s="4"/>
      <c r="CSV152" s="4"/>
      <c r="CSW152" s="4"/>
      <c r="CSX152" s="4"/>
      <c r="CSY152" s="4"/>
      <c r="CSZ152" s="4"/>
      <c r="CTA152" s="4"/>
      <c r="CTB152" s="4"/>
      <c r="CTC152" s="4"/>
      <c r="CTD152" s="4"/>
      <c r="CTE152" s="4"/>
      <c r="CTF152" s="4"/>
      <c r="CTG152" s="4"/>
      <c r="CTH152" s="4"/>
      <c r="CTI152" s="4"/>
      <c r="CTJ152" s="4"/>
      <c r="CTK152" s="4"/>
      <c r="CTL152" s="4"/>
      <c r="CTM152" s="4"/>
      <c r="CTN152" s="4"/>
      <c r="CTO152" s="4"/>
      <c r="CTP152" s="4"/>
      <c r="CTQ152" s="4"/>
      <c r="CTR152" s="4"/>
      <c r="CTS152" s="4"/>
      <c r="CTT152" s="4"/>
      <c r="CTU152" s="4"/>
      <c r="CTV152" s="4"/>
      <c r="CTW152" s="4"/>
      <c r="CTX152" s="4"/>
      <c r="CTY152" s="4"/>
      <c r="CTZ152" s="4"/>
      <c r="CUA152" s="4"/>
      <c r="CUB152" s="4"/>
      <c r="CUC152" s="4"/>
      <c r="CUD152" s="4"/>
      <c r="CUE152" s="4"/>
      <c r="CUF152" s="4"/>
      <c r="CUG152" s="4"/>
      <c r="CUH152" s="4"/>
      <c r="CUI152" s="4"/>
      <c r="CUJ152" s="4"/>
      <c r="CUK152" s="4"/>
      <c r="CUL152" s="4"/>
      <c r="CUM152" s="4"/>
      <c r="CUN152" s="4"/>
      <c r="CUO152" s="4"/>
      <c r="CUP152" s="4"/>
      <c r="CUQ152" s="4"/>
      <c r="CUR152" s="4"/>
      <c r="CUS152" s="4"/>
      <c r="CUT152" s="4"/>
      <c r="CUU152" s="4"/>
      <c r="CUV152" s="4"/>
      <c r="CUW152" s="4"/>
      <c r="CUX152" s="4"/>
      <c r="CUY152" s="4"/>
      <c r="CUZ152" s="4"/>
      <c r="CVA152" s="4"/>
      <c r="CVB152" s="4"/>
      <c r="CVC152" s="4"/>
      <c r="CVD152" s="4"/>
      <c r="CVE152" s="4"/>
      <c r="CVF152" s="4"/>
      <c r="CVG152" s="4"/>
      <c r="CVH152" s="4"/>
      <c r="CVI152" s="4"/>
      <c r="CVJ152" s="4"/>
      <c r="CVK152" s="4"/>
      <c r="CVL152" s="4"/>
      <c r="CVM152" s="4"/>
      <c r="CVN152" s="4"/>
      <c r="CVO152" s="4"/>
      <c r="CVP152" s="4"/>
      <c r="CVQ152" s="4"/>
      <c r="CVR152" s="4"/>
      <c r="CVS152" s="4"/>
      <c r="CVT152" s="4"/>
      <c r="CVU152" s="4"/>
      <c r="CVV152" s="4"/>
      <c r="CVW152" s="4"/>
      <c r="CVX152" s="4"/>
      <c r="CVY152" s="4"/>
      <c r="CVZ152" s="4"/>
      <c r="CWA152" s="4"/>
      <c r="CWB152" s="4"/>
      <c r="CWC152" s="4"/>
      <c r="CWD152" s="4"/>
      <c r="CWE152" s="4"/>
      <c r="CWF152" s="4"/>
      <c r="CWG152" s="4"/>
      <c r="CWH152" s="4"/>
      <c r="CWI152" s="4"/>
      <c r="CWJ152" s="4"/>
      <c r="CWK152" s="4"/>
      <c r="CWL152" s="4"/>
      <c r="CWM152" s="4"/>
      <c r="CWN152" s="4"/>
      <c r="CWO152" s="4"/>
      <c r="CWP152" s="4"/>
      <c r="CWQ152" s="4"/>
      <c r="CWR152" s="4"/>
      <c r="CWS152" s="4"/>
      <c r="CWT152" s="4"/>
      <c r="CWU152" s="4"/>
      <c r="CWV152" s="4"/>
      <c r="CWW152" s="4"/>
      <c r="CWX152" s="4"/>
      <c r="CWY152" s="4"/>
      <c r="CWZ152" s="4"/>
      <c r="CXA152" s="4"/>
      <c r="CXB152" s="4"/>
      <c r="CXC152" s="4"/>
      <c r="CXD152" s="4"/>
      <c r="CXE152" s="4"/>
      <c r="CXF152" s="4"/>
      <c r="CXG152" s="4"/>
      <c r="CXH152" s="4"/>
      <c r="CXI152" s="4"/>
      <c r="CXJ152" s="4"/>
      <c r="CXK152" s="4"/>
      <c r="CXL152" s="4"/>
      <c r="CXM152" s="4"/>
      <c r="CXN152" s="4"/>
      <c r="CXO152" s="4"/>
      <c r="CXP152" s="4"/>
      <c r="CXQ152" s="4"/>
      <c r="CXR152" s="4"/>
      <c r="CXS152" s="4"/>
      <c r="CXT152" s="4"/>
      <c r="CXU152" s="4"/>
      <c r="CXV152" s="4"/>
      <c r="CXW152" s="4"/>
      <c r="CXX152" s="4"/>
      <c r="CXY152" s="4"/>
      <c r="CXZ152" s="4"/>
      <c r="CYA152" s="4"/>
      <c r="CYB152" s="4"/>
      <c r="CYC152" s="4"/>
      <c r="CYD152" s="4"/>
      <c r="CYE152" s="4"/>
      <c r="CYF152" s="4"/>
      <c r="CYG152" s="4"/>
      <c r="CYH152" s="4"/>
      <c r="CYI152" s="4"/>
      <c r="CYJ152" s="4"/>
      <c r="CYK152" s="4"/>
      <c r="CYL152" s="4"/>
      <c r="CYM152" s="4"/>
      <c r="CYN152" s="4"/>
      <c r="CYO152" s="4"/>
      <c r="CYP152" s="4"/>
      <c r="CYQ152" s="4"/>
      <c r="CYR152" s="4"/>
      <c r="CYS152" s="4"/>
      <c r="CYT152" s="4"/>
      <c r="CYU152" s="4"/>
      <c r="CYV152" s="4"/>
      <c r="CYW152" s="4"/>
      <c r="CYX152" s="4"/>
      <c r="CYY152" s="4"/>
      <c r="CYZ152" s="4"/>
      <c r="CZA152" s="4"/>
      <c r="CZB152" s="4"/>
      <c r="CZC152" s="4"/>
      <c r="CZD152" s="4"/>
      <c r="CZE152" s="4"/>
      <c r="CZF152" s="4"/>
      <c r="CZG152" s="4"/>
      <c r="CZH152" s="4"/>
      <c r="CZI152" s="4"/>
      <c r="CZJ152" s="4"/>
      <c r="CZK152" s="4"/>
      <c r="CZL152" s="4"/>
      <c r="CZM152" s="4"/>
      <c r="CZN152" s="4"/>
      <c r="CZO152" s="4"/>
      <c r="CZP152" s="4"/>
      <c r="CZQ152" s="4"/>
      <c r="CZR152" s="4"/>
      <c r="CZS152" s="4"/>
      <c r="CZT152" s="4"/>
      <c r="CZU152" s="4"/>
      <c r="CZV152" s="4"/>
      <c r="CZW152" s="4"/>
      <c r="CZX152" s="4"/>
      <c r="CZY152" s="4"/>
      <c r="CZZ152" s="4"/>
      <c r="DAA152" s="4"/>
      <c r="DAB152" s="4"/>
      <c r="DAC152" s="4"/>
      <c r="DAD152" s="4"/>
      <c r="DAE152" s="4"/>
      <c r="DAF152" s="4"/>
      <c r="DAG152" s="4"/>
      <c r="DAH152" s="4"/>
      <c r="DAI152" s="4"/>
      <c r="DAJ152" s="4"/>
      <c r="DAK152" s="4"/>
      <c r="DAL152" s="4"/>
      <c r="DAM152" s="4"/>
      <c r="DAN152" s="4"/>
      <c r="DAO152" s="4"/>
      <c r="DAP152" s="4"/>
      <c r="DAQ152" s="4"/>
      <c r="DAR152" s="4"/>
      <c r="DAS152" s="4"/>
      <c r="DAT152" s="4"/>
      <c r="DAU152" s="4"/>
      <c r="DAV152" s="4"/>
      <c r="DAW152" s="4"/>
      <c r="DAX152" s="4"/>
      <c r="DAY152" s="4"/>
      <c r="DAZ152" s="4"/>
      <c r="DBA152" s="4"/>
      <c r="DBB152" s="4"/>
      <c r="DBC152" s="4"/>
      <c r="DBD152" s="4"/>
      <c r="DBE152" s="4"/>
      <c r="DBF152" s="4"/>
      <c r="DBG152" s="4"/>
      <c r="DBH152" s="4"/>
      <c r="DBI152" s="4"/>
      <c r="DBJ152" s="4"/>
      <c r="DBK152" s="4"/>
      <c r="DBL152" s="4"/>
      <c r="DBM152" s="4"/>
      <c r="DBN152" s="4"/>
      <c r="DBO152" s="4"/>
      <c r="DBP152" s="4"/>
      <c r="DBQ152" s="4"/>
      <c r="DBR152" s="4"/>
      <c r="DBS152" s="4"/>
      <c r="DBT152" s="4"/>
      <c r="DBU152" s="4"/>
      <c r="DBV152" s="4"/>
      <c r="DBW152" s="4"/>
      <c r="DBX152" s="4"/>
      <c r="DBY152" s="4"/>
      <c r="DBZ152" s="4"/>
      <c r="DCA152" s="4"/>
      <c r="DCB152" s="4"/>
      <c r="DCC152" s="4"/>
      <c r="DCD152" s="4"/>
      <c r="DCE152" s="4"/>
      <c r="DCF152" s="4"/>
      <c r="DCG152" s="4"/>
      <c r="DCH152" s="4"/>
      <c r="DCI152" s="4"/>
      <c r="DCJ152" s="4"/>
      <c r="DCK152" s="4"/>
      <c r="DCL152" s="4"/>
      <c r="DCM152" s="4"/>
      <c r="DCN152" s="4"/>
      <c r="DCO152" s="4"/>
      <c r="DCP152" s="4"/>
      <c r="DCQ152" s="4"/>
      <c r="DCR152" s="4"/>
      <c r="DCS152" s="4"/>
      <c r="DCT152" s="4"/>
      <c r="DCU152" s="4"/>
      <c r="DCV152" s="4"/>
      <c r="DCW152" s="4"/>
      <c r="DCX152" s="4"/>
      <c r="DCY152" s="4"/>
      <c r="DCZ152" s="4"/>
      <c r="DDA152" s="4"/>
      <c r="DDB152" s="4"/>
      <c r="DDC152" s="4"/>
      <c r="DDD152" s="4"/>
      <c r="DDE152" s="4"/>
      <c r="DDF152" s="4"/>
      <c r="DDG152" s="4"/>
      <c r="DDH152" s="4"/>
      <c r="DDI152" s="4"/>
      <c r="DDJ152" s="4"/>
      <c r="DDK152" s="4"/>
      <c r="DDL152" s="4"/>
      <c r="DDM152" s="4"/>
      <c r="DDN152" s="4"/>
      <c r="DDO152" s="4"/>
      <c r="DDP152" s="4"/>
      <c r="DDQ152" s="4"/>
      <c r="DDR152" s="4"/>
      <c r="DDS152" s="4"/>
      <c r="DDT152" s="4"/>
      <c r="DDU152" s="4"/>
      <c r="DDV152" s="4"/>
      <c r="DDW152" s="4"/>
      <c r="DDX152" s="4"/>
      <c r="DDY152" s="4"/>
      <c r="DDZ152" s="4"/>
      <c r="DEA152" s="4"/>
      <c r="DEB152" s="4"/>
      <c r="DEC152" s="4"/>
      <c r="DED152" s="4"/>
      <c r="DEE152" s="4"/>
      <c r="DEF152" s="4"/>
      <c r="DEG152" s="4"/>
      <c r="DEH152" s="4"/>
      <c r="DEI152" s="4"/>
      <c r="DEJ152" s="4"/>
      <c r="DEK152" s="4"/>
      <c r="DEL152" s="4"/>
      <c r="DEM152" s="4"/>
      <c r="DEN152" s="4"/>
      <c r="DEO152" s="4"/>
      <c r="DEP152" s="4"/>
      <c r="DEQ152" s="4"/>
      <c r="DER152" s="4"/>
      <c r="DES152" s="4"/>
      <c r="DET152" s="4"/>
      <c r="DEU152" s="4"/>
      <c r="DEV152" s="4"/>
      <c r="DEW152" s="4"/>
      <c r="DEX152" s="4"/>
      <c r="DEY152" s="4"/>
      <c r="DEZ152" s="4"/>
      <c r="DFA152" s="4"/>
      <c r="DFB152" s="4"/>
      <c r="DFC152" s="4"/>
      <c r="DFD152" s="4"/>
      <c r="DFE152" s="4"/>
      <c r="DFF152" s="4"/>
      <c r="DFG152" s="4"/>
      <c r="DFH152" s="4"/>
      <c r="DFI152" s="4"/>
      <c r="DFJ152" s="4"/>
      <c r="DFK152" s="4"/>
      <c r="DFL152" s="4"/>
      <c r="DFM152" s="4"/>
      <c r="DFN152" s="4"/>
      <c r="DFO152" s="4"/>
      <c r="DFP152" s="4"/>
      <c r="DFQ152" s="4"/>
      <c r="DFR152" s="4"/>
      <c r="DFS152" s="4"/>
      <c r="DFT152" s="4"/>
      <c r="DFU152" s="4"/>
      <c r="DFV152" s="4"/>
      <c r="DFW152" s="4"/>
      <c r="DFX152" s="4"/>
      <c r="DFY152" s="4"/>
      <c r="DFZ152" s="4"/>
      <c r="DGA152" s="4"/>
      <c r="DGB152" s="4"/>
      <c r="DGC152" s="4"/>
      <c r="DGD152" s="4"/>
      <c r="DGE152" s="4"/>
      <c r="DGF152" s="4"/>
      <c r="DGG152" s="4"/>
      <c r="DGH152" s="4"/>
      <c r="DGI152" s="4"/>
      <c r="DGJ152" s="4"/>
      <c r="DGK152" s="4"/>
      <c r="DGL152" s="4"/>
      <c r="DGM152" s="4"/>
      <c r="DGN152" s="4"/>
      <c r="DGO152" s="4"/>
      <c r="DGP152" s="4"/>
      <c r="DGQ152" s="4"/>
      <c r="DGR152" s="4"/>
      <c r="DGS152" s="4"/>
      <c r="DGT152" s="4"/>
      <c r="DGU152" s="4"/>
      <c r="DGV152" s="4"/>
      <c r="DGW152" s="4"/>
      <c r="DGX152" s="4"/>
      <c r="DGY152" s="4"/>
      <c r="DGZ152" s="4"/>
      <c r="DHA152" s="4"/>
      <c r="DHB152" s="4"/>
      <c r="DHC152" s="4"/>
      <c r="DHD152" s="4"/>
      <c r="DHE152" s="4"/>
      <c r="DHF152" s="4"/>
      <c r="DHG152" s="4"/>
      <c r="DHH152" s="4"/>
      <c r="DHI152" s="4"/>
      <c r="DHJ152" s="4"/>
      <c r="DHK152" s="4"/>
      <c r="DHL152" s="4"/>
      <c r="DHM152" s="4"/>
      <c r="DHN152" s="4"/>
      <c r="DHO152" s="4"/>
      <c r="DHP152" s="4"/>
      <c r="DHQ152" s="4"/>
      <c r="DHR152" s="4"/>
      <c r="DHS152" s="4"/>
      <c r="DHT152" s="4"/>
      <c r="DHU152" s="4"/>
      <c r="DHV152" s="4"/>
      <c r="DHW152" s="4"/>
      <c r="DHX152" s="4"/>
      <c r="DHY152" s="4"/>
      <c r="DHZ152" s="4"/>
      <c r="DIA152" s="4"/>
      <c r="DIB152" s="4"/>
      <c r="DIC152" s="4"/>
      <c r="DID152" s="4"/>
      <c r="DIE152" s="4"/>
      <c r="DIF152" s="4"/>
      <c r="DIG152" s="4"/>
      <c r="DIH152" s="4"/>
      <c r="DII152" s="4"/>
      <c r="DIJ152" s="4"/>
      <c r="DIK152" s="4"/>
      <c r="DIL152" s="4"/>
      <c r="DIM152" s="4"/>
      <c r="DIN152" s="4"/>
      <c r="DIO152" s="4"/>
      <c r="DIP152" s="4"/>
      <c r="DIQ152" s="4"/>
      <c r="DIR152" s="4"/>
      <c r="DIS152" s="4"/>
      <c r="DIT152" s="4"/>
      <c r="DIU152" s="4"/>
      <c r="DIV152" s="4"/>
      <c r="DIW152" s="4"/>
      <c r="DIX152" s="4"/>
      <c r="DIY152" s="4"/>
      <c r="DIZ152" s="4"/>
      <c r="DJA152" s="4"/>
      <c r="DJB152" s="4"/>
      <c r="DJC152" s="4"/>
      <c r="DJD152" s="4"/>
      <c r="DJE152" s="4"/>
      <c r="DJF152" s="4"/>
      <c r="DJG152" s="4"/>
      <c r="DJH152" s="4"/>
      <c r="DJI152" s="4"/>
      <c r="DJJ152" s="4"/>
      <c r="DJK152" s="4"/>
      <c r="DJL152" s="4"/>
      <c r="DJM152" s="4"/>
      <c r="DJN152" s="4"/>
      <c r="DJO152" s="4"/>
      <c r="DJP152" s="4"/>
      <c r="DJQ152" s="4"/>
      <c r="DJR152" s="4"/>
      <c r="DJS152" s="4"/>
      <c r="DJT152" s="4"/>
      <c r="DJU152" s="4"/>
      <c r="DJV152" s="4"/>
      <c r="DJW152" s="4"/>
      <c r="DJX152" s="4"/>
      <c r="DJY152" s="4"/>
      <c r="DJZ152" s="4"/>
      <c r="DKA152" s="4"/>
      <c r="DKB152" s="4"/>
      <c r="DKC152" s="4"/>
      <c r="DKD152" s="4"/>
      <c r="DKE152" s="4"/>
      <c r="DKF152" s="4"/>
      <c r="DKG152" s="4"/>
      <c r="DKH152" s="4"/>
      <c r="DKI152" s="4"/>
      <c r="DKJ152" s="4"/>
      <c r="DKK152" s="4"/>
      <c r="DKL152" s="4"/>
      <c r="DKM152" s="4"/>
      <c r="DKN152" s="4"/>
      <c r="DKO152" s="4"/>
      <c r="DKP152" s="4"/>
      <c r="DKQ152" s="4"/>
      <c r="DKR152" s="4"/>
      <c r="DKS152" s="4"/>
      <c r="DKT152" s="4"/>
      <c r="DKU152" s="4"/>
      <c r="DKV152" s="4"/>
      <c r="DKW152" s="4"/>
      <c r="DKX152" s="4"/>
      <c r="DKY152" s="4"/>
      <c r="DKZ152" s="4"/>
      <c r="DLA152" s="4"/>
      <c r="DLB152" s="4"/>
      <c r="DLC152" s="4"/>
      <c r="DLD152" s="4"/>
      <c r="DLE152" s="4"/>
      <c r="DLF152" s="4"/>
      <c r="DLG152" s="4"/>
      <c r="DLH152" s="4"/>
      <c r="DLI152" s="4"/>
      <c r="DLJ152" s="4"/>
      <c r="DLK152" s="4"/>
      <c r="DLL152" s="4"/>
      <c r="DLM152" s="4"/>
      <c r="DLN152" s="4"/>
      <c r="DLO152" s="4"/>
      <c r="DLP152" s="4"/>
      <c r="DLQ152" s="4"/>
      <c r="DLR152" s="4"/>
      <c r="DLS152" s="4"/>
      <c r="DLT152" s="4"/>
      <c r="DLU152" s="4"/>
      <c r="DLV152" s="4"/>
      <c r="DLW152" s="4"/>
      <c r="DLX152" s="4"/>
      <c r="DLY152" s="4"/>
      <c r="DLZ152" s="4"/>
      <c r="DMA152" s="4"/>
      <c r="DMB152" s="4"/>
      <c r="DMC152" s="4"/>
      <c r="DMD152" s="4"/>
      <c r="DME152" s="4"/>
      <c r="DMF152" s="4"/>
      <c r="DMG152" s="4"/>
      <c r="DMH152" s="4"/>
      <c r="DMI152" s="4"/>
      <c r="DMJ152" s="4"/>
      <c r="DMK152" s="4"/>
      <c r="DML152" s="4"/>
      <c r="DMM152" s="4"/>
      <c r="DMN152" s="4"/>
      <c r="DMO152" s="4"/>
      <c r="DMP152" s="4"/>
      <c r="DMQ152" s="4"/>
      <c r="DMR152" s="4"/>
      <c r="DMS152" s="4"/>
      <c r="DMT152" s="4"/>
      <c r="DMU152" s="4"/>
      <c r="DMV152" s="4"/>
      <c r="DMW152" s="4"/>
      <c r="DMX152" s="4"/>
      <c r="DMY152" s="4"/>
      <c r="DMZ152" s="4"/>
      <c r="DNA152" s="4"/>
      <c r="DNB152" s="4"/>
      <c r="DNC152" s="4"/>
      <c r="DND152" s="4"/>
      <c r="DNE152" s="4"/>
      <c r="DNF152" s="4"/>
      <c r="DNG152" s="4"/>
      <c r="DNH152" s="4"/>
      <c r="DNI152" s="4"/>
      <c r="DNJ152" s="4"/>
      <c r="DNK152" s="4"/>
      <c r="DNL152" s="4"/>
      <c r="DNM152" s="4"/>
      <c r="DNN152" s="4"/>
      <c r="DNO152" s="4"/>
      <c r="DNP152" s="4"/>
      <c r="DNQ152" s="4"/>
      <c r="DNR152" s="4"/>
      <c r="DNS152" s="4"/>
      <c r="DNT152" s="4"/>
      <c r="DNU152" s="4"/>
      <c r="DNV152" s="4"/>
      <c r="DNW152" s="4"/>
      <c r="DNX152" s="4"/>
      <c r="DNY152" s="4"/>
      <c r="DNZ152" s="4"/>
      <c r="DOA152" s="4"/>
      <c r="DOB152" s="4"/>
      <c r="DOC152" s="4"/>
      <c r="DOD152" s="4"/>
      <c r="DOE152" s="4"/>
      <c r="DOF152" s="4"/>
      <c r="DOG152" s="4"/>
      <c r="DOH152" s="4"/>
      <c r="DOI152" s="4"/>
      <c r="DOJ152" s="4"/>
      <c r="DOK152" s="4"/>
      <c r="DOL152" s="4"/>
      <c r="DOM152" s="4"/>
      <c r="DON152" s="4"/>
      <c r="DOO152" s="4"/>
      <c r="DOP152" s="4"/>
      <c r="DOQ152" s="4"/>
      <c r="DOR152" s="4"/>
      <c r="DOS152" s="4"/>
      <c r="DOT152" s="4"/>
      <c r="DOU152" s="4"/>
      <c r="DOV152" s="4"/>
      <c r="DOW152" s="4"/>
      <c r="DOX152" s="4"/>
      <c r="DOY152" s="4"/>
      <c r="DOZ152" s="4"/>
      <c r="DPA152" s="4"/>
      <c r="DPB152" s="4"/>
      <c r="DPC152" s="4"/>
      <c r="DPD152" s="4"/>
      <c r="DPE152" s="4"/>
      <c r="DPF152" s="4"/>
      <c r="DPG152" s="4"/>
      <c r="DPH152" s="4"/>
      <c r="DPI152" s="4"/>
      <c r="DPJ152" s="4"/>
      <c r="DPK152" s="4"/>
      <c r="DPL152" s="4"/>
      <c r="DPM152" s="4"/>
      <c r="DPN152" s="4"/>
      <c r="DPO152" s="4"/>
      <c r="DPP152" s="4"/>
      <c r="DPQ152" s="4"/>
      <c r="DPR152" s="4"/>
      <c r="DPS152" s="4"/>
      <c r="DPT152" s="4"/>
      <c r="DPU152" s="4"/>
      <c r="DPV152" s="4"/>
      <c r="DPW152" s="4"/>
      <c r="DPX152" s="4"/>
      <c r="DPY152" s="4"/>
      <c r="DPZ152" s="4"/>
      <c r="DQA152" s="4"/>
      <c r="DQB152" s="4"/>
      <c r="DQC152" s="4"/>
      <c r="DQD152" s="4"/>
      <c r="DQE152" s="4"/>
      <c r="DQF152" s="4"/>
      <c r="DQG152" s="4"/>
      <c r="DQH152" s="4"/>
      <c r="DQI152" s="4"/>
      <c r="DQJ152" s="4"/>
      <c r="DQK152" s="4"/>
      <c r="DQL152" s="4"/>
      <c r="DQM152" s="4"/>
      <c r="DQN152" s="4"/>
      <c r="DQO152" s="4"/>
      <c r="DQP152" s="4"/>
      <c r="DQQ152" s="4"/>
      <c r="DQR152" s="4"/>
      <c r="DQS152" s="4"/>
      <c r="DQT152" s="4"/>
      <c r="DQU152" s="4"/>
      <c r="DQV152" s="4"/>
      <c r="DQW152" s="4"/>
      <c r="DQX152" s="4"/>
      <c r="DQY152" s="4"/>
      <c r="DQZ152" s="4"/>
      <c r="DRA152" s="4"/>
      <c r="DRB152" s="4"/>
      <c r="DRC152" s="4"/>
      <c r="DRD152" s="4"/>
      <c r="DRE152" s="4"/>
      <c r="DRF152" s="4"/>
      <c r="DRG152" s="4"/>
      <c r="DRH152" s="4"/>
      <c r="DRI152" s="4"/>
      <c r="DRJ152" s="4"/>
      <c r="DRK152" s="4"/>
      <c r="DRL152" s="4"/>
      <c r="DRM152" s="4"/>
      <c r="DRN152" s="4"/>
      <c r="DRO152" s="4"/>
      <c r="DRP152" s="4"/>
      <c r="DRQ152" s="4"/>
      <c r="DRR152" s="4"/>
      <c r="DRS152" s="4"/>
      <c r="DRT152" s="4"/>
      <c r="DRU152" s="4"/>
      <c r="DRV152" s="4"/>
      <c r="DRW152" s="4"/>
      <c r="DRX152" s="4"/>
      <c r="DRY152" s="4"/>
      <c r="DRZ152" s="4"/>
      <c r="DSA152" s="4"/>
      <c r="DSB152" s="4"/>
      <c r="DSC152" s="4"/>
      <c r="DSD152" s="4"/>
      <c r="DSE152" s="4"/>
      <c r="DSF152" s="4"/>
      <c r="DSG152" s="4"/>
      <c r="DSH152" s="4"/>
      <c r="DSI152" s="4"/>
      <c r="DSJ152" s="4"/>
      <c r="DSK152" s="4"/>
      <c r="DSL152" s="4"/>
      <c r="DSM152" s="4"/>
      <c r="DSN152" s="4"/>
      <c r="DSO152" s="4"/>
      <c r="DSP152" s="4"/>
      <c r="DSQ152" s="4"/>
      <c r="DSR152" s="4"/>
      <c r="DSS152" s="4"/>
      <c r="DST152" s="4"/>
      <c r="DSU152" s="4"/>
      <c r="DSV152" s="4"/>
      <c r="DSW152" s="4"/>
      <c r="DSX152" s="4"/>
      <c r="DSY152" s="4"/>
      <c r="DSZ152" s="4"/>
      <c r="DTA152" s="4"/>
      <c r="DTB152" s="4"/>
      <c r="DTC152" s="4"/>
      <c r="DTD152" s="4"/>
      <c r="DTE152" s="4"/>
      <c r="DTF152" s="4"/>
      <c r="DTG152" s="4"/>
      <c r="DTH152" s="4"/>
      <c r="DTI152" s="4"/>
      <c r="DTJ152" s="4"/>
      <c r="DTK152" s="4"/>
      <c r="DTL152" s="4"/>
      <c r="DTM152" s="4"/>
      <c r="DTN152" s="4"/>
      <c r="DTO152" s="4"/>
      <c r="DTP152" s="4"/>
      <c r="DTQ152" s="4"/>
      <c r="DTR152" s="4"/>
      <c r="DTS152" s="4"/>
      <c r="DTT152" s="4"/>
      <c r="DTU152" s="4"/>
      <c r="DTV152" s="4"/>
      <c r="DTW152" s="4"/>
      <c r="DTX152" s="4"/>
      <c r="DTY152" s="4"/>
      <c r="DTZ152" s="4"/>
      <c r="DUA152" s="4"/>
      <c r="DUB152" s="4"/>
      <c r="DUC152" s="4"/>
      <c r="DUD152" s="4"/>
      <c r="DUE152" s="4"/>
      <c r="DUF152" s="4"/>
      <c r="DUG152" s="4"/>
      <c r="DUH152" s="4"/>
      <c r="DUI152" s="4"/>
      <c r="DUJ152" s="4"/>
      <c r="DUK152" s="4"/>
      <c r="DUL152" s="4"/>
      <c r="DUM152" s="4"/>
      <c r="DUN152" s="4"/>
      <c r="DUO152" s="4"/>
      <c r="DUP152" s="4"/>
      <c r="DUQ152" s="4"/>
      <c r="DUR152" s="4"/>
      <c r="DUS152" s="4"/>
      <c r="DUT152" s="4"/>
      <c r="DUU152" s="4"/>
      <c r="DUV152" s="4"/>
      <c r="DUW152" s="4"/>
      <c r="DUX152" s="4"/>
      <c r="DUY152" s="4"/>
      <c r="DUZ152" s="4"/>
      <c r="DVA152" s="4"/>
      <c r="DVB152" s="4"/>
      <c r="DVC152" s="4"/>
      <c r="DVD152" s="4"/>
      <c r="DVE152" s="4"/>
      <c r="DVF152" s="4"/>
      <c r="DVG152" s="4"/>
      <c r="DVH152" s="4"/>
      <c r="DVI152" s="4"/>
      <c r="DVJ152" s="4"/>
      <c r="DVK152" s="4"/>
      <c r="DVL152" s="4"/>
      <c r="DVM152" s="4"/>
      <c r="DVN152" s="4"/>
      <c r="DVO152" s="4"/>
      <c r="DVP152" s="4"/>
      <c r="DVQ152" s="4"/>
      <c r="DVR152" s="4"/>
      <c r="DVS152" s="4"/>
      <c r="DVT152" s="4"/>
      <c r="DVU152" s="4"/>
      <c r="DVV152" s="4"/>
      <c r="DVW152" s="4"/>
      <c r="DVX152" s="4"/>
      <c r="DVY152" s="4"/>
      <c r="DVZ152" s="4"/>
      <c r="DWA152" s="4"/>
      <c r="DWB152" s="4"/>
      <c r="DWC152" s="4"/>
      <c r="DWD152" s="4"/>
      <c r="DWE152" s="4"/>
      <c r="DWF152" s="4"/>
      <c r="DWG152" s="4"/>
      <c r="DWH152" s="4"/>
      <c r="DWI152" s="4"/>
      <c r="DWJ152" s="4"/>
      <c r="DWK152" s="4"/>
      <c r="DWL152" s="4"/>
      <c r="DWM152" s="4"/>
      <c r="DWN152" s="4"/>
      <c r="DWO152" s="4"/>
      <c r="DWP152" s="4"/>
      <c r="DWQ152" s="4"/>
      <c r="DWR152" s="4"/>
      <c r="DWS152" s="4"/>
      <c r="DWT152" s="4"/>
      <c r="DWU152" s="4"/>
      <c r="DWV152" s="4"/>
      <c r="DWW152" s="4"/>
      <c r="DWX152" s="4"/>
      <c r="DWY152" s="4"/>
      <c r="DWZ152" s="4"/>
      <c r="DXA152" s="4"/>
      <c r="DXB152" s="4"/>
      <c r="DXC152" s="4"/>
      <c r="DXD152" s="4"/>
      <c r="DXE152" s="4"/>
      <c r="DXF152" s="4"/>
      <c r="DXG152" s="4"/>
      <c r="DXH152" s="4"/>
      <c r="DXI152" s="4"/>
      <c r="DXJ152" s="4"/>
      <c r="DXK152" s="4"/>
      <c r="DXL152" s="4"/>
      <c r="DXM152" s="4"/>
      <c r="DXN152" s="4"/>
      <c r="DXO152" s="4"/>
      <c r="DXP152" s="4"/>
      <c r="DXQ152" s="4"/>
      <c r="DXR152" s="4"/>
      <c r="DXS152" s="4"/>
      <c r="DXT152" s="4"/>
      <c r="DXU152" s="4"/>
      <c r="DXV152" s="4"/>
      <c r="DXW152" s="4"/>
      <c r="DXX152" s="4"/>
      <c r="DXY152" s="4"/>
      <c r="DXZ152" s="4"/>
      <c r="DYA152" s="4"/>
      <c r="DYB152" s="4"/>
      <c r="DYC152" s="4"/>
      <c r="DYD152" s="4"/>
      <c r="DYE152" s="4"/>
      <c r="DYF152" s="4"/>
      <c r="DYG152" s="4"/>
      <c r="DYH152" s="4"/>
      <c r="DYI152" s="4"/>
      <c r="DYJ152" s="4"/>
      <c r="DYK152" s="4"/>
      <c r="DYL152" s="4"/>
      <c r="DYM152" s="4"/>
      <c r="DYN152" s="4"/>
      <c r="DYO152" s="4"/>
      <c r="DYP152" s="4"/>
      <c r="DYQ152" s="4"/>
      <c r="DYR152" s="4"/>
      <c r="DYS152" s="4"/>
      <c r="DYT152" s="4"/>
      <c r="DYU152" s="4"/>
      <c r="DYV152" s="4"/>
      <c r="DYW152" s="4"/>
      <c r="DYX152" s="4"/>
      <c r="DYY152" s="4"/>
      <c r="DYZ152" s="4"/>
      <c r="DZA152" s="4"/>
      <c r="DZB152" s="4"/>
      <c r="DZC152" s="4"/>
      <c r="DZD152" s="4"/>
      <c r="DZE152" s="4"/>
      <c r="DZF152" s="4"/>
      <c r="DZG152" s="4"/>
      <c r="DZH152" s="4"/>
      <c r="DZI152" s="4"/>
      <c r="DZJ152" s="4"/>
      <c r="DZK152" s="4"/>
      <c r="DZL152" s="4"/>
      <c r="DZM152" s="4"/>
      <c r="DZN152" s="4"/>
      <c r="DZO152" s="4"/>
      <c r="DZP152" s="4"/>
      <c r="DZQ152" s="4"/>
      <c r="DZR152" s="4"/>
      <c r="DZS152" s="4"/>
      <c r="DZT152" s="4"/>
      <c r="DZU152" s="4"/>
      <c r="DZV152" s="4"/>
      <c r="DZW152" s="4"/>
      <c r="DZX152" s="4"/>
      <c r="DZY152" s="4"/>
      <c r="DZZ152" s="4"/>
      <c r="EAA152" s="4"/>
      <c r="EAB152" s="4"/>
      <c r="EAC152" s="4"/>
      <c r="EAD152" s="4"/>
      <c r="EAE152" s="4"/>
      <c r="EAF152" s="4"/>
      <c r="EAG152" s="4"/>
      <c r="EAH152" s="4"/>
      <c r="EAI152" s="4"/>
      <c r="EAJ152" s="4"/>
      <c r="EAK152" s="4"/>
      <c r="EAL152" s="4"/>
      <c r="EAM152" s="4"/>
      <c r="EAN152" s="4"/>
      <c r="EAO152" s="4"/>
      <c r="EAP152" s="4"/>
      <c r="EAQ152" s="4"/>
      <c r="EAR152" s="4"/>
      <c r="EAS152" s="4"/>
      <c r="EAT152" s="4"/>
      <c r="EAU152" s="4"/>
      <c r="EAV152" s="4"/>
      <c r="EAW152" s="4"/>
      <c r="EAX152" s="4"/>
      <c r="EAY152" s="4"/>
      <c r="EAZ152" s="4"/>
      <c r="EBA152" s="4"/>
      <c r="EBB152" s="4"/>
      <c r="EBC152" s="4"/>
      <c r="EBD152" s="4"/>
      <c r="EBE152" s="4"/>
      <c r="EBF152" s="4"/>
      <c r="EBG152" s="4"/>
      <c r="EBH152" s="4"/>
      <c r="EBI152" s="4"/>
      <c r="EBJ152" s="4"/>
      <c r="EBK152" s="4"/>
      <c r="EBL152" s="4"/>
      <c r="EBM152" s="4"/>
      <c r="EBN152" s="4"/>
      <c r="EBO152" s="4"/>
      <c r="EBP152" s="4"/>
      <c r="EBQ152" s="4"/>
      <c r="EBR152" s="4"/>
      <c r="EBS152" s="4"/>
      <c r="EBT152" s="4"/>
      <c r="EBU152" s="4"/>
      <c r="EBV152" s="4"/>
      <c r="EBW152" s="4"/>
      <c r="EBX152" s="4"/>
      <c r="EBY152" s="4"/>
      <c r="EBZ152" s="4"/>
      <c r="ECA152" s="4"/>
      <c r="ECB152" s="4"/>
      <c r="ECC152" s="4"/>
      <c r="ECD152" s="4"/>
      <c r="ECE152" s="4"/>
      <c r="ECF152" s="4"/>
      <c r="ECG152" s="4"/>
      <c r="ECH152" s="4"/>
      <c r="ECI152" s="4"/>
      <c r="ECJ152" s="4"/>
      <c r="ECK152" s="4"/>
      <c r="ECL152" s="4"/>
      <c r="ECM152" s="4"/>
      <c r="ECN152" s="4"/>
      <c r="ECO152" s="4"/>
      <c r="ECP152" s="4"/>
      <c r="ECQ152" s="4"/>
      <c r="ECR152" s="4"/>
      <c r="ECS152" s="4"/>
      <c r="ECT152" s="4"/>
      <c r="ECU152" s="4"/>
      <c r="ECV152" s="4"/>
      <c r="ECW152" s="4"/>
      <c r="ECX152" s="4"/>
      <c r="ECY152" s="4"/>
      <c r="ECZ152" s="4"/>
      <c r="EDA152" s="4"/>
      <c r="EDB152" s="4"/>
      <c r="EDC152" s="4"/>
      <c r="EDD152" s="4"/>
      <c r="EDE152" s="4"/>
      <c r="EDF152" s="4"/>
      <c r="EDG152" s="4"/>
      <c r="EDH152" s="4"/>
      <c r="EDI152" s="4"/>
      <c r="EDJ152" s="4"/>
      <c r="EDK152" s="4"/>
      <c r="EDL152" s="4"/>
      <c r="EDM152" s="4"/>
      <c r="EDN152" s="4"/>
      <c r="EDO152" s="4"/>
      <c r="EDP152" s="4"/>
      <c r="EDQ152" s="4"/>
      <c r="EDR152" s="4"/>
      <c r="EDS152" s="4"/>
      <c r="EDT152" s="4"/>
      <c r="EDU152" s="4"/>
      <c r="EDV152" s="4"/>
      <c r="EDW152" s="4"/>
      <c r="EDX152" s="4"/>
      <c r="EDY152" s="4"/>
      <c r="EDZ152" s="4"/>
      <c r="EEA152" s="4"/>
      <c r="EEB152" s="4"/>
      <c r="EEC152" s="4"/>
      <c r="EED152" s="4"/>
      <c r="EEE152" s="4"/>
      <c r="EEF152" s="4"/>
      <c r="EEG152" s="4"/>
      <c r="EEH152" s="4"/>
      <c r="EEI152" s="4"/>
      <c r="EEJ152" s="4"/>
      <c r="EEK152" s="4"/>
      <c r="EEL152" s="4"/>
      <c r="EEM152" s="4"/>
      <c r="EEN152" s="4"/>
      <c r="EEO152" s="4"/>
      <c r="EEP152" s="4"/>
      <c r="EEQ152" s="4"/>
      <c r="EER152" s="4"/>
      <c r="EES152" s="4"/>
      <c r="EET152" s="4"/>
      <c r="EEU152" s="4"/>
      <c r="EEV152" s="4"/>
      <c r="EEW152" s="4"/>
      <c r="EEX152" s="4"/>
      <c r="EEY152" s="4"/>
      <c r="EEZ152" s="4"/>
      <c r="EFA152" s="4"/>
      <c r="EFB152" s="4"/>
      <c r="EFC152" s="4"/>
      <c r="EFD152" s="4"/>
      <c r="EFE152" s="4"/>
      <c r="EFF152" s="4"/>
      <c r="EFG152" s="4"/>
      <c r="EFH152" s="4"/>
      <c r="EFI152" s="4"/>
      <c r="EFJ152" s="4"/>
      <c r="EFK152" s="4"/>
      <c r="EFL152" s="4"/>
      <c r="EFM152" s="4"/>
      <c r="EFN152" s="4"/>
      <c r="EFO152" s="4"/>
      <c r="EFP152" s="4"/>
      <c r="EFQ152" s="4"/>
      <c r="EFR152" s="4"/>
      <c r="EFS152" s="4"/>
      <c r="EFT152" s="4"/>
      <c r="EFU152" s="4"/>
      <c r="EFV152" s="4"/>
      <c r="EFW152" s="4"/>
      <c r="EFX152" s="4"/>
      <c r="EFY152" s="4"/>
      <c r="EFZ152" s="4"/>
      <c r="EGA152" s="4"/>
      <c r="EGB152" s="4"/>
      <c r="EGC152" s="4"/>
      <c r="EGD152" s="4"/>
      <c r="EGE152" s="4"/>
      <c r="EGF152" s="4"/>
      <c r="EGG152" s="4"/>
      <c r="EGH152" s="4"/>
      <c r="EGI152" s="4"/>
      <c r="EGJ152" s="4"/>
      <c r="EGK152" s="4"/>
      <c r="EGL152" s="4"/>
      <c r="EGM152" s="4"/>
      <c r="EGN152" s="4"/>
      <c r="EGO152" s="4"/>
      <c r="EGP152" s="4"/>
      <c r="EGQ152" s="4"/>
      <c r="EGR152" s="4"/>
      <c r="EGS152" s="4"/>
      <c r="EGT152" s="4"/>
      <c r="EGU152" s="4"/>
      <c r="EGV152" s="4"/>
      <c r="EGW152" s="4"/>
      <c r="EGX152" s="4"/>
      <c r="EGY152" s="4"/>
      <c r="EGZ152" s="4"/>
      <c r="EHA152" s="4"/>
      <c r="EHB152" s="4"/>
      <c r="EHC152" s="4"/>
      <c r="EHD152" s="4"/>
      <c r="EHE152" s="4"/>
      <c r="EHF152" s="4"/>
      <c r="EHG152" s="4"/>
      <c r="EHH152" s="4"/>
      <c r="EHI152" s="4"/>
      <c r="EHJ152" s="4"/>
      <c r="EHK152" s="4"/>
      <c r="EHL152" s="4"/>
      <c r="EHM152" s="4"/>
      <c r="EHN152" s="4"/>
      <c r="EHO152" s="4"/>
      <c r="EHP152" s="4"/>
      <c r="EHQ152" s="4"/>
      <c r="EHR152" s="4"/>
      <c r="EHS152" s="4"/>
      <c r="EHT152" s="4"/>
      <c r="EHU152" s="4"/>
      <c r="EHV152" s="4"/>
      <c r="EHW152" s="4"/>
      <c r="EHX152" s="4"/>
      <c r="EHY152" s="4"/>
      <c r="EHZ152" s="4"/>
      <c r="EIA152" s="4"/>
      <c r="EIB152" s="4"/>
      <c r="EIC152" s="4"/>
      <c r="EID152" s="4"/>
      <c r="EIE152" s="4"/>
      <c r="EIF152" s="4"/>
      <c r="EIG152" s="4"/>
      <c r="EIH152" s="4"/>
      <c r="EII152" s="4"/>
      <c r="EIJ152" s="4"/>
      <c r="EIK152" s="4"/>
      <c r="EIL152" s="4"/>
      <c r="EIM152" s="4"/>
      <c r="EIN152" s="4"/>
      <c r="EIO152" s="4"/>
      <c r="EIP152" s="4"/>
      <c r="EIQ152" s="4"/>
      <c r="EIR152" s="4"/>
      <c r="EIS152" s="4"/>
      <c r="EIT152" s="4"/>
      <c r="EIU152" s="4"/>
      <c r="EIV152" s="4"/>
      <c r="EIW152" s="4"/>
      <c r="EIX152" s="4"/>
      <c r="EIY152" s="4"/>
      <c r="EIZ152" s="4"/>
      <c r="EJA152" s="4"/>
      <c r="EJB152" s="4"/>
      <c r="EJC152" s="4"/>
      <c r="EJD152" s="4"/>
      <c r="EJE152" s="4"/>
      <c r="EJF152" s="4"/>
      <c r="EJG152" s="4"/>
      <c r="EJH152" s="4"/>
      <c r="EJI152" s="4"/>
      <c r="EJJ152" s="4"/>
      <c r="EJK152" s="4"/>
      <c r="EJL152" s="4"/>
      <c r="EJM152" s="4"/>
      <c r="EJN152" s="4"/>
      <c r="EJO152" s="4"/>
      <c r="EJP152" s="4"/>
      <c r="EJQ152" s="4"/>
      <c r="EJR152" s="4"/>
      <c r="EJS152" s="4"/>
      <c r="EJT152" s="4"/>
      <c r="EJU152" s="4"/>
      <c r="EJV152" s="4"/>
      <c r="EJW152" s="4"/>
      <c r="EJX152" s="4"/>
      <c r="EJY152" s="4"/>
      <c r="EJZ152" s="4"/>
      <c r="EKA152" s="4"/>
      <c r="EKB152" s="4"/>
      <c r="EKC152" s="4"/>
      <c r="EKD152" s="4"/>
      <c r="EKE152" s="4"/>
      <c r="EKF152" s="4"/>
      <c r="EKG152" s="4"/>
      <c r="EKH152" s="4"/>
      <c r="EKI152" s="4"/>
      <c r="EKJ152" s="4"/>
      <c r="EKK152" s="4"/>
      <c r="EKL152" s="4"/>
      <c r="EKM152" s="4"/>
      <c r="EKN152" s="4"/>
      <c r="EKO152" s="4"/>
      <c r="EKP152" s="4"/>
      <c r="EKQ152" s="4"/>
      <c r="EKR152" s="4"/>
      <c r="EKS152" s="4"/>
      <c r="EKT152" s="4"/>
      <c r="EKU152" s="4"/>
      <c r="EKV152" s="4"/>
      <c r="EKW152" s="4"/>
      <c r="EKX152" s="4"/>
      <c r="EKY152" s="4"/>
      <c r="EKZ152" s="4"/>
      <c r="ELA152" s="4"/>
      <c r="ELB152" s="4"/>
      <c r="ELC152" s="4"/>
      <c r="ELD152" s="4"/>
      <c r="ELE152" s="4"/>
      <c r="ELF152" s="4"/>
      <c r="ELG152" s="4"/>
      <c r="ELH152" s="4"/>
      <c r="ELI152" s="4"/>
      <c r="ELJ152" s="4"/>
      <c r="ELK152" s="4"/>
      <c r="ELL152" s="4"/>
      <c r="ELM152" s="4"/>
      <c r="ELN152" s="4"/>
      <c r="ELO152" s="4"/>
      <c r="ELP152" s="4"/>
      <c r="ELQ152" s="4"/>
      <c r="ELR152" s="4"/>
      <c r="ELS152" s="4"/>
      <c r="ELT152" s="4"/>
      <c r="ELU152" s="4"/>
      <c r="ELV152" s="4"/>
      <c r="ELW152" s="4"/>
      <c r="ELX152" s="4"/>
      <c r="ELY152" s="4"/>
      <c r="ELZ152" s="4"/>
      <c r="EMA152" s="4"/>
      <c r="EMB152" s="4"/>
      <c r="EMC152" s="4"/>
      <c r="EMD152" s="4"/>
      <c r="EME152" s="4"/>
      <c r="EMF152" s="4"/>
      <c r="EMG152" s="4"/>
      <c r="EMH152" s="4"/>
      <c r="EMI152" s="4"/>
      <c r="EMJ152" s="4"/>
      <c r="EMK152" s="4"/>
      <c r="EML152" s="4"/>
      <c r="EMM152" s="4"/>
      <c r="EMN152" s="4"/>
      <c r="EMO152" s="4"/>
      <c r="EMP152" s="4"/>
      <c r="EMQ152" s="4"/>
      <c r="EMR152" s="4"/>
      <c r="EMS152" s="4"/>
      <c r="EMT152" s="4"/>
      <c r="EMU152" s="4"/>
      <c r="EMV152" s="4"/>
      <c r="EMW152" s="4"/>
      <c r="EMX152" s="4"/>
      <c r="EMY152" s="4"/>
      <c r="EMZ152" s="4"/>
      <c r="ENA152" s="4"/>
      <c r="ENB152" s="4"/>
      <c r="ENC152" s="4"/>
      <c r="END152" s="4"/>
      <c r="ENE152" s="4"/>
      <c r="ENF152" s="4"/>
      <c r="ENG152" s="4"/>
      <c r="ENH152" s="4"/>
      <c r="ENI152" s="4"/>
      <c r="ENJ152" s="4"/>
      <c r="ENK152" s="4"/>
      <c r="ENL152" s="4"/>
      <c r="ENM152" s="4"/>
      <c r="ENN152" s="4"/>
      <c r="ENO152" s="4"/>
      <c r="ENP152" s="4"/>
      <c r="ENQ152" s="4"/>
      <c r="ENR152" s="4"/>
      <c r="ENS152" s="4"/>
      <c r="ENT152" s="4"/>
      <c r="ENU152" s="4"/>
      <c r="ENV152" s="4"/>
      <c r="ENW152" s="4"/>
      <c r="ENX152" s="4"/>
      <c r="ENY152" s="4"/>
      <c r="ENZ152" s="4"/>
      <c r="EOA152" s="4"/>
      <c r="EOB152" s="4"/>
      <c r="EOC152" s="4"/>
      <c r="EOD152" s="4"/>
      <c r="EOE152" s="4"/>
      <c r="EOF152" s="4"/>
      <c r="EOG152" s="4"/>
      <c r="EOH152" s="4"/>
      <c r="EOI152" s="4"/>
      <c r="EOJ152" s="4"/>
      <c r="EOK152" s="4"/>
      <c r="EOL152" s="4"/>
      <c r="EOM152" s="4"/>
      <c r="EON152" s="4"/>
      <c r="EOO152" s="4"/>
      <c r="EOP152" s="4"/>
      <c r="EOQ152" s="4"/>
      <c r="EOR152" s="4"/>
      <c r="EOS152" s="4"/>
      <c r="EOT152" s="4"/>
      <c r="EOU152" s="4"/>
      <c r="EOV152" s="4"/>
      <c r="EOW152" s="4"/>
      <c r="EOX152" s="4"/>
      <c r="EOY152" s="4"/>
      <c r="EOZ152" s="4"/>
      <c r="EPA152" s="4"/>
      <c r="EPB152" s="4"/>
      <c r="EPC152" s="4"/>
      <c r="EPD152" s="4"/>
      <c r="EPE152" s="4"/>
      <c r="EPF152" s="4"/>
      <c r="EPG152" s="4"/>
      <c r="EPH152" s="4"/>
      <c r="EPI152" s="4"/>
      <c r="EPJ152" s="4"/>
      <c r="EPK152" s="4"/>
      <c r="EPL152" s="4"/>
      <c r="EPM152" s="4"/>
      <c r="EPN152" s="4"/>
      <c r="EPO152" s="4"/>
      <c r="EPP152" s="4"/>
      <c r="EPQ152" s="4"/>
      <c r="EPR152" s="4"/>
      <c r="EPS152" s="4"/>
      <c r="EPT152" s="4"/>
      <c r="EPU152" s="4"/>
      <c r="EPV152" s="4"/>
      <c r="EPW152" s="4"/>
      <c r="EPX152" s="4"/>
      <c r="EPY152" s="4"/>
      <c r="EPZ152" s="4"/>
      <c r="EQA152" s="4"/>
      <c r="EQB152" s="4"/>
      <c r="EQC152" s="4"/>
      <c r="EQD152" s="4"/>
      <c r="EQE152" s="4"/>
      <c r="EQF152" s="4"/>
      <c r="EQG152" s="4"/>
      <c r="EQH152" s="4"/>
      <c r="EQI152" s="4"/>
      <c r="EQJ152" s="4"/>
      <c r="EQK152" s="4"/>
      <c r="EQL152" s="4"/>
      <c r="EQM152" s="4"/>
      <c r="EQN152" s="4"/>
      <c r="EQO152" s="4"/>
      <c r="EQP152" s="4"/>
      <c r="EQQ152" s="4"/>
      <c r="EQR152" s="4"/>
      <c r="EQS152" s="4"/>
      <c r="EQT152" s="4"/>
      <c r="EQU152" s="4"/>
      <c r="EQV152" s="4"/>
      <c r="EQW152" s="4"/>
      <c r="EQX152" s="4"/>
      <c r="EQY152" s="4"/>
      <c r="EQZ152" s="4"/>
      <c r="ERA152" s="4"/>
      <c r="ERB152" s="4"/>
      <c r="ERC152" s="4"/>
      <c r="ERD152" s="4"/>
      <c r="ERE152" s="4"/>
      <c r="ERF152" s="4"/>
      <c r="ERG152" s="4"/>
      <c r="ERH152" s="4"/>
      <c r="ERI152" s="4"/>
      <c r="ERJ152" s="4"/>
      <c r="ERK152" s="4"/>
      <c r="ERL152" s="4"/>
      <c r="ERM152" s="4"/>
      <c r="ERN152" s="4"/>
      <c r="ERO152" s="4"/>
      <c r="ERP152" s="4"/>
      <c r="ERQ152" s="4"/>
      <c r="ERR152" s="4"/>
      <c r="ERS152" s="4"/>
      <c r="ERT152" s="4"/>
      <c r="ERU152" s="4"/>
      <c r="ERV152" s="4"/>
      <c r="ERW152" s="4"/>
      <c r="ERX152" s="4"/>
      <c r="ERY152" s="4"/>
      <c r="ERZ152" s="4"/>
      <c r="ESA152" s="4"/>
      <c r="ESB152" s="4"/>
      <c r="ESC152" s="4"/>
      <c r="ESD152" s="4"/>
      <c r="ESE152" s="4"/>
      <c r="ESF152" s="4"/>
      <c r="ESG152" s="4"/>
      <c r="ESH152" s="4"/>
      <c r="ESI152" s="4"/>
      <c r="ESJ152" s="4"/>
      <c r="ESK152" s="4"/>
      <c r="ESL152" s="4"/>
      <c r="ESM152" s="4"/>
      <c r="ESN152" s="4"/>
      <c r="ESO152" s="4"/>
      <c r="ESP152" s="4"/>
      <c r="ESQ152" s="4"/>
      <c r="ESR152" s="4"/>
      <c r="ESS152" s="4"/>
      <c r="EST152" s="4"/>
      <c r="ESU152" s="4"/>
      <c r="ESV152" s="4"/>
      <c r="ESW152" s="4"/>
      <c r="ESX152" s="4"/>
      <c r="ESY152" s="4"/>
      <c r="ESZ152" s="4"/>
      <c r="ETA152" s="4"/>
      <c r="ETB152" s="4"/>
      <c r="ETC152" s="4"/>
      <c r="ETD152" s="4"/>
      <c r="ETE152" s="4"/>
      <c r="ETF152" s="4"/>
      <c r="ETG152" s="4"/>
      <c r="ETH152" s="4"/>
      <c r="ETI152" s="4"/>
      <c r="ETJ152" s="4"/>
      <c r="ETK152" s="4"/>
      <c r="ETL152" s="4"/>
      <c r="ETM152" s="4"/>
      <c r="ETN152" s="4"/>
      <c r="ETO152" s="4"/>
      <c r="ETP152" s="4"/>
      <c r="ETQ152" s="4"/>
      <c r="ETR152" s="4"/>
      <c r="ETS152" s="4"/>
      <c r="ETT152" s="4"/>
      <c r="ETU152" s="4"/>
      <c r="ETV152" s="4"/>
      <c r="ETW152" s="4"/>
      <c r="ETX152" s="4"/>
      <c r="ETY152" s="4"/>
      <c r="ETZ152" s="4"/>
      <c r="EUA152" s="4"/>
      <c r="EUB152" s="4"/>
      <c r="EUC152" s="4"/>
      <c r="EUD152" s="4"/>
      <c r="EUE152" s="4"/>
      <c r="EUF152" s="4"/>
      <c r="EUG152" s="4"/>
      <c r="EUH152" s="4"/>
      <c r="EUI152" s="4"/>
      <c r="EUJ152" s="4"/>
      <c r="EUK152" s="4"/>
      <c r="EUL152" s="4"/>
      <c r="EUM152" s="4"/>
      <c r="EUN152" s="4"/>
      <c r="EUO152" s="4"/>
      <c r="EUP152" s="4"/>
      <c r="EUQ152" s="4"/>
      <c r="EUR152" s="4"/>
      <c r="EUS152" s="4"/>
      <c r="EUT152" s="4"/>
      <c r="EUU152" s="4"/>
      <c r="EUV152" s="4"/>
      <c r="EUW152" s="4"/>
      <c r="EUX152" s="4"/>
      <c r="EUY152" s="4"/>
      <c r="EUZ152" s="4"/>
      <c r="EVA152" s="4"/>
      <c r="EVB152" s="4"/>
      <c r="EVC152" s="4"/>
      <c r="EVD152" s="4"/>
      <c r="EVE152" s="4"/>
      <c r="EVF152" s="4"/>
      <c r="EVG152" s="4"/>
      <c r="EVH152" s="4"/>
      <c r="EVI152" s="4"/>
      <c r="EVJ152" s="4"/>
      <c r="EVK152" s="4"/>
      <c r="EVL152" s="4"/>
      <c r="EVM152" s="4"/>
      <c r="EVN152" s="4"/>
      <c r="EVO152" s="4"/>
      <c r="EVP152" s="4"/>
      <c r="EVQ152" s="4"/>
      <c r="EVR152" s="4"/>
      <c r="EVS152" s="4"/>
      <c r="EVT152" s="4"/>
      <c r="EVU152" s="4"/>
      <c r="EVV152" s="4"/>
      <c r="EVW152" s="4"/>
      <c r="EVX152" s="4"/>
      <c r="EVY152" s="4"/>
      <c r="EVZ152" s="4"/>
      <c r="EWA152" s="4"/>
      <c r="EWB152" s="4"/>
      <c r="EWC152" s="4"/>
      <c r="EWD152" s="4"/>
      <c r="EWE152" s="4"/>
      <c r="EWF152" s="4"/>
      <c r="EWG152" s="4"/>
      <c r="EWH152" s="4"/>
      <c r="EWI152" s="4"/>
      <c r="EWJ152" s="4"/>
      <c r="EWK152" s="4"/>
      <c r="EWL152" s="4"/>
      <c r="EWM152" s="4"/>
      <c r="EWN152" s="4"/>
      <c r="EWO152" s="4"/>
      <c r="EWP152" s="4"/>
      <c r="EWQ152" s="4"/>
      <c r="EWR152" s="4"/>
      <c r="EWS152" s="4"/>
      <c r="EWT152" s="4"/>
      <c r="EWU152" s="4"/>
      <c r="EWV152" s="4"/>
      <c r="EWW152" s="4"/>
      <c r="EWX152" s="4"/>
      <c r="EWY152" s="4"/>
      <c r="EWZ152" s="4"/>
      <c r="EXA152" s="4"/>
      <c r="EXB152" s="4"/>
      <c r="EXC152" s="4"/>
      <c r="EXD152" s="4"/>
      <c r="EXE152" s="4"/>
      <c r="EXF152" s="4"/>
      <c r="EXG152" s="4"/>
      <c r="EXH152" s="4"/>
      <c r="EXI152" s="4"/>
      <c r="EXJ152" s="4"/>
      <c r="EXK152" s="4"/>
      <c r="EXL152" s="4"/>
      <c r="EXM152" s="4"/>
      <c r="EXN152" s="4"/>
      <c r="EXO152" s="4"/>
      <c r="EXP152" s="4"/>
      <c r="EXQ152" s="4"/>
      <c r="EXR152" s="4"/>
      <c r="EXS152" s="4"/>
      <c r="EXT152" s="4"/>
      <c r="EXU152" s="4"/>
      <c r="EXV152" s="4"/>
      <c r="EXW152" s="4"/>
      <c r="EXX152" s="4"/>
      <c r="EXY152" s="4"/>
      <c r="EXZ152" s="4"/>
      <c r="EYA152" s="4"/>
      <c r="EYB152" s="4"/>
      <c r="EYC152" s="4"/>
      <c r="EYD152" s="4"/>
      <c r="EYE152" s="4"/>
      <c r="EYF152" s="4"/>
      <c r="EYG152" s="4"/>
      <c r="EYH152" s="4"/>
      <c r="EYI152" s="4"/>
      <c r="EYJ152" s="4"/>
      <c r="EYK152" s="4"/>
      <c r="EYL152" s="4"/>
      <c r="EYM152" s="4"/>
      <c r="EYN152" s="4"/>
      <c r="EYO152" s="4"/>
      <c r="EYP152" s="4"/>
      <c r="EYQ152" s="4"/>
      <c r="EYR152" s="4"/>
      <c r="EYS152" s="4"/>
      <c r="EYT152" s="4"/>
      <c r="EYU152" s="4"/>
      <c r="EYV152" s="4"/>
      <c r="EYW152" s="4"/>
      <c r="EYX152" s="4"/>
      <c r="TOX152" s="2"/>
      <c r="TOY152" s="2"/>
      <c r="TOZ152" s="2"/>
      <c r="TPA152" s="2"/>
      <c r="TPB152" s="2"/>
      <c r="TPC152" s="2"/>
      <c r="TPD152" s="2"/>
      <c r="TPE152" s="2"/>
      <c r="TPF152" s="2"/>
      <c r="TPG152" s="2"/>
      <c r="TPH152" s="2"/>
      <c r="TPI152" s="2"/>
      <c r="TPJ152" s="2"/>
      <c r="TPK152" s="2"/>
      <c r="TPL152" s="2"/>
      <c r="TPM152" s="2"/>
      <c r="TPN152" s="2"/>
      <c r="TPO152" s="2"/>
      <c r="TPP152" s="2"/>
      <c r="TPQ152" s="2"/>
      <c r="TPR152" s="2"/>
      <c r="TPS152" s="2"/>
      <c r="TPT152" s="2"/>
      <c r="TPU152" s="2"/>
      <c r="TPV152" s="2"/>
      <c r="TPW152" s="2"/>
      <c r="TPX152" s="2"/>
      <c r="TPY152" s="2"/>
      <c r="TPZ152" s="2"/>
      <c r="TQA152" s="2"/>
      <c r="TQB152" s="2"/>
      <c r="TQC152" s="2"/>
      <c r="TQD152" s="2"/>
      <c r="TQE152" s="2"/>
      <c r="TQF152" s="2"/>
      <c r="TQG152" s="2"/>
      <c r="TQH152" s="2"/>
      <c r="TQI152" s="2"/>
      <c r="TQJ152" s="2"/>
      <c r="TQK152" s="2"/>
      <c r="TQL152" s="2"/>
      <c r="TQM152" s="2"/>
      <c r="TQN152" s="2"/>
      <c r="TQO152" s="2"/>
      <c r="TQP152" s="2"/>
      <c r="TQQ152" s="2"/>
      <c r="TQR152" s="2"/>
      <c r="TQS152" s="2"/>
      <c r="TQT152" s="2"/>
      <c r="TQU152" s="2"/>
      <c r="TQV152" s="2"/>
      <c r="TQW152" s="2"/>
      <c r="TQX152" s="2"/>
      <c r="TQY152" s="2"/>
      <c r="TQZ152" s="2"/>
      <c r="TRA152" s="2"/>
      <c r="TRB152" s="2"/>
      <c r="TRC152" s="2"/>
      <c r="TRD152" s="2"/>
      <c r="TRE152" s="2"/>
      <c r="TRF152" s="2"/>
      <c r="TRG152" s="2"/>
      <c r="TRH152" s="2"/>
      <c r="TRI152" s="2"/>
      <c r="TRJ152" s="2"/>
      <c r="TRK152" s="2"/>
      <c r="TRL152" s="2"/>
      <c r="TRM152" s="2"/>
      <c r="TRN152" s="2"/>
      <c r="TRO152" s="2"/>
      <c r="TRP152" s="2"/>
      <c r="TRQ152" s="2"/>
      <c r="TRR152" s="2"/>
      <c r="TRS152" s="2"/>
      <c r="TRT152" s="2"/>
      <c r="TRU152" s="2"/>
      <c r="TRV152" s="2"/>
      <c r="TRW152" s="2"/>
      <c r="TRX152" s="2"/>
      <c r="TRY152" s="2"/>
      <c r="TRZ152" s="2"/>
      <c r="TSA152" s="2"/>
      <c r="TSB152" s="2"/>
      <c r="TSC152" s="2"/>
      <c r="TSD152" s="2"/>
      <c r="TSE152" s="2"/>
      <c r="TSF152" s="2"/>
      <c r="TSG152" s="2"/>
      <c r="TSH152" s="2"/>
      <c r="TSI152" s="2"/>
      <c r="TSJ152" s="2"/>
      <c r="TSK152" s="2"/>
      <c r="TSL152" s="2"/>
      <c r="TSM152" s="2"/>
      <c r="TSN152" s="2"/>
      <c r="TSO152" s="2"/>
      <c r="TSP152" s="2"/>
      <c r="TSQ152" s="2"/>
      <c r="TSR152" s="2"/>
      <c r="TSS152" s="2"/>
      <c r="TST152" s="2"/>
      <c r="TSU152" s="2"/>
      <c r="TSV152" s="2"/>
      <c r="TSW152" s="2"/>
      <c r="TSX152" s="2"/>
      <c r="TSY152" s="2"/>
      <c r="TSZ152" s="2"/>
      <c r="TTA152" s="2"/>
      <c r="TTB152" s="2"/>
      <c r="TTC152" s="2"/>
      <c r="TTD152" s="2"/>
      <c r="TTE152" s="2"/>
      <c r="TTF152" s="2"/>
      <c r="TTG152" s="2"/>
      <c r="TTH152" s="2"/>
      <c r="TTI152" s="2"/>
      <c r="TTJ152" s="2"/>
      <c r="TTK152" s="2"/>
      <c r="TTL152" s="2"/>
      <c r="TTM152" s="2"/>
      <c r="TTN152" s="2"/>
      <c r="TTO152" s="2"/>
      <c r="TTP152" s="2"/>
      <c r="TTQ152" s="2"/>
      <c r="TTR152" s="2"/>
      <c r="TTS152" s="2"/>
      <c r="TTT152" s="2"/>
      <c r="TTU152" s="2"/>
      <c r="TTV152" s="2"/>
      <c r="TTW152" s="2"/>
      <c r="TTX152" s="2"/>
      <c r="TTY152" s="2"/>
      <c r="TTZ152" s="2"/>
      <c r="TUA152" s="2"/>
      <c r="TUB152" s="2"/>
      <c r="TUC152" s="2"/>
      <c r="TUD152" s="2"/>
      <c r="TUE152" s="2"/>
      <c r="TUF152" s="2"/>
      <c r="TUG152" s="2"/>
      <c r="TUH152" s="2"/>
      <c r="TUI152" s="2"/>
      <c r="TUJ152" s="2"/>
      <c r="TUK152" s="2"/>
      <c r="TUL152" s="2"/>
      <c r="TUM152" s="2"/>
      <c r="TUN152" s="2"/>
      <c r="TUO152" s="2"/>
      <c r="TUP152" s="2"/>
      <c r="TUQ152" s="2"/>
      <c r="TUR152" s="2"/>
      <c r="TUS152" s="2"/>
      <c r="TUT152" s="2"/>
      <c r="TUU152" s="2"/>
      <c r="TUV152" s="2"/>
      <c r="TUW152" s="2"/>
      <c r="TUX152" s="2"/>
      <c r="TUY152" s="2"/>
      <c r="TUZ152" s="2"/>
      <c r="TVA152" s="2"/>
      <c r="TVB152" s="2"/>
      <c r="TVC152" s="2"/>
      <c r="TVD152" s="2"/>
      <c r="TVE152" s="2"/>
      <c r="TVF152" s="2"/>
      <c r="TVG152" s="2"/>
      <c r="TVH152" s="2"/>
      <c r="TVI152" s="2"/>
      <c r="TVJ152" s="2"/>
      <c r="TVK152" s="2"/>
      <c r="TVL152" s="2"/>
      <c r="TVM152" s="2"/>
      <c r="TVN152" s="2"/>
      <c r="TVO152" s="2"/>
      <c r="TVP152" s="2"/>
      <c r="TVQ152" s="2"/>
      <c r="TVR152" s="2"/>
      <c r="TVS152" s="2"/>
      <c r="TVT152" s="2"/>
      <c r="TVU152" s="2"/>
      <c r="TVV152" s="2"/>
      <c r="TVW152" s="2"/>
      <c r="TVX152" s="2"/>
      <c r="TVY152" s="2"/>
      <c r="TVZ152" s="2"/>
      <c r="TWA152" s="2"/>
      <c r="TWB152" s="2"/>
      <c r="TWC152" s="2"/>
      <c r="TWD152" s="2"/>
      <c r="TWE152" s="2"/>
      <c r="TWF152" s="2"/>
      <c r="TWG152" s="2"/>
      <c r="TWH152" s="2"/>
      <c r="TWI152" s="2"/>
      <c r="TWJ152" s="2"/>
      <c r="TWK152" s="2"/>
      <c r="TWL152" s="2"/>
      <c r="TWM152" s="2"/>
      <c r="TWN152" s="2"/>
      <c r="TWO152" s="2"/>
      <c r="TWP152" s="2"/>
      <c r="TWQ152" s="2"/>
      <c r="TWR152" s="2"/>
      <c r="TWS152" s="2"/>
      <c r="TWT152" s="2"/>
      <c r="TWU152" s="2"/>
      <c r="TWV152" s="2"/>
      <c r="TWW152" s="2"/>
      <c r="TWX152" s="2"/>
      <c r="TWY152" s="2"/>
      <c r="TWZ152" s="2"/>
      <c r="TXA152" s="2"/>
      <c r="TXB152" s="2"/>
      <c r="TXC152" s="2"/>
      <c r="TXD152" s="2"/>
      <c r="TXE152" s="2"/>
      <c r="TXF152" s="2"/>
      <c r="TXG152" s="2"/>
      <c r="TXH152" s="2"/>
      <c r="TXI152" s="2"/>
      <c r="TXJ152" s="2"/>
      <c r="TXK152" s="2"/>
      <c r="TXL152" s="2"/>
      <c r="TXM152" s="2"/>
      <c r="TXN152" s="2"/>
      <c r="TXO152" s="2"/>
      <c r="TXP152" s="2"/>
      <c r="TXQ152" s="2"/>
      <c r="TXR152" s="2"/>
      <c r="TXS152" s="2"/>
      <c r="TXT152" s="2"/>
      <c r="TXU152" s="2"/>
      <c r="TXV152" s="2"/>
      <c r="TXW152" s="2"/>
      <c r="TXX152" s="2"/>
      <c r="TXY152" s="2"/>
      <c r="TXZ152" s="2"/>
      <c r="TYA152" s="2"/>
      <c r="TYB152" s="2"/>
      <c r="TYC152" s="2"/>
      <c r="TYD152" s="2"/>
      <c r="TYE152" s="2"/>
      <c r="TYF152" s="2"/>
      <c r="TYG152" s="2"/>
      <c r="TYH152" s="2"/>
      <c r="TYI152" s="2"/>
      <c r="TYJ152" s="2"/>
      <c r="TYK152" s="2"/>
      <c r="TYL152" s="2"/>
      <c r="TYM152" s="2"/>
      <c r="TYN152" s="2"/>
      <c r="TYO152" s="2"/>
      <c r="TYP152" s="2"/>
      <c r="TYQ152" s="2"/>
      <c r="TYR152" s="2"/>
      <c r="TYS152" s="2"/>
      <c r="TYT152" s="2"/>
      <c r="TYU152" s="2"/>
      <c r="TYV152" s="2"/>
      <c r="TYW152" s="2"/>
      <c r="TYX152" s="2"/>
      <c r="TYY152" s="2"/>
      <c r="TYZ152" s="2"/>
      <c r="TZA152" s="2"/>
      <c r="TZB152" s="2"/>
      <c r="TZC152" s="2"/>
      <c r="TZD152" s="2"/>
      <c r="TZE152" s="2"/>
      <c r="TZF152" s="2"/>
      <c r="TZG152" s="2"/>
      <c r="TZH152" s="2"/>
      <c r="TZI152" s="2"/>
      <c r="TZJ152" s="2"/>
      <c r="TZK152" s="2"/>
      <c r="TZL152" s="2"/>
      <c r="TZM152" s="2"/>
      <c r="TZN152" s="2"/>
      <c r="TZO152" s="2"/>
      <c r="TZP152" s="2"/>
      <c r="TZQ152" s="2"/>
      <c r="TZR152" s="2"/>
      <c r="TZS152" s="2"/>
      <c r="TZT152" s="2"/>
      <c r="TZU152" s="2"/>
      <c r="TZV152" s="2"/>
      <c r="TZW152" s="2"/>
      <c r="TZX152" s="2"/>
      <c r="TZY152" s="2"/>
      <c r="TZZ152" s="2"/>
      <c r="UAA152" s="2"/>
      <c r="UAB152" s="2"/>
      <c r="UAC152" s="2"/>
      <c r="UAD152" s="2"/>
      <c r="UAE152" s="2"/>
      <c r="UAF152" s="2"/>
      <c r="UAG152" s="2"/>
      <c r="UAH152" s="2"/>
      <c r="UAI152" s="2"/>
      <c r="UAJ152" s="2"/>
      <c r="UAK152" s="2"/>
      <c r="UAL152" s="2"/>
      <c r="UAM152" s="2"/>
      <c r="UAN152" s="2"/>
      <c r="UAO152" s="2"/>
      <c r="UAP152" s="2"/>
      <c r="UAQ152" s="2"/>
      <c r="UAR152" s="2"/>
      <c r="UAS152" s="2"/>
      <c r="UAT152" s="2"/>
      <c r="UAU152" s="2"/>
      <c r="UAV152" s="2"/>
      <c r="UAW152" s="2"/>
      <c r="UAX152" s="2"/>
      <c r="UAY152" s="2"/>
      <c r="UAZ152" s="2"/>
      <c r="UBA152" s="2"/>
      <c r="UBB152" s="2"/>
      <c r="UBC152" s="2"/>
      <c r="UBD152" s="2"/>
      <c r="UBE152" s="2"/>
      <c r="UBF152" s="2"/>
      <c r="UBG152" s="2"/>
      <c r="UBH152" s="2"/>
      <c r="UBI152" s="2"/>
      <c r="UBJ152" s="2"/>
      <c r="UBK152" s="2"/>
      <c r="UBL152" s="2"/>
      <c r="UBM152" s="2"/>
      <c r="UBN152" s="2"/>
      <c r="UBO152" s="2"/>
      <c r="UBP152" s="2"/>
      <c r="UBQ152" s="2"/>
      <c r="UBR152" s="2"/>
      <c r="UBS152" s="2"/>
      <c r="UBT152" s="2"/>
      <c r="UBU152" s="2"/>
      <c r="UBV152" s="2"/>
      <c r="UBW152" s="2"/>
      <c r="UBX152" s="2"/>
      <c r="UBY152" s="2"/>
      <c r="UBZ152" s="2"/>
      <c r="UCA152" s="2"/>
      <c r="UCB152" s="2"/>
      <c r="UCC152" s="2"/>
      <c r="UCD152" s="2"/>
      <c r="UCE152" s="2"/>
      <c r="UCF152" s="2"/>
      <c r="UCG152" s="2"/>
      <c r="UCH152" s="2"/>
      <c r="UCI152" s="2"/>
      <c r="UCJ152" s="2"/>
      <c r="UCK152" s="2"/>
      <c r="UCL152" s="2"/>
      <c r="UCM152" s="2"/>
      <c r="UCN152" s="2"/>
      <c r="UCO152" s="2"/>
      <c r="UCP152" s="2"/>
      <c r="UCQ152" s="2"/>
      <c r="UCR152" s="2"/>
      <c r="UCS152" s="2"/>
      <c r="UCT152" s="2"/>
      <c r="UCU152" s="2"/>
      <c r="UCV152" s="2"/>
      <c r="UCW152" s="2"/>
      <c r="UCX152" s="2"/>
      <c r="UCY152" s="2"/>
      <c r="UCZ152" s="2"/>
      <c r="UDA152" s="2"/>
      <c r="UDB152" s="2"/>
      <c r="UDC152" s="2"/>
      <c r="UDD152" s="2"/>
      <c r="UDE152" s="2"/>
      <c r="UDF152" s="2"/>
      <c r="UDG152" s="2"/>
      <c r="UDH152" s="2"/>
      <c r="UDI152" s="2"/>
      <c r="UDJ152" s="2"/>
      <c r="UDK152" s="2"/>
      <c r="UDL152" s="2"/>
      <c r="UDM152" s="2"/>
      <c r="UDN152" s="2"/>
      <c r="UDO152" s="2"/>
      <c r="UDP152" s="2"/>
      <c r="UDQ152" s="2"/>
      <c r="UDR152" s="2"/>
      <c r="UDS152" s="2"/>
      <c r="UDT152" s="2"/>
      <c r="UDU152" s="2"/>
      <c r="UDV152" s="2"/>
      <c r="UDW152" s="2"/>
      <c r="UDX152" s="2"/>
      <c r="UDY152" s="2"/>
      <c r="UDZ152" s="2"/>
      <c r="UEA152" s="2"/>
      <c r="UEB152" s="2"/>
      <c r="UEC152" s="2"/>
      <c r="UED152" s="2"/>
      <c r="UEE152" s="2"/>
      <c r="UEF152" s="2"/>
      <c r="UEG152" s="2"/>
      <c r="UEH152" s="2"/>
      <c r="UEI152" s="2"/>
      <c r="UEJ152" s="2"/>
      <c r="UEK152" s="2"/>
      <c r="UEL152" s="2"/>
      <c r="UEM152" s="2"/>
      <c r="UEN152" s="2"/>
      <c r="UEO152" s="2"/>
      <c r="UEP152" s="2"/>
      <c r="UEQ152" s="2"/>
      <c r="UER152" s="2"/>
      <c r="UES152" s="2"/>
      <c r="UET152" s="2"/>
      <c r="UEU152" s="2"/>
      <c r="UEV152" s="2"/>
      <c r="UEW152" s="2"/>
      <c r="UEX152" s="2"/>
      <c r="UEY152" s="2"/>
      <c r="UEZ152" s="2"/>
      <c r="UFA152" s="2"/>
      <c r="UFB152" s="2"/>
      <c r="UFC152" s="2"/>
      <c r="UFD152" s="2"/>
      <c r="UFE152" s="2"/>
      <c r="UFF152" s="2"/>
      <c r="UFG152" s="2"/>
      <c r="UFH152" s="2"/>
      <c r="UFI152" s="2"/>
      <c r="UFJ152" s="2"/>
      <c r="UFK152" s="2"/>
      <c r="UFL152" s="2"/>
      <c r="UFM152" s="2"/>
      <c r="UFN152" s="43"/>
      <c r="UFO152" s="4"/>
      <c r="UFP152" s="4"/>
      <c r="UFQ152" s="4"/>
      <c r="UFR152" s="4"/>
      <c r="UFS152" s="4"/>
      <c r="UFT152" s="4"/>
      <c r="UFU152" s="4"/>
      <c r="UFV152" s="4"/>
      <c r="UFW152" s="4"/>
      <c r="UFX152" s="4"/>
      <c r="UFY152" s="4"/>
      <c r="UFZ152" s="4"/>
      <c r="UGA152" s="4"/>
      <c r="UGB152" s="4"/>
      <c r="UGC152" s="4"/>
      <c r="UGD152" s="4"/>
      <c r="UGE152" s="4"/>
      <c r="UGF152" s="4"/>
      <c r="UGG152" s="4"/>
      <c r="UGH152" s="4"/>
      <c r="UGI152" s="4"/>
      <c r="UGJ152" s="4"/>
      <c r="UGK152" s="4"/>
      <c r="UGL152" s="4"/>
      <c r="UGM152" s="4"/>
      <c r="UGN152" s="4"/>
      <c r="UGO152" s="4"/>
      <c r="UGP152" s="4"/>
      <c r="UGQ152" s="4"/>
      <c r="UGR152" s="4"/>
      <c r="UGS152" s="4"/>
      <c r="UGT152" s="4"/>
      <c r="UGU152" s="4"/>
      <c r="UGV152" s="4"/>
      <c r="UGW152" s="4"/>
      <c r="UGX152" s="4"/>
      <c r="UGY152" s="4"/>
      <c r="UGZ152" s="4"/>
      <c r="UHA152" s="4"/>
      <c r="UHB152" s="4"/>
      <c r="UHC152" s="4"/>
      <c r="UHD152" s="4"/>
      <c r="UHE152" s="4"/>
      <c r="UHF152" s="4"/>
      <c r="UHG152" s="4"/>
      <c r="UHH152" s="4"/>
      <c r="UHI152" s="4"/>
      <c r="UHJ152" s="4"/>
      <c r="UHK152" s="4"/>
      <c r="UHL152" s="4"/>
      <c r="UHM152" s="4"/>
      <c r="UHN152" s="4"/>
      <c r="UHO152" s="4"/>
      <c r="UHP152" s="4"/>
      <c r="UHQ152" s="4"/>
      <c r="UHR152" s="4"/>
      <c r="UHS152" s="4"/>
      <c r="UHT152" s="4"/>
      <c r="UHU152" s="4"/>
      <c r="UHV152" s="4"/>
      <c r="UHW152" s="4"/>
      <c r="UHX152" s="4"/>
      <c r="UHY152" s="4"/>
      <c r="UHZ152" s="4"/>
      <c r="UIA152" s="4"/>
      <c r="UIB152" s="4"/>
      <c r="UIC152" s="4"/>
      <c r="UID152" s="4"/>
      <c r="UIE152" s="4"/>
      <c r="UIF152" s="4"/>
      <c r="UIG152" s="4"/>
      <c r="UIH152" s="4"/>
      <c r="UII152" s="4"/>
      <c r="UIJ152" s="4"/>
      <c r="UIK152" s="4"/>
      <c r="UIL152" s="4"/>
      <c r="UIM152" s="4"/>
      <c r="UIN152" s="4"/>
      <c r="UIO152" s="4"/>
      <c r="UIP152" s="4"/>
      <c r="UIQ152" s="4"/>
      <c r="UIR152" s="4"/>
      <c r="UIS152" s="4"/>
      <c r="UIT152" s="4"/>
      <c r="UIU152" s="4"/>
      <c r="UIV152" s="4"/>
      <c r="UIW152" s="4"/>
      <c r="UIX152" s="4"/>
      <c r="UIY152" s="4"/>
      <c r="UIZ152" s="4"/>
      <c r="UJA152" s="4"/>
      <c r="UJB152" s="4"/>
      <c r="UJC152" s="4"/>
      <c r="UJD152" s="4"/>
      <c r="UJE152" s="4"/>
      <c r="UJF152" s="4"/>
      <c r="UJG152" s="4"/>
      <c r="UJH152" s="4"/>
      <c r="UJI152" s="4"/>
      <c r="UJJ152" s="4"/>
      <c r="UJK152" s="4"/>
      <c r="UJL152" s="4"/>
      <c r="UJM152" s="4"/>
      <c r="UJN152" s="4"/>
      <c r="UJO152" s="4"/>
      <c r="UJP152" s="4"/>
      <c r="UJQ152" s="4"/>
      <c r="UJR152" s="4"/>
      <c r="UJS152" s="4"/>
      <c r="UJT152" s="4"/>
      <c r="UJU152" s="4"/>
      <c r="UJV152" s="4"/>
      <c r="UJW152" s="4"/>
      <c r="UJX152" s="4"/>
      <c r="UJY152" s="4"/>
      <c r="UJZ152" s="4"/>
      <c r="UKA152" s="4"/>
      <c r="UKB152" s="4"/>
      <c r="UKC152" s="4"/>
      <c r="UKD152" s="4"/>
      <c r="UKE152" s="4"/>
      <c r="UKF152" s="4"/>
      <c r="UKG152" s="4"/>
      <c r="UKH152" s="4"/>
      <c r="UKI152" s="4"/>
      <c r="UKJ152" s="4"/>
      <c r="UKK152" s="4"/>
      <c r="UKL152" s="4"/>
      <c r="UKM152" s="4"/>
      <c r="UKN152" s="4"/>
      <c r="UKO152" s="4"/>
      <c r="UKP152" s="4"/>
      <c r="UKQ152" s="4"/>
      <c r="UKR152" s="4"/>
      <c r="UKS152" s="4"/>
      <c r="UKT152" s="4"/>
      <c r="UKU152" s="4"/>
      <c r="UKV152" s="4"/>
      <c r="UKW152" s="4"/>
      <c r="UKX152" s="4"/>
      <c r="UKY152" s="4"/>
      <c r="UKZ152" s="4"/>
      <c r="ULA152" s="4"/>
      <c r="ULB152" s="4"/>
      <c r="ULC152" s="4"/>
      <c r="ULD152" s="4"/>
      <c r="ULE152" s="4"/>
      <c r="ULF152" s="4"/>
      <c r="ULG152" s="4"/>
      <c r="ULH152" s="4"/>
      <c r="ULI152" s="4"/>
      <c r="ULJ152" s="4"/>
      <c r="ULK152" s="4"/>
      <c r="ULL152" s="4"/>
      <c r="ULM152" s="4"/>
      <c r="ULN152" s="4"/>
      <c r="ULO152" s="4"/>
      <c r="ULP152" s="4"/>
      <c r="ULQ152" s="4"/>
      <c r="ULR152" s="4"/>
      <c r="ULS152" s="4"/>
      <c r="ULT152" s="4"/>
      <c r="ULU152" s="4"/>
      <c r="ULV152" s="4"/>
      <c r="ULW152" s="4"/>
      <c r="ULX152" s="4"/>
      <c r="ULY152" s="4"/>
      <c r="ULZ152" s="4"/>
      <c r="UMA152" s="4"/>
      <c r="UMB152" s="4"/>
      <c r="UMC152" s="4"/>
      <c r="UMD152" s="4"/>
      <c r="UME152" s="4"/>
      <c r="UMF152" s="4"/>
      <c r="UMG152" s="4"/>
      <c r="UMH152" s="4"/>
      <c r="UMI152" s="4"/>
      <c r="UMJ152" s="4"/>
      <c r="UMK152" s="4"/>
      <c r="UML152" s="4"/>
      <c r="UMM152" s="4"/>
      <c r="UMN152" s="4"/>
      <c r="UMO152" s="4"/>
      <c r="UMP152" s="4"/>
      <c r="UMQ152" s="4"/>
      <c r="UMR152" s="4"/>
      <c r="UMS152" s="4"/>
      <c r="UMT152" s="4"/>
      <c r="UMU152" s="4"/>
      <c r="UMV152" s="4"/>
      <c r="UMW152" s="4"/>
      <c r="UMX152" s="4"/>
      <c r="UMY152" s="4"/>
      <c r="UMZ152" s="4"/>
      <c r="UNA152" s="4"/>
      <c r="UNB152" s="4"/>
      <c r="UNC152" s="4"/>
      <c r="UND152" s="4"/>
      <c r="UNE152" s="4"/>
      <c r="UNF152" s="4"/>
      <c r="UNG152" s="4"/>
      <c r="UNH152" s="4"/>
      <c r="UNI152" s="4"/>
      <c r="UNJ152" s="4"/>
      <c r="UNK152" s="4"/>
      <c r="UNL152" s="4"/>
      <c r="UNM152" s="4"/>
      <c r="UNN152" s="4"/>
      <c r="UNO152" s="4"/>
      <c r="UNP152" s="4"/>
      <c r="UNQ152" s="4"/>
      <c r="UNR152" s="4"/>
      <c r="UNS152" s="4"/>
      <c r="UNT152" s="4"/>
      <c r="UNU152" s="4"/>
      <c r="UNV152" s="4"/>
      <c r="UNW152" s="4"/>
      <c r="UNX152" s="4"/>
      <c r="UNY152" s="4"/>
      <c r="UNZ152" s="4"/>
      <c r="UOA152" s="4"/>
      <c r="UOB152" s="4"/>
      <c r="UOC152" s="4"/>
      <c r="UOD152" s="4"/>
      <c r="UOE152" s="4"/>
      <c r="UOF152" s="4"/>
      <c r="UOG152" s="4"/>
      <c r="UOH152" s="4"/>
      <c r="UOI152" s="4"/>
      <c r="UOJ152" s="4"/>
      <c r="UOK152" s="4"/>
      <c r="UOL152" s="4"/>
      <c r="UOM152" s="4"/>
      <c r="UON152" s="4"/>
      <c r="UOO152" s="4"/>
      <c r="UOP152" s="4"/>
      <c r="UOQ152" s="4"/>
      <c r="UOR152" s="4"/>
      <c r="UOS152" s="4"/>
      <c r="UOT152" s="4"/>
      <c r="UOU152" s="4"/>
      <c r="UOV152" s="4"/>
      <c r="UOW152" s="4"/>
      <c r="UOX152" s="4"/>
      <c r="UOY152" s="4"/>
      <c r="UOZ152" s="4"/>
      <c r="UPA152" s="4"/>
      <c r="UPB152" s="4"/>
      <c r="UPC152" s="4"/>
      <c r="UPD152" s="4"/>
      <c r="UPE152" s="4"/>
      <c r="UPF152" s="4"/>
      <c r="UPG152" s="4"/>
      <c r="UPH152" s="4"/>
      <c r="UPI152" s="4"/>
      <c r="UPJ152" s="4"/>
      <c r="UPK152" s="4"/>
      <c r="UPL152" s="4"/>
      <c r="UPM152" s="4"/>
      <c r="UPN152" s="4"/>
      <c r="UPO152" s="4"/>
      <c r="UPP152" s="4"/>
      <c r="UPQ152" s="4"/>
      <c r="UPR152" s="4"/>
      <c r="UPS152" s="4"/>
      <c r="UPT152" s="4"/>
      <c r="UPU152" s="4"/>
      <c r="UPV152" s="4"/>
      <c r="UPW152" s="4"/>
      <c r="UPX152" s="4"/>
      <c r="UPY152" s="4"/>
      <c r="UPZ152" s="4"/>
      <c r="UQA152" s="4"/>
      <c r="UQB152" s="4"/>
      <c r="UQC152" s="4"/>
      <c r="UQD152" s="4"/>
      <c r="UQE152" s="4"/>
      <c r="UQF152" s="4"/>
      <c r="UQG152" s="4"/>
      <c r="UQH152" s="4"/>
      <c r="UQI152" s="4"/>
      <c r="UQJ152" s="4"/>
      <c r="UQK152" s="4"/>
      <c r="UQL152" s="4"/>
      <c r="UQM152" s="4"/>
      <c r="UQN152" s="4"/>
      <c r="UQO152" s="4"/>
      <c r="UQP152" s="4"/>
      <c r="UQQ152" s="4"/>
      <c r="UQR152" s="4"/>
      <c r="UQS152" s="4"/>
      <c r="UQT152" s="4"/>
      <c r="UQU152" s="4"/>
      <c r="UQV152" s="4"/>
      <c r="UQW152" s="4"/>
      <c r="UQX152" s="4"/>
      <c r="UQY152" s="4"/>
      <c r="UQZ152" s="4"/>
      <c r="URA152" s="4"/>
      <c r="URB152" s="4"/>
      <c r="URC152" s="4"/>
      <c r="URD152" s="4"/>
      <c r="URE152" s="4"/>
      <c r="URF152" s="4"/>
      <c r="URG152" s="4"/>
      <c r="URH152" s="4"/>
      <c r="URI152" s="4"/>
      <c r="URJ152" s="4"/>
      <c r="URK152" s="4"/>
      <c r="URL152" s="4"/>
      <c r="URM152" s="4"/>
      <c r="URN152" s="4"/>
      <c r="URO152" s="4"/>
      <c r="URP152" s="4"/>
      <c r="URQ152" s="4"/>
      <c r="URR152" s="4"/>
      <c r="URS152" s="4"/>
      <c r="URT152" s="4"/>
      <c r="URU152" s="4"/>
      <c r="URV152" s="4"/>
      <c r="URW152" s="4"/>
      <c r="URX152" s="4"/>
      <c r="URY152" s="4"/>
      <c r="URZ152" s="4"/>
      <c r="USA152" s="4"/>
      <c r="USB152" s="4"/>
      <c r="USC152" s="4"/>
      <c r="USD152" s="4"/>
      <c r="USE152" s="4"/>
      <c r="USF152" s="4"/>
      <c r="USG152" s="4"/>
      <c r="USH152" s="4"/>
      <c r="USI152" s="4"/>
      <c r="USJ152" s="4"/>
      <c r="USK152" s="4"/>
      <c r="USL152" s="4"/>
      <c r="USM152" s="4"/>
      <c r="USN152" s="4"/>
      <c r="USO152" s="4"/>
      <c r="USP152" s="4"/>
      <c r="USQ152" s="4"/>
      <c r="USR152" s="4"/>
      <c r="USS152" s="4"/>
      <c r="UST152" s="4"/>
      <c r="USU152" s="4"/>
      <c r="USV152" s="4"/>
      <c r="USW152" s="4"/>
      <c r="USX152" s="4"/>
      <c r="USY152" s="4"/>
      <c r="USZ152" s="4"/>
      <c r="UTA152" s="4"/>
      <c r="UTB152" s="4"/>
      <c r="UTC152" s="4"/>
      <c r="UTD152" s="4"/>
      <c r="UTE152" s="4"/>
      <c r="UTF152" s="4"/>
      <c r="UTG152" s="4"/>
      <c r="UTH152" s="4"/>
      <c r="UTI152" s="4"/>
      <c r="UTJ152" s="4"/>
      <c r="UTK152" s="4"/>
      <c r="UTL152" s="4"/>
      <c r="UTM152" s="4"/>
      <c r="UTN152" s="4"/>
      <c r="UTO152" s="4"/>
      <c r="UTP152" s="4"/>
      <c r="UTQ152" s="4"/>
      <c r="UTR152" s="4"/>
      <c r="UTS152" s="4"/>
      <c r="UTT152" s="4"/>
      <c r="UTU152" s="4"/>
      <c r="UTV152" s="4"/>
      <c r="UTW152" s="4"/>
      <c r="UTX152" s="4"/>
      <c r="UTY152" s="4"/>
      <c r="UTZ152" s="4"/>
      <c r="UUA152" s="4"/>
      <c r="UUB152" s="4"/>
      <c r="UUC152" s="4"/>
      <c r="UUD152" s="4"/>
      <c r="UUE152" s="4"/>
      <c r="UUF152" s="4"/>
      <c r="UUG152" s="4"/>
      <c r="UUH152" s="4"/>
      <c r="UUI152" s="4"/>
      <c r="UUJ152" s="4"/>
      <c r="UUK152" s="4"/>
      <c r="UUL152" s="4"/>
      <c r="UUM152" s="4"/>
      <c r="UUN152" s="4"/>
      <c r="UUO152" s="4"/>
      <c r="UUP152" s="4"/>
      <c r="UUQ152" s="4"/>
      <c r="UUR152" s="4"/>
      <c r="UUS152" s="4"/>
      <c r="UUT152" s="4"/>
      <c r="UUU152" s="4"/>
      <c r="UUV152" s="4"/>
      <c r="UUW152" s="4"/>
      <c r="UUX152" s="4"/>
      <c r="UUY152" s="4"/>
      <c r="UUZ152" s="4"/>
      <c r="UVA152" s="4"/>
      <c r="UVB152" s="4"/>
      <c r="UVC152" s="4"/>
      <c r="UVD152" s="4"/>
      <c r="UVE152" s="4"/>
      <c r="UVF152" s="4"/>
      <c r="UVG152" s="4"/>
      <c r="UVH152" s="4"/>
      <c r="UVI152" s="4"/>
      <c r="UVJ152" s="4"/>
      <c r="UVK152" s="4"/>
      <c r="UVL152" s="4"/>
      <c r="UVM152" s="4"/>
      <c r="UVN152" s="4"/>
      <c r="UVO152" s="4"/>
      <c r="UVP152" s="4"/>
      <c r="UVQ152" s="4"/>
      <c r="UVR152" s="4"/>
      <c r="UVS152" s="4"/>
      <c r="UVT152" s="4"/>
      <c r="UVU152" s="4"/>
      <c r="UVV152" s="4"/>
      <c r="UVW152" s="4"/>
      <c r="UVX152" s="4"/>
      <c r="UVY152" s="4"/>
      <c r="UVZ152" s="4"/>
      <c r="UWA152" s="4"/>
      <c r="UWB152" s="4"/>
      <c r="UWC152" s="4"/>
      <c r="UWD152" s="4"/>
      <c r="UWE152" s="4"/>
      <c r="UWF152" s="4"/>
      <c r="UWG152" s="4"/>
      <c r="UWH152" s="4"/>
      <c r="UWI152" s="4"/>
      <c r="UWJ152" s="4"/>
      <c r="UWK152" s="4"/>
      <c r="UWL152" s="4"/>
      <c r="UWM152" s="4"/>
      <c r="UWN152" s="4"/>
      <c r="UWO152" s="4"/>
      <c r="UWP152" s="4"/>
      <c r="UWQ152" s="4"/>
      <c r="UWR152" s="4"/>
      <c r="UWS152" s="4"/>
      <c r="UWT152" s="4"/>
      <c r="UWU152" s="4"/>
      <c r="UWV152" s="4"/>
      <c r="UWW152" s="4"/>
      <c r="UWX152" s="4"/>
      <c r="UWY152" s="4"/>
      <c r="UWZ152" s="4"/>
      <c r="UXA152" s="4"/>
      <c r="UXB152" s="4"/>
      <c r="UXC152" s="4"/>
      <c r="UXD152" s="4"/>
      <c r="UXE152" s="4"/>
      <c r="UXF152" s="4"/>
      <c r="UXG152" s="4"/>
      <c r="UXH152" s="4"/>
      <c r="UXI152" s="4"/>
      <c r="UXJ152" s="4"/>
      <c r="UXK152" s="4"/>
      <c r="UXL152" s="4"/>
      <c r="UXM152" s="4"/>
      <c r="UXN152" s="4"/>
      <c r="UXO152" s="4"/>
      <c r="UXP152" s="4"/>
      <c r="UXQ152" s="4"/>
      <c r="UXR152" s="4"/>
      <c r="UXS152" s="4"/>
      <c r="UXT152" s="4"/>
      <c r="UXU152" s="4"/>
      <c r="UXV152" s="4"/>
      <c r="UXW152" s="4"/>
      <c r="UXX152" s="4"/>
      <c r="UXY152" s="4"/>
      <c r="UXZ152" s="4"/>
      <c r="UYA152" s="4"/>
      <c r="UYB152" s="4"/>
      <c r="UYC152" s="4"/>
      <c r="UYD152" s="4"/>
      <c r="UYE152" s="4"/>
      <c r="UYF152" s="4"/>
      <c r="UYG152" s="4"/>
      <c r="UYH152" s="4"/>
      <c r="UYI152" s="4"/>
      <c r="UYJ152" s="4"/>
      <c r="UYK152" s="4"/>
      <c r="UYL152" s="4"/>
      <c r="UYM152" s="4"/>
      <c r="UYN152" s="4"/>
      <c r="UYO152" s="4"/>
      <c r="UYP152" s="4"/>
      <c r="UYQ152" s="4"/>
      <c r="UYR152" s="4"/>
      <c r="UYS152" s="4"/>
      <c r="UYT152" s="4"/>
      <c r="UYU152" s="4"/>
      <c r="UYV152" s="4"/>
      <c r="UYW152" s="4"/>
      <c r="UYX152" s="4"/>
      <c r="UYY152" s="4"/>
      <c r="UYZ152" s="4"/>
      <c r="UZA152" s="4"/>
      <c r="UZB152" s="4"/>
      <c r="UZC152" s="4"/>
      <c r="UZD152" s="4"/>
      <c r="UZE152" s="4"/>
      <c r="UZF152" s="4"/>
      <c r="UZG152" s="4"/>
      <c r="UZH152" s="4"/>
      <c r="UZI152" s="4"/>
      <c r="UZJ152" s="4"/>
      <c r="UZK152" s="4"/>
      <c r="UZL152" s="4"/>
      <c r="UZM152" s="4"/>
      <c r="UZN152" s="4"/>
      <c r="UZO152" s="4"/>
      <c r="UZP152" s="4"/>
      <c r="UZQ152" s="4"/>
      <c r="UZR152" s="4"/>
      <c r="UZS152" s="4"/>
      <c r="UZT152" s="4"/>
      <c r="UZU152" s="4"/>
      <c r="UZV152" s="4"/>
      <c r="UZW152" s="4"/>
      <c r="UZX152" s="4"/>
      <c r="UZY152" s="4"/>
      <c r="UZZ152" s="4"/>
      <c r="VAA152" s="4"/>
      <c r="VAB152" s="4"/>
      <c r="VAC152" s="4"/>
      <c r="VAD152" s="4"/>
      <c r="VAE152" s="4"/>
      <c r="VAF152" s="4"/>
      <c r="VAG152" s="4"/>
      <c r="VAH152" s="4"/>
      <c r="VAI152" s="4"/>
      <c r="VAJ152" s="4"/>
      <c r="VAK152" s="4"/>
      <c r="VAL152" s="4"/>
      <c r="VAM152" s="4"/>
      <c r="VAN152" s="4"/>
      <c r="VAO152" s="4"/>
      <c r="VAP152" s="4"/>
      <c r="VAQ152" s="4"/>
      <c r="VAR152" s="4"/>
      <c r="VAS152" s="4"/>
      <c r="VAT152" s="4"/>
      <c r="VAU152" s="4"/>
      <c r="VAV152" s="4"/>
      <c r="VAW152" s="4"/>
      <c r="VAX152" s="4"/>
      <c r="VAY152" s="4"/>
      <c r="VAZ152" s="4"/>
      <c r="VBA152" s="4"/>
      <c r="VBB152" s="4"/>
      <c r="VBC152" s="4"/>
      <c r="VBD152" s="4"/>
      <c r="VBE152" s="4"/>
      <c r="VBF152" s="4"/>
      <c r="VBG152" s="4"/>
      <c r="VBH152" s="4"/>
      <c r="VBI152" s="4"/>
      <c r="VBJ152" s="4"/>
      <c r="VBK152" s="4"/>
      <c r="VBL152" s="4"/>
      <c r="VBM152" s="4"/>
      <c r="VBN152" s="4"/>
      <c r="VBO152" s="4"/>
      <c r="VBP152" s="4"/>
      <c r="VBQ152" s="4"/>
      <c r="VBR152" s="4"/>
      <c r="VBS152" s="4"/>
      <c r="VBT152" s="4"/>
      <c r="VBU152" s="4"/>
      <c r="VBV152" s="4"/>
      <c r="VBW152" s="4"/>
      <c r="VBX152" s="4"/>
      <c r="VBY152" s="4"/>
      <c r="VBZ152" s="4"/>
      <c r="VCA152" s="4"/>
      <c r="VCB152" s="4"/>
      <c r="VCC152" s="4"/>
      <c r="VCD152" s="4"/>
      <c r="VCE152" s="4"/>
      <c r="VCF152" s="4"/>
      <c r="VCG152" s="4"/>
      <c r="VCH152" s="4"/>
      <c r="VCI152" s="4"/>
      <c r="VCJ152" s="4"/>
      <c r="VCK152" s="4"/>
      <c r="VCL152" s="4"/>
      <c r="VCM152" s="4"/>
      <c r="VCN152" s="4"/>
      <c r="VCO152" s="4"/>
      <c r="VCP152" s="4"/>
      <c r="VCQ152" s="4"/>
      <c r="VCR152" s="4"/>
      <c r="VCS152" s="4"/>
      <c r="VCT152" s="4"/>
      <c r="VCU152" s="4"/>
      <c r="VCV152" s="4"/>
      <c r="VCW152" s="4"/>
      <c r="VCX152" s="4"/>
      <c r="VCY152" s="4"/>
      <c r="VCZ152" s="4"/>
      <c r="VDA152" s="4"/>
      <c r="VDB152" s="4"/>
      <c r="VDC152" s="4"/>
      <c r="VDD152" s="4"/>
      <c r="VDE152" s="4"/>
      <c r="VDF152" s="4"/>
      <c r="VDG152" s="4"/>
      <c r="VDH152" s="4"/>
      <c r="VDI152" s="4"/>
      <c r="VDJ152" s="4"/>
      <c r="VDK152" s="4"/>
      <c r="VDL152" s="4"/>
      <c r="VDM152" s="4"/>
      <c r="VDN152" s="4"/>
      <c r="VDO152" s="4"/>
      <c r="VDP152" s="4"/>
      <c r="VDQ152" s="4"/>
      <c r="VDR152" s="4"/>
      <c r="VDS152" s="4"/>
      <c r="VDT152" s="4"/>
      <c r="VDU152" s="4"/>
      <c r="VDV152" s="4"/>
      <c r="VDW152" s="4"/>
      <c r="VDX152" s="4"/>
      <c r="VDY152" s="4"/>
      <c r="VDZ152" s="4"/>
      <c r="VEA152" s="4"/>
      <c r="VEB152" s="4"/>
      <c r="VEC152" s="4"/>
      <c r="VED152" s="4"/>
      <c r="VEE152" s="4"/>
      <c r="VEF152" s="4"/>
      <c r="VEG152" s="4"/>
      <c r="VEH152" s="4"/>
      <c r="VEI152" s="4"/>
      <c r="VEJ152" s="4"/>
      <c r="VEK152" s="4"/>
      <c r="VEL152" s="4"/>
      <c r="VEM152" s="4"/>
      <c r="VEN152" s="4"/>
      <c r="VEO152" s="4"/>
      <c r="VEP152" s="4"/>
      <c r="VEQ152" s="4"/>
      <c r="VER152" s="4"/>
      <c r="VES152" s="4"/>
      <c r="VET152" s="4"/>
      <c r="VEU152" s="4"/>
      <c r="VEV152" s="4"/>
      <c r="VEW152" s="4"/>
      <c r="VEX152" s="4"/>
      <c r="VEY152" s="4"/>
      <c r="VEZ152" s="4"/>
      <c r="VFA152" s="4"/>
      <c r="VFB152" s="4"/>
      <c r="VFC152" s="4"/>
      <c r="VFD152" s="4"/>
      <c r="VFE152" s="4"/>
      <c r="VFF152" s="4"/>
      <c r="VFG152" s="4"/>
      <c r="VFH152" s="4"/>
      <c r="VFI152" s="4"/>
      <c r="VFJ152" s="4"/>
      <c r="VFK152" s="4"/>
      <c r="VFL152" s="4"/>
      <c r="VFM152" s="4"/>
      <c r="VFN152" s="4"/>
      <c r="VFO152" s="4"/>
      <c r="VFP152" s="4"/>
      <c r="VFQ152" s="4"/>
      <c r="VFR152" s="4"/>
      <c r="VFS152" s="4"/>
      <c r="VFT152" s="4"/>
      <c r="VFU152" s="4"/>
      <c r="VFV152" s="4"/>
      <c r="VFW152" s="4"/>
      <c r="VFX152" s="4"/>
      <c r="VFY152" s="4"/>
      <c r="VFZ152" s="4"/>
      <c r="VGA152" s="4"/>
      <c r="VGB152" s="4"/>
      <c r="VGC152" s="4"/>
      <c r="VGD152" s="4"/>
      <c r="VGE152" s="4"/>
      <c r="VGF152" s="4"/>
      <c r="VGG152" s="4"/>
      <c r="VGH152" s="4"/>
      <c r="VGI152" s="4"/>
      <c r="VGJ152" s="4"/>
      <c r="VGK152" s="4"/>
      <c r="VGL152" s="4"/>
      <c r="VGM152" s="4"/>
      <c r="VGN152" s="4"/>
      <c r="VGO152" s="4"/>
      <c r="VGP152" s="4"/>
      <c r="VGQ152" s="4"/>
      <c r="VGR152" s="4"/>
      <c r="VGS152" s="4"/>
      <c r="VGT152" s="4"/>
      <c r="VGU152" s="4"/>
      <c r="VGV152" s="4"/>
      <c r="VGW152" s="4"/>
      <c r="VGX152" s="4"/>
      <c r="VGY152" s="4"/>
      <c r="VGZ152" s="4"/>
      <c r="VHA152" s="4"/>
      <c r="VHB152" s="4"/>
      <c r="VHC152" s="4"/>
      <c r="VHD152" s="4"/>
      <c r="VHE152" s="4"/>
      <c r="VHF152" s="4"/>
      <c r="VHG152" s="4"/>
      <c r="VHH152" s="4"/>
      <c r="VHI152" s="4"/>
      <c r="VHJ152" s="4"/>
      <c r="VHK152" s="4"/>
      <c r="VHL152" s="4"/>
      <c r="VHM152" s="4"/>
      <c r="VHN152" s="4"/>
      <c r="VHO152" s="4"/>
      <c r="VHP152" s="4"/>
      <c r="VHQ152" s="4"/>
      <c r="VHR152" s="4"/>
      <c r="VHS152" s="4"/>
      <c r="VHT152" s="4"/>
      <c r="VHU152" s="4"/>
      <c r="VHV152" s="4"/>
      <c r="VHW152" s="4"/>
      <c r="VHX152" s="4"/>
      <c r="VHY152" s="4"/>
      <c r="VHZ152" s="4"/>
      <c r="VIA152" s="4"/>
      <c r="VIB152" s="4"/>
      <c r="VIC152" s="4"/>
      <c r="VID152" s="4"/>
      <c r="VIE152" s="4"/>
      <c r="VIF152" s="4"/>
      <c r="VIG152" s="4"/>
      <c r="VIH152" s="4"/>
      <c r="VII152" s="4"/>
      <c r="VIJ152" s="4"/>
      <c r="VIK152" s="4"/>
      <c r="VIL152" s="4"/>
      <c r="VIM152" s="4"/>
      <c r="VIN152" s="4"/>
      <c r="VIO152" s="4"/>
      <c r="VIP152" s="4"/>
      <c r="VIQ152" s="4"/>
      <c r="VIR152" s="4"/>
      <c r="VIS152" s="4"/>
      <c r="VIT152" s="4"/>
      <c r="VIU152" s="4"/>
      <c r="VIV152" s="4"/>
      <c r="VIW152" s="4"/>
      <c r="VIX152" s="4"/>
      <c r="VIY152" s="4"/>
      <c r="VIZ152" s="4"/>
      <c r="VJA152" s="4"/>
      <c r="VJB152" s="4"/>
      <c r="VJC152" s="4"/>
      <c r="VJD152" s="4"/>
      <c r="VJE152" s="4"/>
      <c r="VJF152" s="4"/>
      <c r="VJG152" s="4"/>
      <c r="VJH152" s="4"/>
      <c r="VJI152" s="4"/>
      <c r="VJJ152" s="4"/>
      <c r="VJK152" s="4"/>
      <c r="VJL152" s="4"/>
      <c r="VJM152" s="4"/>
      <c r="VJN152" s="4"/>
      <c r="VJO152" s="4"/>
      <c r="VJP152" s="4"/>
      <c r="VJQ152" s="4"/>
      <c r="VJR152" s="4"/>
      <c r="VJS152" s="4"/>
      <c r="VJT152" s="4"/>
      <c r="VJU152" s="4"/>
      <c r="VJV152" s="4"/>
      <c r="VJW152" s="4"/>
      <c r="VJX152" s="4"/>
      <c r="VJY152" s="4"/>
      <c r="VJZ152" s="4"/>
      <c r="VKA152" s="4"/>
      <c r="VKB152" s="4"/>
      <c r="VKC152" s="4"/>
      <c r="VKD152" s="4"/>
      <c r="VKE152" s="4"/>
      <c r="VKF152" s="4"/>
      <c r="VKG152" s="4"/>
      <c r="VKH152" s="4"/>
      <c r="VKI152" s="4"/>
      <c r="VKJ152" s="4"/>
      <c r="VKK152" s="4"/>
      <c r="VKL152" s="4"/>
      <c r="VKM152" s="4"/>
      <c r="VKN152" s="4"/>
      <c r="VKO152" s="4"/>
      <c r="VKP152" s="4"/>
      <c r="VKQ152" s="4"/>
      <c r="VKR152" s="4"/>
      <c r="VKS152" s="4"/>
      <c r="VKT152" s="4"/>
      <c r="VKU152" s="4"/>
      <c r="VKV152" s="4"/>
      <c r="VKW152" s="4"/>
      <c r="VKX152" s="4"/>
      <c r="VKY152" s="4"/>
      <c r="VKZ152" s="4"/>
      <c r="VLA152" s="4"/>
      <c r="VLB152" s="4"/>
      <c r="VLC152" s="4"/>
      <c r="VLD152" s="4"/>
      <c r="VLE152" s="4"/>
      <c r="VLF152" s="4"/>
      <c r="VLG152" s="4"/>
      <c r="VLH152" s="4"/>
      <c r="VLI152" s="4"/>
      <c r="VLJ152" s="4"/>
      <c r="VLK152" s="4"/>
      <c r="VLL152" s="4"/>
      <c r="VLM152" s="4"/>
      <c r="VLN152" s="4"/>
      <c r="VLO152" s="4"/>
      <c r="VLP152" s="4"/>
      <c r="VLQ152" s="4"/>
      <c r="VLR152" s="4"/>
      <c r="VLS152" s="4"/>
      <c r="VLT152" s="4"/>
      <c r="VLU152" s="4"/>
      <c r="VLV152" s="4"/>
      <c r="VLW152" s="4"/>
      <c r="VLX152" s="4"/>
      <c r="VLY152" s="4"/>
      <c r="VLZ152" s="4"/>
      <c r="VMA152" s="4"/>
      <c r="VMB152" s="4"/>
      <c r="VMC152" s="4"/>
      <c r="VMD152" s="4"/>
      <c r="VME152" s="4"/>
      <c r="VMF152" s="4"/>
      <c r="VMG152" s="4"/>
      <c r="VMH152" s="4"/>
      <c r="VMI152" s="4"/>
      <c r="VMJ152" s="4"/>
      <c r="VMK152" s="4"/>
      <c r="VML152" s="4"/>
      <c r="VMM152" s="4"/>
      <c r="VMN152" s="4"/>
      <c r="VMO152" s="4"/>
      <c r="VMP152" s="4"/>
      <c r="VMQ152" s="4"/>
      <c r="VMR152" s="4"/>
      <c r="VMS152" s="4"/>
      <c r="VMT152" s="4"/>
      <c r="VMU152" s="4"/>
      <c r="VMV152" s="4"/>
      <c r="VMW152" s="4"/>
      <c r="VMX152" s="4"/>
      <c r="VMY152" s="4"/>
      <c r="VMZ152" s="4"/>
      <c r="VNA152" s="4"/>
      <c r="VNB152" s="4"/>
      <c r="VNC152" s="4"/>
      <c r="VND152" s="4"/>
      <c r="VNE152" s="4"/>
      <c r="VNF152" s="4"/>
      <c r="VNG152" s="4"/>
      <c r="VNH152" s="4"/>
      <c r="VNI152" s="4"/>
      <c r="VNJ152" s="4"/>
      <c r="VNK152" s="4"/>
      <c r="VNL152" s="4"/>
      <c r="VNM152" s="4"/>
      <c r="VNN152" s="4"/>
      <c r="VNO152" s="4"/>
      <c r="VNP152" s="4"/>
      <c r="VNQ152" s="4"/>
      <c r="VNR152" s="4"/>
      <c r="VNS152" s="4"/>
      <c r="VNT152" s="4"/>
      <c r="VNU152" s="4"/>
      <c r="VNV152" s="4"/>
      <c r="VNW152" s="4"/>
      <c r="VNX152" s="4"/>
      <c r="VNY152" s="4"/>
      <c r="VNZ152" s="4"/>
      <c r="VOA152" s="4"/>
      <c r="VOB152" s="4"/>
      <c r="VOC152" s="4"/>
      <c r="VOD152" s="4"/>
      <c r="VOE152" s="4"/>
      <c r="VOF152" s="4"/>
      <c r="VOG152" s="4"/>
      <c r="VOH152" s="4"/>
      <c r="VOI152" s="4"/>
      <c r="VOJ152" s="4"/>
      <c r="VOK152" s="4"/>
      <c r="VOL152" s="4"/>
      <c r="VOM152" s="4"/>
      <c r="VON152" s="4"/>
      <c r="VOO152" s="4"/>
      <c r="VOP152" s="4"/>
      <c r="VOQ152" s="4"/>
      <c r="VOR152" s="4"/>
      <c r="VOS152" s="4"/>
      <c r="VOT152" s="4"/>
      <c r="VOU152" s="4"/>
      <c r="VOV152" s="4"/>
      <c r="VOW152" s="4"/>
      <c r="VOX152" s="4"/>
      <c r="VOY152" s="4"/>
      <c r="VOZ152" s="4"/>
      <c r="VPA152" s="4"/>
      <c r="VPB152" s="4"/>
      <c r="VPC152" s="4"/>
      <c r="VPD152" s="4"/>
      <c r="VPE152" s="4"/>
      <c r="VPF152" s="4"/>
      <c r="VPG152" s="4"/>
      <c r="VPH152" s="4"/>
      <c r="VPI152" s="4"/>
      <c r="VPJ152" s="4"/>
      <c r="VPK152" s="4"/>
      <c r="VPL152" s="4"/>
      <c r="VPM152" s="4"/>
      <c r="VPN152" s="4"/>
      <c r="VPO152" s="4"/>
      <c r="VPP152" s="4"/>
      <c r="VPQ152" s="4"/>
      <c r="VPR152" s="4"/>
      <c r="VPS152" s="4"/>
      <c r="VPT152" s="4"/>
      <c r="VPU152" s="4"/>
      <c r="VPV152" s="4"/>
      <c r="VPW152" s="4"/>
      <c r="VPX152" s="4"/>
      <c r="VPY152" s="4"/>
      <c r="VPZ152" s="4"/>
      <c r="VQA152" s="4"/>
      <c r="VQB152" s="4"/>
      <c r="VQC152" s="4"/>
      <c r="VQD152" s="4"/>
      <c r="VQE152" s="4"/>
      <c r="VQF152" s="4"/>
      <c r="VQG152" s="4"/>
      <c r="VQH152" s="4"/>
      <c r="VQI152" s="4"/>
      <c r="VQJ152" s="4"/>
      <c r="VQK152" s="4"/>
      <c r="VQL152" s="4"/>
      <c r="VQM152" s="4"/>
      <c r="VQN152" s="4"/>
      <c r="VQO152" s="4"/>
      <c r="VQP152" s="4"/>
      <c r="VQQ152" s="4"/>
      <c r="VQR152" s="4"/>
      <c r="VQS152" s="4"/>
      <c r="VQT152" s="4"/>
      <c r="VQU152" s="4"/>
      <c r="VQV152" s="4"/>
      <c r="VQW152" s="4"/>
      <c r="VQX152" s="4"/>
      <c r="VQY152" s="4"/>
      <c r="VQZ152" s="4"/>
      <c r="VRA152" s="4"/>
      <c r="VRB152" s="4"/>
      <c r="VRC152" s="4"/>
      <c r="VRD152" s="4"/>
      <c r="VRE152" s="4"/>
      <c r="VRF152" s="4"/>
      <c r="VRG152" s="4"/>
      <c r="VRH152" s="4"/>
      <c r="VRI152" s="4"/>
      <c r="VRJ152" s="4"/>
      <c r="VRK152" s="4"/>
      <c r="VRL152" s="4"/>
      <c r="VRM152" s="4"/>
      <c r="VRN152" s="4"/>
      <c r="VRO152" s="4"/>
      <c r="VRP152" s="4"/>
      <c r="VRQ152" s="4"/>
      <c r="VRR152" s="4"/>
      <c r="VRS152" s="4"/>
      <c r="VRT152" s="4"/>
      <c r="VRU152" s="4"/>
      <c r="VRV152" s="4"/>
      <c r="VRW152" s="4"/>
      <c r="VRX152" s="4"/>
      <c r="VRY152" s="4"/>
      <c r="VRZ152" s="4"/>
      <c r="VSA152" s="4"/>
      <c r="VSB152" s="4"/>
      <c r="VSC152" s="4"/>
      <c r="VSD152" s="4"/>
      <c r="VSE152" s="4"/>
      <c r="VSF152" s="4"/>
      <c r="VSG152" s="4"/>
      <c r="VSH152" s="4"/>
      <c r="VSI152" s="4"/>
      <c r="VSJ152" s="4"/>
      <c r="VSK152" s="4"/>
      <c r="VSL152" s="4"/>
      <c r="VSM152" s="4"/>
      <c r="VSN152" s="4"/>
      <c r="VSO152" s="4"/>
      <c r="VSP152" s="4"/>
      <c r="VSQ152" s="4"/>
      <c r="VSR152" s="4"/>
      <c r="VSS152" s="4"/>
      <c r="VST152" s="4"/>
      <c r="VSU152" s="4"/>
      <c r="VSV152" s="4"/>
      <c r="VSW152" s="4"/>
      <c r="VSX152" s="4"/>
      <c r="VSY152" s="4"/>
      <c r="VSZ152" s="4"/>
      <c r="VTA152" s="4"/>
      <c r="VTB152" s="4"/>
      <c r="VTC152" s="4"/>
      <c r="VTD152" s="4"/>
      <c r="VTE152" s="4"/>
      <c r="VTF152" s="4"/>
      <c r="VTG152" s="4"/>
      <c r="VTH152" s="4"/>
      <c r="VTI152" s="4"/>
      <c r="VTJ152" s="4"/>
      <c r="VTK152" s="4"/>
      <c r="VTL152" s="4"/>
      <c r="VTM152" s="4"/>
      <c r="VTN152" s="4"/>
      <c r="VTO152" s="4"/>
      <c r="VTP152" s="4"/>
      <c r="VTQ152" s="4"/>
      <c r="VTR152" s="4"/>
      <c r="VTS152" s="4"/>
      <c r="VTT152" s="4"/>
      <c r="VTU152" s="4"/>
      <c r="VTV152" s="4"/>
      <c r="VTW152" s="4"/>
      <c r="VTX152" s="4"/>
      <c r="VTY152" s="4"/>
      <c r="VTZ152" s="4"/>
      <c r="VUA152" s="4"/>
      <c r="VUB152" s="4"/>
      <c r="VUC152" s="4"/>
      <c r="VUD152" s="4"/>
      <c r="VUE152" s="4"/>
      <c r="VUF152" s="4"/>
      <c r="VUG152" s="4"/>
      <c r="VUH152" s="4"/>
      <c r="VUI152" s="4"/>
      <c r="VUJ152" s="4"/>
      <c r="VUK152" s="4"/>
      <c r="VUL152" s="4"/>
      <c r="VUM152" s="4"/>
      <c r="VUN152" s="4"/>
      <c r="VUO152" s="4"/>
      <c r="VUP152" s="4"/>
      <c r="VUQ152" s="4"/>
      <c r="VUR152" s="4"/>
      <c r="VUS152" s="4"/>
      <c r="VUT152" s="4"/>
      <c r="VUU152" s="4"/>
      <c r="VUV152" s="4"/>
      <c r="VUW152" s="4"/>
      <c r="VUX152" s="4"/>
      <c r="VUY152" s="4"/>
      <c r="VUZ152" s="4"/>
      <c r="VVA152" s="4"/>
      <c r="VVB152" s="4"/>
      <c r="VVC152" s="4"/>
      <c r="VVD152" s="4"/>
      <c r="VVE152" s="4"/>
      <c r="VVF152" s="4"/>
      <c r="VVG152" s="4"/>
      <c r="VVH152" s="4"/>
      <c r="VVI152" s="4"/>
      <c r="VVJ152" s="4"/>
      <c r="VVK152" s="4"/>
      <c r="VVL152" s="4"/>
      <c r="VVM152" s="4"/>
      <c r="VVN152" s="4"/>
      <c r="VVO152" s="4"/>
      <c r="VVP152" s="4"/>
      <c r="VVQ152" s="4"/>
      <c r="VVR152" s="4"/>
      <c r="VVS152" s="4"/>
      <c r="VVT152" s="4"/>
      <c r="VVU152" s="4"/>
      <c r="VVV152" s="4"/>
      <c r="VVW152" s="4"/>
      <c r="VVX152" s="4"/>
      <c r="VVY152" s="4"/>
      <c r="VVZ152" s="4"/>
      <c r="VWA152" s="4"/>
      <c r="VWB152" s="4"/>
      <c r="VWC152" s="4"/>
      <c r="VWD152" s="4"/>
      <c r="VWE152" s="4"/>
      <c r="VWF152" s="4"/>
      <c r="VWG152" s="4"/>
      <c r="VWH152" s="4"/>
      <c r="VWI152" s="4"/>
      <c r="VWJ152" s="4"/>
      <c r="VWK152" s="4"/>
      <c r="VWL152" s="4"/>
      <c r="VWM152" s="4"/>
      <c r="VWN152" s="4"/>
      <c r="VWO152" s="4"/>
      <c r="VWP152" s="4"/>
      <c r="VWQ152" s="4"/>
      <c r="VWR152" s="4"/>
      <c r="VWS152" s="4"/>
      <c r="VWT152" s="4"/>
      <c r="VWU152" s="4"/>
      <c r="VWV152" s="4"/>
      <c r="VWW152" s="4"/>
      <c r="VWX152" s="4"/>
      <c r="VWY152" s="4"/>
      <c r="VWZ152" s="4"/>
      <c r="VXA152" s="4"/>
      <c r="VXB152" s="4"/>
      <c r="VXC152" s="4"/>
      <c r="VXD152" s="4"/>
      <c r="VXE152" s="4"/>
      <c r="VXF152" s="4"/>
      <c r="VXG152" s="4"/>
      <c r="VXH152" s="4"/>
      <c r="VXI152" s="4"/>
      <c r="VXJ152" s="4"/>
      <c r="VXK152" s="4"/>
      <c r="VXL152" s="4"/>
      <c r="VXM152" s="4"/>
      <c r="VXN152" s="4"/>
      <c r="VXO152" s="4"/>
      <c r="VXP152" s="4"/>
      <c r="VXQ152" s="4"/>
      <c r="VXR152" s="4"/>
      <c r="VXS152" s="4"/>
      <c r="VXT152" s="4"/>
      <c r="VXU152" s="4"/>
      <c r="VXV152" s="4"/>
      <c r="VXW152" s="4"/>
      <c r="VXX152" s="4"/>
      <c r="VXY152" s="4"/>
      <c r="VXZ152" s="4"/>
      <c r="VYA152" s="4"/>
      <c r="VYB152" s="4"/>
      <c r="VYC152" s="4"/>
      <c r="VYD152" s="4"/>
      <c r="VYE152" s="4"/>
      <c r="VYF152" s="4"/>
      <c r="VYG152" s="4"/>
      <c r="VYH152" s="4"/>
      <c r="VYI152" s="4"/>
      <c r="VYJ152" s="4"/>
      <c r="VYK152" s="4"/>
      <c r="VYL152" s="4"/>
      <c r="VYM152" s="4"/>
      <c r="VYN152" s="4"/>
      <c r="VYO152" s="4"/>
      <c r="VYP152" s="4"/>
      <c r="VYQ152" s="4"/>
      <c r="VYR152" s="4"/>
      <c r="VYS152" s="4"/>
      <c r="VYT152" s="4"/>
      <c r="VYU152" s="4"/>
      <c r="VYV152" s="4"/>
      <c r="VYW152" s="4"/>
      <c r="VYX152" s="4"/>
      <c r="VYY152" s="4"/>
      <c r="VYZ152" s="4"/>
      <c r="VZA152" s="4"/>
      <c r="VZB152" s="4"/>
      <c r="VZC152" s="4"/>
      <c r="VZD152" s="4"/>
      <c r="VZE152" s="4"/>
      <c r="VZF152" s="4"/>
      <c r="VZG152" s="4"/>
      <c r="VZH152" s="4"/>
      <c r="VZI152" s="4"/>
      <c r="VZJ152" s="4"/>
      <c r="VZK152" s="4"/>
      <c r="VZL152" s="4"/>
      <c r="VZM152" s="4"/>
      <c r="VZN152" s="4"/>
      <c r="VZO152" s="4"/>
      <c r="VZP152" s="4"/>
      <c r="VZQ152" s="4"/>
      <c r="VZR152" s="4"/>
      <c r="VZS152" s="4"/>
      <c r="VZT152" s="4"/>
      <c r="VZU152" s="4"/>
      <c r="VZV152" s="4"/>
      <c r="VZW152" s="4"/>
      <c r="VZX152" s="4"/>
      <c r="VZY152" s="4"/>
      <c r="VZZ152" s="4"/>
      <c r="WAA152" s="4"/>
      <c r="WAB152" s="4"/>
      <c r="WAC152" s="4"/>
      <c r="WAD152" s="4"/>
      <c r="WAE152" s="4"/>
      <c r="WAF152" s="4"/>
      <c r="WAG152" s="4"/>
      <c r="WAH152" s="4"/>
      <c r="WAI152" s="4"/>
      <c r="WAJ152" s="4"/>
      <c r="WAK152" s="4"/>
      <c r="WAL152" s="4"/>
      <c r="WAM152" s="4"/>
      <c r="WAN152" s="4"/>
      <c r="WAO152" s="4"/>
      <c r="WAP152" s="4"/>
      <c r="WAQ152" s="4"/>
      <c r="WAR152" s="4"/>
      <c r="WAS152" s="4"/>
      <c r="WAT152" s="4"/>
      <c r="WAU152" s="4"/>
      <c r="WAV152" s="4"/>
      <c r="WAW152" s="4"/>
      <c r="WAX152" s="4"/>
      <c r="WAY152" s="4"/>
      <c r="WAZ152" s="4"/>
      <c r="WBA152" s="4"/>
      <c r="WBB152" s="4"/>
      <c r="WBC152" s="4"/>
      <c r="WBD152" s="4"/>
      <c r="WBE152" s="4"/>
      <c r="WBF152" s="4"/>
      <c r="WBG152" s="4"/>
      <c r="WBH152" s="4"/>
      <c r="WBI152" s="4"/>
      <c r="WBJ152" s="4"/>
      <c r="WBK152" s="4"/>
      <c r="WBL152" s="4"/>
      <c r="WBM152" s="4"/>
      <c r="WBN152" s="4"/>
      <c r="WBO152" s="4"/>
      <c r="WBP152" s="4"/>
      <c r="WBQ152" s="4"/>
      <c r="WBR152" s="4"/>
      <c r="WBS152" s="4"/>
      <c r="WBT152" s="4"/>
      <c r="WBU152" s="4"/>
      <c r="WBV152" s="4"/>
      <c r="WBW152" s="4"/>
      <c r="WBX152" s="4"/>
      <c r="WBY152" s="4"/>
      <c r="WBZ152" s="4"/>
      <c r="WCA152" s="4"/>
      <c r="WCB152" s="4"/>
      <c r="WCC152" s="4"/>
      <c r="WCD152" s="4"/>
      <c r="WCE152" s="4"/>
      <c r="WCF152" s="4"/>
      <c r="WCG152" s="4"/>
      <c r="WCH152" s="4"/>
      <c r="WCI152" s="4"/>
      <c r="WCJ152" s="4"/>
      <c r="WCK152" s="4"/>
      <c r="WCL152" s="4"/>
      <c r="WCM152" s="4"/>
      <c r="WCN152" s="4"/>
      <c r="WCO152" s="4"/>
      <c r="WCP152" s="4"/>
      <c r="WCQ152" s="4"/>
      <c r="WCR152" s="4"/>
      <c r="WCS152" s="4"/>
      <c r="WCT152" s="4"/>
      <c r="WCU152" s="4"/>
      <c r="WCV152" s="4"/>
      <c r="WCW152" s="4"/>
      <c r="WCX152" s="4"/>
      <c r="WCY152" s="4"/>
      <c r="WCZ152" s="4"/>
      <c r="WDA152" s="4"/>
      <c r="WDB152" s="4"/>
      <c r="WDC152" s="4"/>
      <c r="WDD152" s="4"/>
      <c r="WDE152" s="4"/>
      <c r="WDF152" s="4"/>
      <c r="WDG152" s="4"/>
      <c r="WDH152" s="4"/>
      <c r="WDI152" s="4"/>
      <c r="WDJ152" s="4"/>
      <c r="WDK152" s="4"/>
      <c r="WDL152" s="4"/>
      <c r="WDM152" s="4"/>
      <c r="WDN152" s="4"/>
      <c r="WDO152" s="4"/>
      <c r="WDP152" s="4"/>
      <c r="WDQ152" s="4"/>
      <c r="WDR152" s="4"/>
      <c r="WDS152" s="4"/>
      <c r="WDT152" s="4"/>
      <c r="WDU152" s="4"/>
      <c r="WDV152" s="4"/>
      <c r="WDW152" s="4"/>
      <c r="WDX152" s="4"/>
      <c r="WDY152" s="4"/>
      <c r="WDZ152" s="4"/>
      <c r="WEA152" s="4"/>
      <c r="WEB152" s="4"/>
      <c r="WEC152" s="4"/>
      <c r="WED152" s="4"/>
      <c r="WEE152" s="4"/>
      <c r="WEF152" s="4"/>
      <c r="WEG152" s="4"/>
      <c r="WEH152" s="4"/>
      <c r="WEI152" s="4"/>
      <c r="WEJ152" s="4"/>
      <c r="WEK152" s="4"/>
      <c r="WEL152" s="4"/>
      <c r="WEM152" s="4"/>
      <c r="WEN152" s="4"/>
      <c r="WEO152" s="4"/>
      <c r="WEP152" s="4"/>
      <c r="WEQ152" s="4"/>
      <c r="WER152" s="4"/>
      <c r="WES152" s="4"/>
      <c r="WET152" s="4"/>
      <c r="WEU152" s="4"/>
      <c r="WEV152" s="4"/>
      <c r="WEW152" s="4"/>
      <c r="WEX152" s="4"/>
      <c r="WEY152" s="4"/>
      <c r="WEZ152" s="4"/>
      <c r="WFA152" s="4"/>
      <c r="WFB152" s="4"/>
      <c r="WFC152" s="4"/>
      <c r="WFD152" s="4"/>
      <c r="WFE152" s="4"/>
      <c r="WFF152" s="4"/>
      <c r="WFG152" s="4"/>
      <c r="WFH152" s="4"/>
      <c r="WFI152" s="4"/>
      <c r="WFJ152" s="4"/>
      <c r="WFK152" s="4"/>
      <c r="WFL152" s="4"/>
      <c r="WFM152" s="4"/>
      <c r="WFN152" s="4"/>
      <c r="WFO152" s="4"/>
      <c r="WFP152" s="4"/>
      <c r="WFQ152" s="4"/>
      <c r="WFR152" s="4"/>
      <c r="WFS152" s="4"/>
      <c r="WFT152" s="4"/>
      <c r="WFU152" s="4"/>
      <c r="WFV152" s="4"/>
      <c r="WFW152" s="4"/>
      <c r="WFX152" s="4"/>
      <c r="WFY152" s="4"/>
      <c r="WFZ152" s="4"/>
      <c r="WGA152" s="4"/>
      <c r="WGB152" s="4"/>
      <c r="WGC152" s="4"/>
      <c r="WGD152" s="4"/>
      <c r="WGE152" s="4"/>
      <c r="WGF152" s="4"/>
      <c r="WGG152" s="4"/>
      <c r="WGH152" s="4"/>
      <c r="WGI152" s="4"/>
      <c r="WGJ152" s="4"/>
      <c r="WGK152" s="4"/>
      <c r="WGL152" s="4"/>
      <c r="WGM152" s="4"/>
      <c r="WGN152" s="4"/>
      <c r="WGO152" s="4"/>
      <c r="WGP152" s="4"/>
      <c r="WGQ152" s="4"/>
      <c r="WGR152" s="4"/>
      <c r="WGS152" s="4"/>
      <c r="WGT152" s="4"/>
      <c r="WGU152" s="4"/>
      <c r="WGV152" s="4"/>
      <c r="WGW152" s="4"/>
      <c r="WGX152" s="4"/>
      <c r="WGY152" s="4"/>
      <c r="WGZ152" s="4"/>
      <c r="WHA152" s="4"/>
      <c r="WHB152" s="4"/>
      <c r="WHC152" s="4"/>
      <c r="WHD152" s="4"/>
      <c r="WHE152" s="4"/>
      <c r="WHF152" s="4"/>
      <c r="WHG152" s="4"/>
      <c r="WHH152" s="4"/>
      <c r="WHI152" s="4"/>
      <c r="WHJ152" s="4"/>
      <c r="WHK152" s="4"/>
      <c r="WHL152" s="4"/>
      <c r="WHM152" s="4"/>
      <c r="WHN152" s="4"/>
      <c r="WHO152" s="4"/>
      <c r="WHP152" s="4"/>
      <c r="WHQ152" s="4"/>
      <c r="WHR152" s="4"/>
      <c r="WHS152" s="4"/>
      <c r="WHT152" s="4"/>
      <c r="WHU152" s="4"/>
      <c r="WHV152" s="4"/>
      <c r="WHW152" s="4"/>
      <c r="WHX152" s="4"/>
      <c r="WHY152" s="4"/>
      <c r="WHZ152" s="4"/>
      <c r="WIA152" s="4"/>
      <c r="WIB152" s="4"/>
      <c r="WIC152" s="4"/>
      <c r="WID152" s="4"/>
      <c r="WIE152" s="4"/>
      <c r="WIF152" s="4"/>
      <c r="WIG152" s="4"/>
      <c r="WIH152" s="4"/>
      <c r="WII152" s="4"/>
      <c r="WIJ152" s="4"/>
      <c r="WIK152" s="4"/>
      <c r="WIL152" s="4"/>
      <c r="WIM152" s="4"/>
      <c r="WIN152" s="4"/>
      <c r="WIO152" s="4"/>
      <c r="WIP152" s="4"/>
      <c r="WIQ152" s="4"/>
      <c r="WIR152" s="4"/>
      <c r="WIS152" s="4"/>
      <c r="WIT152" s="4"/>
      <c r="WIU152" s="4"/>
      <c r="WIV152" s="4"/>
      <c r="WIW152" s="4"/>
      <c r="WIX152" s="4"/>
      <c r="WIY152" s="4"/>
      <c r="WIZ152" s="4"/>
      <c r="WJA152" s="4"/>
      <c r="WJB152" s="4"/>
      <c r="WJC152" s="4"/>
      <c r="WJD152" s="4"/>
      <c r="WJE152" s="4"/>
      <c r="WJF152" s="4"/>
      <c r="WJG152" s="4"/>
      <c r="WJH152" s="4"/>
      <c r="WJI152" s="4"/>
      <c r="WJJ152" s="4"/>
      <c r="WJK152" s="4"/>
      <c r="WJL152" s="4"/>
      <c r="WJM152" s="4"/>
      <c r="WJN152" s="4"/>
      <c r="WJO152" s="4"/>
      <c r="WJP152" s="4"/>
      <c r="WJQ152" s="4"/>
      <c r="WJR152" s="4"/>
      <c r="WJS152" s="4"/>
      <c r="WJT152" s="4"/>
      <c r="WJU152" s="4"/>
      <c r="WJV152" s="4"/>
      <c r="WJW152" s="4"/>
      <c r="WJX152" s="4"/>
      <c r="WJY152" s="4"/>
      <c r="WJZ152" s="4"/>
      <c r="WKA152" s="4"/>
      <c r="WKB152" s="4"/>
      <c r="WKC152" s="4"/>
      <c r="WKD152" s="4"/>
      <c r="WKE152" s="4"/>
      <c r="WKF152" s="4"/>
      <c r="WKG152" s="4"/>
      <c r="WKH152" s="4"/>
      <c r="WKI152" s="4"/>
      <c r="WKJ152" s="4"/>
      <c r="WKK152" s="4"/>
      <c r="WKL152" s="4"/>
      <c r="WKM152" s="4"/>
      <c r="WKN152" s="4"/>
      <c r="WKO152" s="4"/>
      <c r="WKP152" s="4"/>
      <c r="WKQ152" s="4"/>
      <c r="WKR152" s="4"/>
      <c r="WKS152" s="4"/>
      <c r="WKT152" s="4"/>
      <c r="WKU152" s="4"/>
      <c r="WKV152" s="4"/>
      <c r="WKW152" s="4"/>
      <c r="WKX152" s="4"/>
      <c r="WKY152" s="4"/>
      <c r="WKZ152" s="4"/>
      <c r="WLA152" s="4"/>
      <c r="WLB152" s="4"/>
      <c r="WLC152" s="4"/>
      <c r="WLD152" s="4"/>
      <c r="WLE152" s="4"/>
      <c r="WLF152" s="4"/>
      <c r="WLG152" s="4"/>
      <c r="WLH152" s="4"/>
      <c r="WLI152" s="4"/>
      <c r="WLJ152" s="4"/>
      <c r="WLK152" s="4"/>
      <c r="WLL152" s="4"/>
      <c r="WLM152" s="4"/>
      <c r="WLN152" s="4"/>
      <c r="WLO152" s="4"/>
      <c r="WLP152" s="4"/>
      <c r="WLQ152" s="4"/>
      <c r="WLR152" s="4"/>
      <c r="WLS152" s="4"/>
      <c r="WLT152" s="4"/>
      <c r="WLU152" s="4"/>
      <c r="WLV152" s="4"/>
      <c r="WLW152" s="4"/>
      <c r="WLX152" s="4"/>
      <c r="WLY152" s="4"/>
      <c r="WLZ152" s="4"/>
      <c r="WMA152" s="4"/>
      <c r="WMB152" s="4"/>
      <c r="WMC152" s="4"/>
      <c r="WMD152" s="4"/>
      <c r="WME152" s="4"/>
      <c r="WMF152" s="4"/>
      <c r="WMG152" s="4"/>
      <c r="WMH152" s="4"/>
      <c r="WMI152" s="4"/>
      <c r="WMJ152" s="4"/>
      <c r="WMK152" s="4"/>
      <c r="WML152" s="4"/>
      <c r="WMM152" s="4"/>
      <c r="WMN152" s="4"/>
      <c r="WMO152" s="4"/>
      <c r="WMP152" s="4"/>
      <c r="WMQ152" s="4"/>
      <c r="WMR152" s="4"/>
      <c r="WMS152" s="4"/>
      <c r="WMT152" s="4"/>
      <c r="WMU152" s="4"/>
      <c r="WMV152" s="4"/>
      <c r="WMW152" s="4"/>
      <c r="WMX152" s="4"/>
      <c r="WMY152" s="4"/>
      <c r="WMZ152" s="4"/>
      <c r="WNA152" s="4"/>
      <c r="WNB152" s="4"/>
      <c r="WNC152" s="4"/>
      <c r="WND152" s="4"/>
      <c r="WNE152" s="4"/>
      <c r="WNF152" s="4"/>
      <c r="WNG152" s="4"/>
      <c r="WNH152" s="4"/>
      <c r="WNI152" s="4"/>
      <c r="WNJ152" s="4"/>
      <c r="WNK152" s="4"/>
      <c r="WNL152" s="4"/>
      <c r="WNM152" s="4"/>
      <c r="WNN152" s="4"/>
      <c r="WNO152" s="4"/>
      <c r="WNP152" s="4"/>
      <c r="WNQ152" s="4"/>
      <c r="WNR152" s="4"/>
      <c r="WNS152" s="4"/>
      <c r="WNT152" s="4"/>
      <c r="WNU152" s="4"/>
      <c r="WNV152" s="4"/>
      <c r="WNW152" s="4"/>
      <c r="WNX152" s="4"/>
      <c r="WNY152" s="4"/>
      <c r="WNZ152" s="4"/>
      <c r="WOA152" s="4"/>
      <c r="WOB152" s="4"/>
      <c r="WOC152" s="4"/>
      <c r="WOD152" s="4"/>
      <c r="WOE152" s="4"/>
      <c r="WOF152" s="4"/>
      <c r="WOG152" s="4"/>
      <c r="WOH152" s="4"/>
      <c r="WOI152" s="4"/>
      <c r="WOJ152" s="4"/>
      <c r="WOK152" s="4"/>
      <c r="WOL152" s="4"/>
      <c r="WOM152" s="4"/>
      <c r="WON152" s="4"/>
      <c r="WOO152" s="4"/>
      <c r="WOP152" s="4"/>
      <c r="WOQ152" s="4"/>
      <c r="WOR152" s="4"/>
      <c r="WOS152" s="4"/>
      <c r="WOT152" s="4"/>
      <c r="WOU152" s="4"/>
      <c r="WOV152" s="4"/>
      <c r="WOW152" s="4"/>
      <c r="WOX152" s="4"/>
      <c r="WOY152" s="4"/>
      <c r="WOZ152" s="4"/>
      <c r="WPA152" s="4"/>
      <c r="WPB152" s="4"/>
      <c r="WPC152" s="4"/>
      <c r="WPD152" s="4"/>
      <c r="WPE152" s="4"/>
      <c r="WPF152" s="4"/>
      <c r="WPG152" s="4"/>
      <c r="WPH152" s="4"/>
      <c r="WPI152" s="4"/>
      <c r="WPJ152" s="4"/>
      <c r="WPK152" s="4"/>
      <c r="WPL152" s="4"/>
      <c r="WPM152" s="4"/>
      <c r="WPN152" s="4"/>
      <c r="WPO152" s="4"/>
      <c r="WPP152" s="4"/>
      <c r="WPQ152" s="4"/>
      <c r="WPR152" s="4"/>
      <c r="WPS152" s="4"/>
      <c r="WPT152" s="4"/>
      <c r="WPU152" s="4"/>
      <c r="WPV152" s="4"/>
      <c r="WPW152" s="4"/>
      <c r="WPX152" s="4"/>
      <c r="WPY152" s="4"/>
      <c r="WPZ152" s="4"/>
      <c r="WQA152" s="4"/>
      <c r="WQB152" s="4"/>
      <c r="WQC152" s="4"/>
      <c r="WQD152" s="4"/>
      <c r="WQE152" s="4"/>
      <c r="WQF152" s="4"/>
      <c r="WQG152" s="4"/>
      <c r="WQH152" s="4"/>
      <c r="WQI152" s="4"/>
      <c r="WQJ152" s="4"/>
      <c r="WQK152" s="4"/>
      <c r="WQL152" s="4"/>
      <c r="WQM152" s="4"/>
      <c r="WQN152" s="4"/>
      <c r="WQO152" s="4"/>
      <c r="WQP152" s="4"/>
      <c r="WQQ152" s="4"/>
      <c r="WQR152" s="4"/>
      <c r="WQS152" s="4"/>
      <c r="WQT152" s="4"/>
      <c r="WQU152" s="4"/>
      <c r="WQV152" s="4"/>
      <c r="WQW152" s="4"/>
      <c r="WQX152" s="4"/>
      <c r="WQY152" s="4"/>
      <c r="WQZ152" s="4"/>
      <c r="WRA152" s="4"/>
      <c r="WRB152" s="4"/>
      <c r="WRC152" s="4"/>
      <c r="WRD152" s="4"/>
      <c r="WRE152" s="4"/>
      <c r="WRF152" s="4"/>
    </row>
    <row r="153" s="2" customFormat="true" ht="18.75" hidden="false" customHeight="true" outlineLevel="0" collapsed="false">
      <c r="A153" s="75"/>
      <c r="B153" s="14"/>
      <c r="C153" s="30" t="s">
        <v>117</v>
      </c>
      <c r="D153" s="33" t="n">
        <f aca="false">SUM(D146:D152)</f>
        <v>890</v>
      </c>
      <c r="E153" s="27"/>
      <c r="F153" s="27"/>
      <c r="G153" s="27"/>
      <c r="H153" s="27"/>
      <c r="I153" s="27"/>
      <c r="J153" s="21"/>
      <c r="K153" s="21"/>
      <c r="L153" s="27"/>
      <c r="M153" s="27"/>
      <c r="N153" s="27"/>
      <c r="O153" s="27"/>
      <c r="P153" s="27"/>
      <c r="WNL153" s="3"/>
      <c r="WNM153" s="3"/>
      <c r="WNN153" s="3"/>
      <c r="WNO153" s="3"/>
      <c r="WNP153" s="3"/>
      <c r="WNQ153" s="3"/>
      <c r="WNR153" s="3"/>
      <c r="WNS153" s="3"/>
      <c r="WNT153" s="3"/>
      <c r="WNU153" s="3"/>
      <c r="WNV153" s="3"/>
      <c r="WNW153" s="3"/>
      <c r="WNX153" s="3"/>
      <c r="WNY153" s="3"/>
      <c r="WNZ153" s="3"/>
      <c r="WOA153" s="3"/>
      <c r="WOB153" s="3"/>
      <c r="WOC153" s="3"/>
      <c r="WOD153" s="3"/>
      <c r="WOE153" s="3"/>
      <c r="WOF153" s="3"/>
      <c r="WOG153" s="3"/>
      <c r="WOH153" s="3"/>
      <c r="WOI153" s="3"/>
      <c r="WOJ153" s="3"/>
      <c r="WOK153" s="3"/>
      <c r="WOL153" s="3"/>
      <c r="WOM153" s="3"/>
      <c r="WON153" s="3"/>
      <c r="WOO153" s="3"/>
      <c r="WOP153" s="3"/>
      <c r="WOQ153" s="3"/>
      <c r="WOR153" s="3"/>
      <c r="WOS153" s="3"/>
      <c r="WOT153" s="3"/>
      <c r="WOU153" s="3"/>
      <c r="WOV153" s="3"/>
      <c r="WOW153" s="3"/>
      <c r="WOX153" s="3"/>
      <c r="WOY153" s="3"/>
      <c r="WOZ153" s="3"/>
      <c r="WPA153" s="3"/>
      <c r="WPB153" s="3"/>
      <c r="WPC153" s="3"/>
      <c r="WPD153" s="3"/>
      <c r="WPE153" s="3"/>
      <c r="WPF153" s="3"/>
      <c r="WPG153" s="3"/>
      <c r="WPH153" s="3"/>
      <c r="WPI153" s="3"/>
      <c r="WPJ153" s="3"/>
      <c r="WPK153" s="3"/>
      <c r="WPL153" s="3"/>
      <c r="WPM153" s="3"/>
      <c r="WPN153" s="3"/>
      <c r="WPO153" s="3"/>
      <c r="WPP153" s="3"/>
      <c r="WPQ153" s="3"/>
      <c r="WPR153" s="3"/>
      <c r="WPS153" s="3"/>
      <c r="WPT153" s="3"/>
      <c r="WPU153" s="3"/>
      <c r="WPV153" s="3"/>
      <c r="WPW153" s="3"/>
      <c r="WPX153" s="3"/>
      <c r="WPY153" s="3"/>
      <c r="WPZ153" s="3"/>
      <c r="WQA153" s="3"/>
      <c r="WQB153" s="3"/>
      <c r="WQC153" s="3"/>
      <c r="WQD153" s="3"/>
      <c r="WQE153" s="3"/>
      <c r="WQF153" s="3"/>
      <c r="WQG153" s="3"/>
      <c r="WQH153" s="3"/>
      <c r="WQI153" s="3"/>
      <c r="WQJ153" s="3"/>
      <c r="WQK153" s="3"/>
      <c r="WQL153" s="3"/>
      <c r="WQM153" s="3"/>
      <c r="WQN153" s="3"/>
      <c r="WQO153" s="3"/>
      <c r="WQP153" s="3"/>
      <c r="WQQ153" s="3"/>
      <c r="WQR153" s="3"/>
      <c r="WQS153" s="3"/>
      <c r="WQT153" s="3"/>
      <c r="WQU153" s="3"/>
      <c r="WQV153" s="3"/>
      <c r="WQW153" s="3"/>
      <c r="WQX153" s="3"/>
      <c r="WQY153" s="3"/>
      <c r="WQZ153" s="3"/>
      <c r="WRA153" s="3"/>
      <c r="WRB153" s="3"/>
      <c r="WRC153" s="3"/>
      <c r="WRD153" s="3"/>
      <c r="WRE153" s="3"/>
      <c r="WRF153" s="3"/>
      <c r="WRG153" s="4"/>
    </row>
    <row r="154" customFormat="false" ht="15" hidden="false" customHeight="false" outlineLevel="0" collapsed="false">
      <c r="A154" s="33" t="s">
        <v>128</v>
      </c>
      <c r="B154" s="33"/>
      <c r="C154" s="33"/>
      <c r="D154" s="33"/>
      <c r="E154" s="32" t="n">
        <f aca="false">SUM(E146:E153)</f>
        <v>30.279</v>
      </c>
      <c r="F154" s="32" t="n">
        <f aca="false">SUM(F146:F153)</f>
        <v>43.514</v>
      </c>
      <c r="G154" s="32" t="n">
        <f aca="false">SUM(G146:G153)</f>
        <v>128.427</v>
      </c>
      <c r="H154" s="32" t="n">
        <f aca="false">SUM(H146:H153)</f>
        <v>1111.565</v>
      </c>
      <c r="I154" s="32" t="n">
        <f aca="false">SUM(I146:I153)</f>
        <v>0.02</v>
      </c>
      <c r="J154" s="32" t="n">
        <f aca="false">SUM(J146:J153)</f>
        <v>0.6868</v>
      </c>
      <c r="K154" s="32" t="n">
        <f aca="false">SUM(K146:K153)</f>
        <v>0.393</v>
      </c>
      <c r="L154" s="32" t="n">
        <f aca="false">SUM(L146:L153)</f>
        <v>26.085</v>
      </c>
      <c r="M154" s="32" t="n">
        <f aca="false">SUM(M146:M153)</f>
        <v>146.407</v>
      </c>
      <c r="N154" s="32" t="n">
        <f aca="false">SUM(N146:N153)</f>
        <v>126.116</v>
      </c>
      <c r="O154" s="32" t="n">
        <f aca="false">SUM(O146:O153)</f>
        <v>433.345</v>
      </c>
      <c r="P154" s="32" t="n">
        <f aca="false">SUM(P146:P153)</f>
        <v>8.456</v>
      </c>
    </row>
    <row r="157" customFormat="false" ht="12.75" hidden="false" customHeight="true" outlineLevel="0" collapsed="false">
      <c r="A157" s="49" t="s">
        <v>0</v>
      </c>
      <c r="B157" s="49" t="s">
        <v>1</v>
      </c>
      <c r="C157" s="50" t="s">
        <v>2</v>
      </c>
      <c r="D157" s="49" t="s">
        <v>3</v>
      </c>
      <c r="E157" s="51" t="s">
        <v>4</v>
      </c>
      <c r="F157" s="51"/>
      <c r="G157" s="51"/>
      <c r="H157" s="49" t="s">
        <v>5</v>
      </c>
      <c r="I157" s="8" t="s">
        <v>6</v>
      </c>
      <c r="J157" s="8"/>
      <c r="K157" s="8"/>
      <c r="L157" s="8"/>
      <c r="M157" s="8" t="s">
        <v>7</v>
      </c>
      <c r="N157" s="8"/>
      <c r="O157" s="8"/>
      <c r="P157" s="8"/>
    </row>
    <row r="158" customFormat="false" ht="15" hidden="false" customHeight="false" outlineLevel="0" collapsed="false">
      <c r="A158" s="49"/>
      <c r="B158" s="49"/>
      <c r="C158" s="50"/>
      <c r="D158" s="49"/>
      <c r="E158" s="51"/>
      <c r="F158" s="51"/>
      <c r="G158" s="51"/>
      <c r="H158" s="49"/>
      <c r="I158" s="8"/>
      <c r="J158" s="8"/>
      <c r="K158" s="8"/>
      <c r="L158" s="8"/>
      <c r="M158" s="8"/>
      <c r="N158" s="8"/>
      <c r="O158" s="8"/>
      <c r="P158" s="8"/>
    </row>
    <row r="159" customFormat="false" ht="56.25" hidden="false" customHeight="true" outlineLevel="0" collapsed="false">
      <c r="A159" s="49"/>
      <c r="B159" s="49"/>
      <c r="C159" s="50"/>
      <c r="D159" s="49"/>
      <c r="E159" s="49" t="s">
        <v>8</v>
      </c>
      <c r="F159" s="49" t="s">
        <v>9</v>
      </c>
      <c r="G159" s="49" t="s">
        <v>10</v>
      </c>
      <c r="H159" s="49"/>
      <c r="I159" s="11" t="s">
        <v>11</v>
      </c>
      <c r="J159" s="11" t="s">
        <v>12</v>
      </c>
      <c r="K159" s="11" t="s">
        <v>13</v>
      </c>
      <c r="L159" s="11" t="s">
        <v>14</v>
      </c>
      <c r="M159" s="6" t="s">
        <v>15</v>
      </c>
      <c r="N159" s="6" t="s">
        <v>16</v>
      </c>
      <c r="O159" s="6" t="s">
        <v>17</v>
      </c>
      <c r="P159" s="6" t="s">
        <v>18</v>
      </c>
    </row>
    <row r="160" customFormat="false" ht="18.75" hidden="false" customHeight="false" outlineLevel="0" collapsed="false">
      <c r="A160" s="12" t="s">
        <v>129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customFormat="false" ht="15" hidden="false" customHeight="true" outlineLevel="0" collapsed="false">
      <c r="A161" s="13" t="s">
        <v>20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</row>
    <row r="162" s="3" customFormat="true" ht="15" hidden="false" customHeight="false" outlineLevel="0" collapsed="false">
      <c r="A162" s="13"/>
      <c r="B162" s="21" t="s">
        <v>83</v>
      </c>
      <c r="C162" s="22" t="s">
        <v>84</v>
      </c>
      <c r="D162" s="20" t="n">
        <v>100</v>
      </c>
      <c r="E162" s="18" t="n">
        <f aca="false">BD162*100/50</f>
        <v>1.1</v>
      </c>
      <c r="F162" s="18" t="n">
        <f aca="false">BE162*100/50</f>
        <v>0.2</v>
      </c>
      <c r="G162" s="18" t="n">
        <f aca="false">BF162*100/50</f>
        <v>3.8</v>
      </c>
      <c r="H162" s="39" t="n">
        <f aca="false">BG162*100/50</f>
        <v>22</v>
      </c>
      <c r="I162" s="18" t="n">
        <f aca="false">BH162*100/50</f>
        <v>0</v>
      </c>
      <c r="J162" s="18" t="n">
        <f aca="false">BI162*100/50</f>
        <v>0.06</v>
      </c>
      <c r="K162" s="18" t="n">
        <f aca="false">BJ162*100/50</f>
        <v>0.04</v>
      </c>
      <c r="L162" s="18" t="n">
        <f aca="false">BK162*100/50</f>
        <v>17.5</v>
      </c>
      <c r="M162" s="18" t="n">
        <f aca="false">BL162*100/50</f>
        <v>14</v>
      </c>
      <c r="N162" s="18" t="n">
        <f aca="false">BM162*100/50</f>
        <v>20</v>
      </c>
      <c r="O162" s="18" t="n">
        <f aca="false">BN162*100/50</f>
        <v>26</v>
      </c>
      <c r="P162" s="18" t="n">
        <f aca="false">BO162*100/50</f>
        <v>0.9</v>
      </c>
      <c r="Q162" s="23" t="n">
        <v>0.08</v>
      </c>
      <c r="R162" s="24" t="n">
        <v>7.25</v>
      </c>
      <c r="S162" s="23" t="n">
        <v>0.13</v>
      </c>
      <c r="T162" s="24" t="n">
        <v>66</v>
      </c>
      <c r="U162" s="25" t="n">
        <v>40</v>
      </c>
      <c r="V162" s="23"/>
      <c r="W162" s="23" t="n">
        <v>0.01</v>
      </c>
      <c r="X162" s="25"/>
      <c r="Y162" s="25" t="n">
        <v>2.4</v>
      </c>
      <c r="Z162" s="25" t="n">
        <v>3</v>
      </c>
      <c r="AA162" s="25"/>
      <c r="AB162" s="25" t="n">
        <v>0.02</v>
      </c>
      <c r="BD162" s="18" t="n">
        <v>0.55</v>
      </c>
      <c r="BE162" s="18" t="n">
        <v>0.1</v>
      </c>
      <c r="BF162" s="18" t="n">
        <v>1.9</v>
      </c>
      <c r="BG162" s="18" t="n">
        <v>11</v>
      </c>
      <c r="BH162" s="18"/>
      <c r="BI162" s="18" t="n">
        <v>0.03</v>
      </c>
      <c r="BJ162" s="18" t="n">
        <v>0.02</v>
      </c>
      <c r="BK162" s="18" t="n">
        <v>8.75</v>
      </c>
      <c r="BL162" s="18" t="n">
        <v>7</v>
      </c>
      <c r="BM162" s="18" t="n">
        <v>10</v>
      </c>
      <c r="BN162" s="18" t="n">
        <v>13</v>
      </c>
      <c r="BO162" s="18" t="n">
        <v>0.45</v>
      </c>
      <c r="WRG162" s="4"/>
    </row>
    <row r="163" customFormat="false" ht="13.8" hidden="false" customHeight="false" outlineLevel="0" collapsed="false">
      <c r="A163" s="13"/>
      <c r="B163" s="21" t="s">
        <v>130</v>
      </c>
      <c r="C163" s="15" t="s">
        <v>131</v>
      </c>
      <c r="D163" s="21" t="n">
        <v>100</v>
      </c>
      <c r="E163" s="27" t="n">
        <v>15.94</v>
      </c>
      <c r="F163" s="27" t="n">
        <v>18.2</v>
      </c>
      <c r="G163" s="27" t="n">
        <v>11.33</v>
      </c>
      <c r="H163" s="27" t="n">
        <v>251.55</v>
      </c>
      <c r="I163" s="27" t="n">
        <v>55.56</v>
      </c>
      <c r="J163" s="27" t="n">
        <v>0.06</v>
      </c>
      <c r="K163" s="27" t="n">
        <v>0.13</v>
      </c>
      <c r="L163" s="27" t="n">
        <v>1.9</v>
      </c>
      <c r="M163" s="27" t="n">
        <v>12.26</v>
      </c>
      <c r="N163" s="27" t="n">
        <v>23.02</v>
      </c>
      <c r="O163" s="27" t="n">
        <v>166.06</v>
      </c>
      <c r="P163" s="27" t="n">
        <v>2.43</v>
      </c>
      <c r="Q163" s="40" t="n">
        <v>7.46</v>
      </c>
      <c r="R163" s="40" t="n">
        <v>8.29</v>
      </c>
      <c r="S163" s="40" t="n">
        <v>9.44</v>
      </c>
      <c r="T163" s="40" t="n">
        <v>142</v>
      </c>
      <c r="U163" s="40" t="n">
        <v>33</v>
      </c>
      <c r="V163" s="41" t="n">
        <v>0.05</v>
      </c>
      <c r="W163" s="41" t="n">
        <v>0.07</v>
      </c>
      <c r="X163" s="40" t="n">
        <v>0.41</v>
      </c>
      <c r="Y163" s="40" t="n">
        <v>23.65</v>
      </c>
      <c r="Z163" s="40" t="n">
        <v>16.5</v>
      </c>
      <c r="AA163" s="40" t="n">
        <v>83.14</v>
      </c>
      <c r="AB163" s="40" t="n">
        <v>0.68</v>
      </c>
      <c r="BD163" s="39" t="n">
        <v>14.06</v>
      </c>
      <c r="BE163" s="39" t="n">
        <v>8.34</v>
      </c>
      <c r="BF163" s="39" t="n">
        <v>7.57</v>
      </c>
      <c r="BG163" s="39" t="n">
        <v>162</v>
      </c>
      <c r="BH163" s="39" t="n">
        <v>6085.4</v>
      </c>
      <c r="BI163" s="39" t="n">
        <v>0.23</v>
      </c>
      <c r="BJ163" s="39" t="n">
        <v>1.63</v>
      </c>
      <c r="BK163" s="39" t="n">
        <v>25.46</v>
      </c>
      <c r="BL163" s="39" t="n">
        <v>23.56</v>
      </c>
      <c r="BM163" s="39" t="n">
        <v>16.7</v>
      </c>
      <c r="BN163" s="39" t="n">
        <v>248.7</v>
      </c>
      <c r="BO163" s="39" t="n">
        <v>5.26</v>
      </c>
    </row>
    <row r="164" customFormat="false" ht="13.8" hidden="false" customHeight="false" outlineLevel="0" collapsed="false">
      <c r="A164" s="13"/>
      <c r="B164" s="21" t="s">
        <v>68</v>
      </c>
      <c r="C164" s="15" t="s">
        <v>69</v>
      </c>
      <c r="D164" s="21" t="n">
        <v>180</v>
      </c>
      <c r="E164" s="27" t="n">
        <f aca="false">BD164*180/100</f>
        <v>3.672</v>
      </c>
      <c r="F164" s="27" t="n">
        <f aca="false">BE164*180/100</f>
        <v>5.76</v>
      </c>
      <c r="G164" s="27" t="n">
        <f aca="false">BF164*180/100</f>
        <v>24.534</v>
      </c>
      <c r="H164" s="27" t="n">
        <f aca="false">BG164*180/100</f>
        <v>163.8</v>
      </c>
      <c r="I164" s="27" t="n">
        <f aca="false">BH164*180/100</f>
        <v>0</v>
      </c>
      <c r="J164" s="27" t="n">
        <f aca="false">BI164*180/100</f>
        <v>0.162</v>
      </c>
      <c r="K164" s="27" t="n">
        <f aca="false">BJ164*180/100</f>
        <v>0.126</v>
      </c>
      <c r="L164" s="27" t="n">
        <f aca="false">BK164*180/100</f>
        <v>21.798</v>
      </c>
      <c r="M164" s="27" t="n">
        <f aca="false">BL164*180/100</f>
        <v>44.37</v>
      </c>
      <c r="N164" s="27" t="n">
        <f aca="false">BM164*180/100</f>
        <v>33.3</v>
      </c>
      <c r="O164" s="27" t="n">
        <f aca="false">BN164*180/100</f>
        <v>103.914</v>
      </c>
      <c r="P164" s="27" t="n">
        <f aca="false">BO164*180/100</f>
        <v>1.206</v>
      </c>
      <c r="AC164" s="27" t="n">
        <v>3.2</v>
      </c>
      <c r="AD164" s="27" t="n">
        <v>5.2</v>
      </c>
      <c r="AE164" s="27" t="n">
        <v>19.8</v>
      </c>
      <c r="AF164" s="27" t="n">
        <v>139.4</v>
      </c>
      <c r="AG164" s="27" t="n">
        <v>23.8</v>
      </c>
      <c r="AH164" s="27" t="n">
        <v>0.12</v>
      </c>
      <c r="AI164" s="27" t="n">
        <v>0.11</v>
      </c>
      <c r="AJ164" s="27" t="n">
        <v>10.2</v>
      </c>
      <c r="AK164" s="27" t="n">
        <v>39</v>
      </c>
      <c r="AL164" s="27" t="n">
        <v>28</v>
      </c>
      <c r="AM164" s="27" t="n">
        <v>84</v>
      </c>
      <c r="AN164" s="27" t="n">
        <v>1.03</v>
      </c>
      <c r="BD164" s="27" t="n">
        <v>2.04</v>
      </c>
      <c r="BE164" s="27" t="n">
        <v>3.2</v>
      </c>
      <c r="BF164" s="27" t="n">
        <v>13.63</v>
      </c>
      <c r="BG164" s="27" t="n">
        <v>91</v>
      </c>
      <c r="BH164" s="27"/>
      <c r="BI164" s="27" t="n">
        <v>0.09</v>
      </c>
      <c r="BJ164" s="27" t="n">
        <v>0.07</v>
      </c>
      <c r="BK164" s="27" t="n">
        <v>12.11</v>
      </c>
      <c r="BL164" s="27" t="n">
        <v>24.65</v>
      </c>
      <c r="BM164" s="27" t="n">
        <v>18.5</v>
      </c>
      <c r="BN164" s="27" t="n">
        <v>57.73</v>
      </c>
      <c r="BO164" s="27" t="n">
        <v>0.67</v>
      </c>
    </row>
    <row r="165" customFormat="false" ht="13.8" hidden="false" customHeight="false" outlineLevel="0" collapsed="false">
      <c r="A165" s="13"/>
      <c r="B165" s="21" t="s">
        <v>31</v>
      </c>
      <c r="C165" s="26" t="s">
        <v>32</v>
      </c>
      <c r="D165" s="21" t="n">
        <v>25</v>
      </c>
      <c r="E165" s="27" t="n">
        <f aca="false">BD165*25/20</f>
        <v>1.7</v>
      </c>
      <c r="F165" s="27" t="n">
        <f aca="false">BE165*25/20</f>
        <v>0.3</v>
      </c>
      <c r="G165" s="27" t="n">
        <f aca="false">BF165*25/20</f>
        <v>8.4</v>
      </c>
      <c r="H165" s="27" t="n">
        <f aca="false">BG165*25/20</f>
        <v>42.7</v>
      </c>
      <c r="I165" s="27" t="n">
        <f aca="false">BH165*25/20</f>
        <v>0</v>
      </c>
      <c r="J165" s="27" t="n">
        <f aca="false">BI165*25/20</f>
        <v>0.0375</v>
      </c>
      <c r="K165" s="27" t="n">
        <f aca="false">BJ165*25/20</f>
        <v>0.025</v>
      </c>
      <c r="L165" s="27" t="n">
        <f aca="false">BK165*25/20</f>
        <v>0</v>
      </c>
      <c r="M165" s="27" t="n">
        <f aca="false">BL165*25/20</f>
        <v>11.2625</v>
      </c>
      <c r="N165" s="27" t="n">
        <f aca="false">BM165*25/20</f>
        <v>11.7625</v>
      </c>
      <c r="O165" s="27" t="n">
        <f aca="false">BN165*25/20</f>
        <v>37.675</v>
      </c>
      <c r="P165" s="27" t="n">
        <f aca="false">BO165*25/20</f>
        <v>0.9375</v>
      </c>
      <c r="Q165" s="27" t="n">
        <v>1.7</v>
      </c>
      <c r="R165" s="27" t="n">
        <v>0.3</v>
      </c>
      <c r="S165" s="27" t="n">
        <v>8.4</v>
      </c>
      <c r="T165" s="27" t="n">
        <v>42.7</v>
      </c>
      <c r="U165" s="27"/>
      <c r="V165" s="27" t="n">
        <v>0.04</v>
      </c>
      <c r="W165" s="27" t="n">
        <v>0.02</v>
      </c>
      <c r="X165" s="27"/>
      <c r="Y165" s="27" t="n">
        <v>11.26</v>
      </c>
      <c r="Z165" s="27" t="n">
        <v>11.76</v>
      </c>
      <c r="AA165" s="27" t="n">
        <v>37.68</v>
      </c>
      <c r="AB165" s="27" t="n">
        <v>0.94</v>
      </c>
      <c r="BD165" s="27" t="n">
        <v>1.36</v>
      </c>
      <c r="BE165" s="27" t="n">
        <v>0.24</v>
      </c>
      <c r="BF165" s="27" t="n">
        <v>6.72</v>
      </c>
      <c r="BG165" s="27" t="n">
        <v>34.16</v>
      </c>
      <c r="BH165" s="27"/>
      <c r="BI165" s="27" t="n">
        <v>0.03</v>
      </c>
      <c r="BJ165" s="27" t="n">
        <v>0.02</v>
      </c>
      <c r="BK165" s="27"/>
      <c r="BL165" s="27" t="n">
        <v>9.01</v>
      </c>
      <c r="BM165" s="27" t="n">
        <v>9.41</v>
      </c>
      <c r="BN165" s="27" t="n">
        <v>30.14</v>
      </c>
      <c r="BO165" s="27" t="n">
        <v>0.75</v>
      </c>
    </row>
    <row r="166" customFormat="false" ht="13.8" hidden="false" customHeight="false" outlineLevel="0" collapsed="false">
      <c r="A166" s="13"/>
      <c r="B166" s="21" t="s">
        <v>31</v>
      </c>
      <c r="C166" s="15" t="s">
        <v>33</v>
      </c>
      <c r="D166" s="21" t="n">
        <v>40</v>
      </c>
      <c r="E166" s="27" t="n">
        <f aca="false">BD166*40/40</f>
        <v>2.96</v>
      </c>
      <c r="F166" s="27" t="n">
        <f aca="false">BE166*40/40</f>
        <v>0.36</v>
      </c>
      <c r="G166" s="27" t="n">
        <f aca="false">BF166*40/40</f>
        <v>21.1</v>
      </c>
      <c r="H166" s="27" t="n">
        <f aca="false">BG166*40/40</f>
        <v>93.78</v>
      </c>
      <c r="I166" s="27" t="n">
        <f aca="false">BH166*40/40</f>
        <v>0</v>
      </c>
      <c r="J166" s="27" t="n">
        <f aca="false">BI166*40/40</f>
        <v>0</v>
      </c>
      <c r="K166" s="27" t="n">
        <f aca="false">BJ166*40/40</f>
        <v>0.02</v>
      </c>
      <c r="L166" s="27" t="n">
        <f aca="false">BK166*40/40</f>
        <v>0</v>
      </c>
      <c r="M166" s="27" t="n">
        <f aca="false">BL166*40/40</f>
        <v>8</v>
      </c>
      <c r="N166" s="27" t="n">
        <f aca="false">BM166*40/40</f>
        <v>5.6</v>
      </c>
      <c r="O166" s="27" t="n">
        <f aca="false">BN166*40/40</f>
        <v>26</v>
      </c>
      <c r="P166" s="27" t="n">
        <f aca="false">BO166*40/40</f>
        <v>0.44</v>
      </c>
      <c r="Q166" s="27" t="n">
        <v>3.03</v>
      </c>
      <c r="R166" s="27" t="n">
        <v>0.36</v>
      </c>
      <c r="S166" s="27" t="n">
        <v>19.64</v>
      </c>
      <c r="T166" s="27" t="n">
        <v>93.77</v>
      </c>
      <c r="U166" s="27"/>
      <c r="V166" s="27"/>
      <c r="W166" s="27" t="n">
        <v>0.013</v>
      </c>
      <c r="X166" s="27"/>
      <c r="Y166" s="27" t="n">
        <v>8</v>
      </c>
      <c r="Z166" s="27" t="n">
        <v>5.6</v>
      </c>
      <c r="AA166" s="27" t="n">
        <v>26</v>
      </c>
      <c r="AB166" s="27" t="n">
        <v>0.44</v>
      </c>
      <c r="AC166" s="27" t="n">
        <v>3</v>
      </c>
      <c r="AD166" s="27" t="n">
        <f aca="false">AP166*40/40</f>
        <v>0</v>
      </c>
      <c r="AE166" s="27" t="n">
        <f aca="false">AQ166*40/40</f>
        <v>0</v>
      </c>
      <c r="AF166" s="27" t="n">
        <f aca="false">AR166*40/40</f>
        <v>0</v>
      </c>
      <c r="AG166" s="27" t="n">
        <f aca="false">AS166*40/40</f>
        <v>0</v>
      </c>
      <c r="AH166" s="27" t="n">
        <f aca="false">AT166*40/40</f>
        <v>0</v>
      </c>
      <c r="AI166" s="27" t="n">
        <f aca="false">AU166*40/40</f>
        <v>0</v>
      </c>
      <c r="AJ166" s="27" t="n">
        <f aca="false">AV166*40/40</f>
        <v>0</v>
      </c>
      <c r="AK166" s="27" t="n">
        <f aca="false">AW166*40/40</f>
        <v>0</v>
      </c>
      <c r="AL166" s="27" t="n">
        <f aca="false">AX166*40/40</f>
        <v>0</v>
      </c>
      <c r="AM166" s="27" t="n">
        <f aca="false">AY166*40/40</f>
        <v>0</v>
      </c>
      <c r="AN166" s="27" t="n">
        <f aca="false">AZ166*40/40</f>
        <v>0</v>
      </c>
      <c r="BD166" s="27" t="n">
        <v>2.96</v>
      </c>
      <c r="BE166" s="27" t="n">
        <v>0.36</v>
      </c>
      <c r="BF166" s="27" t="n">
        <v>21.1</v>
      </c>
      <c r="BG166" s="27" t="n">
        <v>93.78</v>
      </c>
      <c r="BH166" s="27"/>
      <c r="BI166" s="27"/>
      <c r="BJ166" s="27" t="n">
        <v>0.02</v>
      </c>
      <c r="BK166" s="27"/>
      <c r="BL166" s="27" t="n">
        <v>8</v>
      </c>
      <c r="BM166" s="27" t="n">
        <v>5.6</v>
      </c>
      <c r="BN166" s="27" t="n">
        <v>26</v>
      </c>
      <c r="BO166" s="27" t="n">
        <v>0.44</v>
      </c>
      <c r="WOD166" s="2"/>
      <c r="WOE166" s="2"/>
      <c r="WOF166" s="2"/>
      <c r="WOG166" s="2"/>
      <c r="WOH166" s="2"/>
      <c r="WOI166" s="2"/>
      <c r="WOJ166" s="2"/>
      <c r="WOK166" s="2"/>
      <c r="WOL166" s="2"/>
      <c r="WOM166" s="2"/>
      <c r="WON166" s="2"/>
      <c r="WOO166" s="2"/>
      <c r="WOP166" s="2"/>
      <c r="WOQ166" s="2"/>
      <c r="WOR166" s="2"/>
      <c r="WOS166" s="2"/>
      <c r="WOT166" s="2"/>
      <c r="WOU166" s="2"/>
      <c r="WOV166" s="2"/>
      <c r="WOW166" s="2"/>
      <c r="WOX166" s="2"/>
      <c r="WOY166" s="2"/>
      <c r="WOZ166" s="2"/>
      <c r="WPA166" s="2"/>
      <c r="WPB166" s="2"/>
      <c r="WPC166" s="2"/>
      <c r="WPD166" s="2"/>
      <c r="WPE166" s="2"/>
      <c r="WPF166" s="2"/>
      <c r="WPG166" s="2"/>
      <c r="WPH166" s="2"/>
      <c r="WPI166" s="2"/>
      <c r="WPJ166" s="2"/>
      <c r="WPK166" s="2"/>
      <c r="WPL166" s="2"/>
      <c r="WPM166" s="2"/>
      <c r="WPN166" s="2"/>
      <c r="WPO166" s="2"/>
      <c r="WPP166" s="2"/>
      <c r="WPQ166" s="2"/>
      <c r="WPR166" s="2"/>
      <c r="WPS166" s="2"/>
      <c r="WPT166" s="2"/>
      <c r="WPU166" s="2"/>
      <c r="WPV166" s="2"/>
      <c r="WPW166" s="2"/>
      <c r="WPX166" s="2"/>
      <c r="WPY166" s="2"/>
      <c r="WPZ166" s="2"/>
      <c r="WQA166" s="2"/>
      <c r="WQB166" s="2"/>
      <c r="WQC166" s="2"/>
      <c r="WQD166" s="2"/>
      <c r="WQE166" s="2"/>
      <c r="WQF166" s="2"/>
      <c r="WQG166" s="2"/>
      <c r="WQH166" s="2"/>
      <c r="WQI166" s="2"/>
      <c r="WQJ166" s="2"/>
      <c r="WQK166" s="2"/>
      <c r="WQL166" s="2"/>
      <c r="WQM166" s="2"/>
      <c r="WQN166" s="2"/>
      <c r="WQO166" s="2"/>
      <c r="WQP166" s="2"/>
      <c r="WQQ166" s="2"/>
      <c r="WQR166" s="2"/>
      <c r="WQS166" s="2"/>
      <c r="WQT166" s="2"/>
      <c r="WQU166" s="2"/>
      <c r="WQV166" s="2"/>
      <c r="WQW166" s="2"/>
      <c r="WQX166" s="2"/>
      <c r="WQY166" s="2"/>
      <c r="WQZ166" s="2"/>
      <c r="WRA166" s="2"/>
      <c r="WRB166" s="2"/>
      <c r="WRC166" s="2"/>
      <c r="WRD166" s="2"/>
      <c r="WRE166" s="2"/>
      <c r="WRF166" s="2"/>
    </row>
    <row r="167" customFormat="false" ht="15" hidden="false" customHeight="false" outlineLevel="0" collapsed="false">
      <c r="A167" s="13"/>
      <c r="B167" s="21" t="s">
        <v>132</v>
      </c>
      <c r="C167" s="26" t="s">
        <v>133</v>
      </c>
      <c r="D167" s="21" t="n">
        <v>180</v>
      </c>
      <c r="E167" s="27" t="n">
        <f aca="false">AC167*180/200</f>
        <v>0.72</v>
      </c>
      <c r="F167" s="27" t="n">
        <f aca="false">AD167*180/200</f>
        <v>0.18</v>
      </c>
      <c r="G167" s="27" t="n">
        <f aca="false">AE167*180/200</f>
        <v>15.03</v>
      </c>
      <c r="H167" s="27" t="n">
        <f aca="false">AF167*180/200</f>
        <v>60.03</v>
      </c>
      <c r="I167" s="27" t="n">
        <f aca="false">AG167*180/200</f>
        <v>88.2</v>
      </c>
      <c r="J167" s="27" t="n">
        <f aca="false">AH167*180/200</f>
        <v>0.009</v>
      </c>
      <c r="K167" s="27" t="n">
        <f aca="false">AI167*180/200</f>
        <v>0.045</v>
      </c>
      <c r="L167" s="27" t="n">
        <f aca="false">AJ167*180/200</f>
        <v>72</v>
      </c>
      <c r="M167" s="27" t="n">
        <f aca="false">AK167*180/200</f>
        <v>9.9</v>
      </c>
      <c r="N167" s="27" t="n">
        <f aca="false">AL167*180/200</f>
        <v>2.7</v>
      </c>
      <c r="O167" s="27" t="n">
        <f aca="false">AM167*180/200</f>
        <v>2.7</v>
      </c>
      <c r="P167" s="27" t="n">
        <f aca="false">AN167*180/200</f>
        <v>0.486</v>
      </c>
      <c r="Q167" s="27" t="n">
        <v>0.3</v>
      </c>
      <c r="R167" s="27"/>
      <c r="S167" s="27" t="n">
        <v>6.7</v>
      </c>
      <c r="T167" s="27" t="n">
        <v>27.9</v>
      </c>
      <c r="U167" s="28" t="n">
        <v>0.38</v>
      </c>
      <c r="V167" s="21"/>
      <c r="W167" s="21" t="n">
        <v>0.01</v>
      </c>
      <c r="X167" s="27" t="n">
        <v>1.16</v>
      </c>
      <c r="Y167" s="27" t="n">
        <v>6.9</v>
      </c>
      <c r="Z167" s="27" t="n">
        <v>4.6</v>
      </c>
      <c r="AA167" s="27" t="n">
        <v>8.5</v>
      </c>
      <c r="AB167" s="27" t="n">
        <v>0.77</v>
      </c>
      <c r="AC167" s="27" t="n">
        <v>0.8</v>
      </c>
      <c r="AD167" s="27" t="n">
        <v>0.2</v>
      </c>
      <c r="AE167" s="27" t="n">
        <v>16.7</v>
      </c>
      <c r="AF167" s="27" t="n">
        <v>66.7</v>
      </c>
      <c r="AG167" s="27" t="n">
        <v>98</v>
      </c>
      <c r="AH167" s="27" t="n">
        <v>0.01</v>
      </c>
      <c r="AI167" s="27" t="n">
        <v>0.05</v>
      </c>
      <c r="AJ167" s="27" t="n">
        <v>80</v>
      </c>
      <c r="AK167" s="27" t="n">
        <v>11</v>
      </c>
      <c r="AL167" s="27" t="n">
        <v>3</v>
      </c>
      <c r="AM167" s="27" t="n">
        <v>3</v>
      </c>
      <c r="AN167" s="27" t="n">
        <v>0.54</v>
      </c>
    </row>
    <row r="168" customFormat="false" ht="13.8" hidden="false" customHeight="false" outlineLevel="0" collapsed="false">
      <c r="A168" s="13"/>
      <c r="B168" s="21" t="s">
        <v>29</v>
      </c>
      <c r="C168" s="15" t="s">
        <v>60</v>
      </c>
      <c r="D168" s="21" t="n">
        <v>100</v>
      </c>
      <c r="E168" s="27" t="n">
        <v>0.4</v>
      </c>
      <c r="F168" s="27" t="n">
        <v>0.3</v>
      </c>
      <c r="G168" s="27" t="n">
        <v>10.3</v>
      </c>
      <c r="H168" s="27" t="n">
        <v>47</v>
      </c>
      <c r="I168" s="27" t="n">
        <f aca="false">BH168*100/100</f>
        <v>0</v>
      </c>
      <c r="J168" s="27" t="n">
        <v>0.03</v>
      </c>
      <c r="K168" s="27" t="n">
        <v>0.02</v>
      </c>
      <c r="L168" s="27" t="n">
        <v>5</v>
      </c>
      <c r="M168" s="27" t="n">
        <v>19</v>
      </c>
      <c r="N168" s="27" t="n">
        <v>12</v>
      </c>
      <c r="O168" s="27" t="n">
        <v>16</v>
      </c>
      <c r="P168" s="27" t="n">
        <v>2.3</v>
      </c>
      <c r="BD168" s="27" t="n">
        <v>0.4</v>
      </c>
      <c r="BE168" s="27" t="n">
        <v>0.3</v>
      </c>
      <c r="BF168" s="27" t="n">
        <v>10.3</v>
      </c>
      <c r="BG168" s="27" t="n">
        <v>47</v>
      </c>
      <c r="BH168" s="56"/>
      <c r="BI168" s="21" t="n">
        <v>0.02</v>
      </c>
      <c r="BJ168" s="21" t="n">
        <v>0.02</v>
      </c>
      <c r="BK168" s="27" t="n">
        <v>5</v>
      </c>
      <c r="BL168" s="27" t="n">
        <v>19</v>
      </c>
      <c r="BM168" s="27" t="n">
        <v>12</v>
      </c>
      <c r="BN168" s="27" t="n">
        <v>16</v>
      </c>
      <c r="BO168" s="27" t="n">
        <v>2.3</v>
      </c>
    </row>
    <row r="169" customFormat="false" ht="15" hidden="false" customHeight="false" outlineLevel="0" collapsed="false">
      <c r="A169" s="30" t="s">
        <v>36</v>
      </c>
      <c r="B169" s="30"/>
      <c r="C169" s="30"/>
      <c r="D169" s="31" t="n">
        <f aca="false">SUM(D162:D168)</f>
        <v>725</v>
      </c>
      <c r="E169" s="32"/>
      <c r="F169" s="32"/>
      <c r="G169" s="32"/>
      <c r="H169" s="32"/>
      <c r="I169" s="32"/>
      <c r="J169" s="31"/>
      <c r="K169" s="31"/>
      <c r="L169" s="32"/>
      <c r="M169" s="32"/>
      <c r="N169" s="32"/>
      <c r="O169" s="32"/>
      <c r="P169" s="32"/>
    </row>
    <row r="170" customFormat="false" ht="15" hidden="false" customHeight="false" outlineLevel="0" collapsed="false">
      <c r="A170" s="33" t="s">
        <v>37</v>
      </c>
      <c r="B170" s="33"/>
      <c r="C170" s="33"/>
      <c r="D170" s="33"/>
      <c r="E170" s="32" t="n">
        <f aca="false">SUM(E162:E169)</f>
        <v>26.492</v>
      </c>
      <c r="F170" s="32" t="n">
        <f aca="false">SUM(F162:F169)</f>
        <v>25.3</v>
      </c>
      <c r="G170" s="32" t="n">
        <f aca="false">SUM(G162:G169)</f>
        <v>94.494</v>
      </c>
      <c r="H170" s="32" t="n">
        <f aca="false">SUM(H162:H169)</f>
        <v>680.86</v>
      </c>
      <c r="I170" s="32" t="n">
        <f aca="false">SUM(I162:I169)</f>
        <v>143.76</v>
      </c>
      <c r="J170" s="32" t="n">
        <f aca="false">SUM(J162:J169)</f>
        <v>0.3585</v>
      </c>
      <c r="K170" s="32" t="n">
        <f aca="false">SUM(K162:K169)</f>
        <v>0.406</v>
      </c>
      <c r="L170" s="32" t="n">
        <f aca="false">SUM(L162:L169)</f>
        <v>118.198</v>
      </c>
      <c r="M170" s="32" t="n">
        <f aca="false">SUM(M162:M169)</f>
        <v>118.7925</v>
      </c>
      <c r="N170" s="32" t="n">
        <f aca="false">SUM(N162:N169)</f>
        <v>108.3825</v>
      </c>
      <c r="O170" s="32" t="n">
        <f aca="false">SUM(O162:O169)</f>
        <v>378.349</v>
      </c>
      <c r="P170" s="32" t="n">
        <f aca="false">SUM(P162:P169)</f>
        <v>8.6995</v>
      </c>
    </row>
    <row r="171" customFormat="false" ht="15" hidden="false" customHeight="true" outlineLevel="0" collapsed="false">
      <c r="A171" s="34" t="s">
        <v>38</v>
      </c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</row>
    <row r="172" customFormat="false" ht="15" hidden="false" customHeight="true" outlineLevel="0" collapsed="false">
      <c r="A172" s="34"/>
      <c r="B172" s="64" t="s">
        <v>74</v>
      </c>
      <c r="C172" s="65" t="s">
        <v>75</v>
      </c>
      <c r="D172" s="14" t="n">
        <v>100</v>
      </c>
      <c r="E172" s="14" t="n">
        <v>2.37</v>
      </c>
      <c r="F172" s="14" t="n">
        <v>7.38</v>
      </c>
      <c r="G172" s="14" t="n">
        <v>2.59</v>
      </c>
      <c r="H172" s="80" t="n">
        <v>86</v>
      </c>
      <c r="I172" s="14" t="n">
        <v>29.6</v>
      </c>
      <c r="J172" s="14" t="n">
        <v>0.02</v>
      </c>
      <c r="K172" s="14" t="n">
        <v>0.1</v>
      </c>
      <c r="L172" s="14" t="n">
        <v>11.03</v>
      </c>
      <c r="M172" s="14" t="n">
        <v>34.18</v>
      </c>
      <c r="N172" s="14" t="n">
        <v>12.44</v>
      </c>
      <c r="O172" s="14" t="n">
        <v>53.88</v>
      </c>
      <c r="P172" s="14" t="n">
        <v>1.01</v>
      </c>
    </row>
    <row r="173" s="37" customFormat="true" ht="13.8" hidden="false" customHeight="false" outlineLevel="0" collapsed="false">
      <c r="A173" s="34"/>
      <c r="B173" s="21" t="s">
        <v>64</v>
      </c>
      <c r="C173" s="58" t="s">
        <v>65</v>
      </c>
      <c r="D173" s="16" t="n">
        <v>250</v>
      </c>
      <c r="E173" s="17" t="n">
        <f aca="false">BD173*250/100</f>
        <v>5.5</v>
      </c>
      <c r="F173" s="17" t="n">
        <f aca="false">BE173*250/100</f>
        <v>5.275</v>
      </c>
      <c r="G173" s="17" t="n">
        <f aca="false">BF173*250/100</f>
        <v>16.525</v>
      </c>
      <c r="H173" s="17" t="n">
        <f aca="false">BG173*250/100</f>
        <v>147.5</v>
      </c>
      <c r="I173" s="17" t="n">
        <f aca="false">BH173*250/100</f>
        <v>0</v>
      </c>
      <c r="J173" s="17" t="n">
        <f aca="false">BI173*250/100</f>
        <v>0.225</v>
      </c>
      <c r="K173" s="17" t="n">
        <f aca="false">BJ173*250/100</f>
        <v>0.075</v>
      </c>
      <c r="L173" s="17" t="n">
        <f aca="false">BK173*250/100</f>
        <v>5.825</v>
      </c>
      <c r="M173" s="17" t="n">
        <f aca="false">BL173*250/100</f>
        <v>42.675</v>
      </c>
      <c r="N173" s="17" t="n">
        <f aca="false">BM173*250/100</f>
        <v>35.575</v>
      </c>
      <c r="O173" s="17" t="n">
        <f aca="false">BN173*250/100</f>
        <v>88.1</v>
      </c>
      <c r="P173" s="17" t="n">
        <f aca="false">BO173*250/100</f>
        <v>2.05</v>
      </c>
      <c r="Q173" s="59" t="n">
        <v>5.49</v>
      </c>
      <c r="R173" s="59" t="n">
        <v>5.27</v>
      </c>
      <c r="S173" s="59" t="n">
        <v>16.54</v>
      </c>
      <c r="T173" s="59" t="n">
        <v>148.25</v>
      </c>
      <c r="U173" s="59"/>
      <c r="V173" s="60" t="n">
        <v>0.228</v>
      </c>
      <c r="W173" s="60" t="n">
        <v>0.073</v>
      </c>
      <c r="X173" s="59" t="n">
        <v>5.83</v>
      </c>
      <c r="Y173" s="59" t="n">
        <v>42.68</v>
      </c>
      <c r="Z173" s="59" t="n">
        <v>88.1</v>
      </c>
      <c r="AA173" s="59" t="n">
        <v>35.58</v>
      </c>
      <c r="AB173" s="59" t="n">
        <v>2.05</v>
      </c>
      <c r="BD173" s="17" t="n">
        <v>2.2</v>
      </c>
      <c r="BE173" s="17" t="n">
        <v>2.11</v>
      </c>
      <c r="BF173" s="17" t="n">
        <v>6.61</v>
      </c>
      <c r="BG173" s="17" t="n">
        <v>59</v>
      </c>
      <c r="BH173" s="17" t="n">
        <f aca="false">BT173*200/250</f>
        <v>0</v>
      </c>
      <c r="BI173" s="17" t="n">
        <v>0.09</v>
      </c>
      <c r="BJ173" s="17" t="n">
        <v>0.03</v>
      </c>
      <c r="BK173" s="17" t="n">
        <v>2.33</v>
      </c>
      <c r="BL173" s="17" t="n">
        <v>17.07</v>
      </c>
      <c r="BM173" s="17" t="n">
        <v>14.23</v>
      </c>
      <c r="BN173" s="17" t="n">
        <v>35.24</v>
      </c>
      <c r="BO173" s="17" t="n">
        <v>0.82</v>
      </c>
      <c r="WRG173" s="4"/>
    </row>
    <row r="174" s="1" customFormat="true" ht="13.8" hidden="false" customHeight="false" outlineLevel="0" collapsed="false">
      <c r="A174" s="34"/>
      <c r="B174" s="21" t="s">
        <v>56</v>
      </c>
      <c r="C174" s="15" t="s">
        <v>57</v>
      </c>
      <c r="D174" s="21" t="n">
        <v>100</v>
      </c>
      <c r="E174" s="27" t="n">
        <v>15.84</v>
      </c>
      <c r="F174" s="27" t="n">
        <v>11.64</v>
      </c>
      <c r="G174" s="27" t="n">
        <v>8.48</v>
      </c>
      <c r="H174" s="27" t="n">
        <v>202</v>
      </c>
      <c r="I174" s="27" t="n">
        <f aca="false">SUM(ACT174*100/90)</f>
        <v>19.8</v>
      </c>
      <c r="J174" s="27" t="n">
        <f aca="false">SUM(ACU174*100/90)</f>
        <v>0.122222222222222</v>
      </c>
      <c r="K174" s="27" t="n">
        <f aca="false">SUM(ACV174*100/90)</f>
        <v>0.122222222222222</v>
      </c>
      <c r="L174" s="27" t="n">
        <f aca="false">SUM(ACW174*100/90)</f>
        <v>6.3</v>
      </c>
      <c r="M174" s="27" t="n">
        <f aca="false">SUM(ACX174*100/90)</f>
        <v>63.0777777777778</v>
      </c>
      <c r="N174" s="27" t="n">
        <f aca="false">SUM(ACY174*100/90)</f>
        <v>58.1444444444444</v>
      </c>
      <c r="O174" s="27" t="n">
        <f aca="false">SUM(ACZ174*100/90)</f>
        <v>245.022222222222</v>
      </c>
      <c r="P174" s="27" t="n">
        <f aca="false">SUM(ADA174*100/90)</f>
        <v>1.3</v>
      </c>
      <c r="ACP174" s="27" t="n">
        <v>9.42</v>
      </c>
      <c r="ACQ174" s="27" t="n">
        <v>7.8</v>
      </c>
      <c r="ACR174" s="27" t="n">
        <v>8.93</v>
      </c>
      <c r="ACS174" s="27" t="n">
        <v>187</v>
      </c>
      <c r="ACT174" s="27" t="n">
        <v>17.82</v>
      </c>
      <c r="ACU174" s="21" t="n">
        <v>0.11</v>
      </c>
      <c r="ACV174" s="21" t="n">
        <v>0.11</v>
      </c>
      <c r="ACW174" s="27" t="n">
        <v>5.67</v>
      </c>
      <c r="ACX174" s="27" t="n">
        <v>56.77</v>
      </c>
      <c r="ACY174" s="27" t="n">
        <v>52.33</v>
      </c>
      <c r="ACZ174" s="27" t="n">
        <v>220.52</v>
      </c>
      <c r="ADA174" s="27" t="n">
        <v>1.17</v>
      </c>
      <c r="XFD174" s="4"/>
    </row>
    <row r="175" s="1" customFormat="true" ht="13.8" hidden="false" customHeight="false" outlineLevel="0" collapsed="false">
      <c r="A175" s="34"/>
      <c r="B175" s="21" t="n">
        <v>334</v>
      </c>
      <c r="C175" s="15" t="s">
        <v>134</v>
      </c>
      <c r="D175" s="21" t="n">
        <v>180</v>
      </c>
      <c r="E175" s="27" t="n">
        <f aca="false">AC175*180/180</f>
        <v>4.1</v>
      </c>
      <c r="F175" s="27" t="n">
        <f aca="false">AD175*180/180</f>
        <v>5.95</v>
      </c>
      <c r="G175" s="27" t="n">
        <f aca="false">AE175*180/180</f>
        <v>37.5</v>
      </c>
      <c r="H175" s="27" t="n">
        <f aca="false">AF175*180/180</f>
        <v>220.5</v>
      </c>
      <c r="I175" s="27" t="n">
        <f aca="false">AG175*180/180</f>
        <v>0</v>
      </c>
      <c r="J175" s="27" t="n">
        <f aca="false">AH175*180/180</f>
        <v>0.05</v>
      </c>
      <c r="K175" s="27" t="n">
        <f aca="false">AI175*180/180</f>
        <v>0.03</v>
      </c>
      <c r="L175" s="27" t="n">
        <f aca="false">AJ175*180/180</f>
        <v>1.08</v>
      </c>
      <c r="M175" s="27" t="n">
        <f aca="false">AK175*180/180</f>
        <v>15.66</v>
      </c>
      <c r="N175" s="27" t="n">
        <f aca="false">AL175*180/180</f>
        <v>35.1</v>
      </c>
      <c r="O175" s="27" t="n">
        <f aca="false">AM175*180/180</f>
        <v>99.72</v>
      </c>
      <c r="P175" s="27" t="n">
        <f aca="false">AN175*180/180</f>
        <v>0.79</v>
      </c>
      <c r="AC175" s="27" t="n">
        <v>4.1</v>
      </c>
      <c r="AD175" s="27" t="n">
        <v>5.95</v>
      </c>
      <c r="AE175" s="27" t="n">
        <v>37.5</v>
      </c>
      <c r="AF175" s="27" t="n">
        <v>220.5</v>
      </c>
      <c r="AG175" s="27"/>
      <c r="AH175" s="21" t="n">
        <v>0.05</v>
      </c>
      <c r="AI175" s="21" t="n">
        <v>0.03</v>
      </c>
      <c r="AJ175" s="27" t="n">
        <v>1.08</v>
      </c>
      <c r="AK175" s="27" t="n">
        <v>15.66</v>
      </c>
      <c r="AL175" s="27" t="n">
        <v>35.1</v>
      </c>
      <c r="AM175" s="27" t="n">
        <v>99.72</v>
      </c>
      <c r="AN175" s="27" t="n">
        <v>0.79</v>
      </c>
      <c r="WRG175" s="4"/>
    </row>
    <row r="176" customFormat="false" ht="13.8" hidden="false" customHeight="false" outlineLevel="0" collapsed="false">
      <c r="A176" s="34"/>
      <c r="B176" s="21" t="s">
        <v>31</v>
      </c>
      <c r="C176" s="26" t="s">
        <v>32</v>
      </c>
      <c r="D176" s="21" t="n">
        <v>30</v>
      </c>
      <c r="E176" s="27" t="n">
        <f aca="false">BD176*30/20</f>
        <v>2.04</v>
      </c>
      <c r="F176" s="27" t="n">
        <f aca="false">BE176*30/20</f>
        <v>0.36</v>
      </c>
      <c r="G176" s="27" t="n">
        <f aca="false">BF176*30/20</f>
        <v>10.08</v>
      </c>
      <c r="H176" s="27" t="n">
        <f aca="false">BG176*30/20</f>
        <v>51.24</v>
      </c>
      <c r="I176" s="27" t="n">
        <f aca="false">BH176*30/20</f>
        <v>0</v>
      </c>
      <c r="J176" s="27" t="n">
        <f aca="false">BI176*30/20</f>
        <v>0.045</v>
      </c>
      <c r="K176" s="27" t="n">
        <f aca="false">BJ176*30/20</f>
        <v>0.03</v>
      </c>
      <c r="L176" s="27" t="n">
        <f aca="false">BK176*30/20</f>
        <v>0</v>
      </c>
      <c r="M176" s="27" t="n">
        <f aca="false">BL176*30/20</f>
        <v>13.515</v>
      </c>
      <c r="N176" s="27" t="n">
        <f aca="false">BM176*30/20</f>
        <v>14.115</v>
      </c>
      <c r="O176" s="27" t="n">
        <f aca="false">BN176*30/20</f>
        <v>45.21</v>
      </c>
      <c r="P176" s="27" t="n">
        <f aca="false">BO176*30/20</f>
        <v>1.125</v>
      </c>
      <c r="Q176" s="27" t="n">
        <v>1.7</v>
      </c>
      <c r="R176" s="27" t="n">
        <v>0.3</v>
      </c>
      <c r="S176" s="27" t="n">
        <v>8.4</v>
      </c>
      <c r="T176" s="27" t="n">
        <v>42.7</v>
      </c>
      <c r="U176" s="27"/>
      <c r="V176" s="27" t="n">
        <v>0.04</v>
      </c>
      <c r="W176" s="27" t="n">
        <v>0.02</v>
      </c>
      <c r="X176" s="27"/>
      <c r="Y176" s="27" t="n">
        <v>11.26</v>
      </c>
      <c r="Z176" s="27" t="n">
        <v>11.76</v>
      </c>
      <c r="AA176" s="27" t="n">
        <v>37.68</v>
      </c>
      <c r="AB176" s="27" t="n">
        <v>0.94</v>
      </c>
      <c r="BD176" s="27" t="n">
        <v>1.36</v>
      </c>
      <c r="BE176" s="27" t="n">
        <v>0.24</v>
      </c>
      <c r="BF176" s="27" t="n">
        <v>6.72</v>
      </c>
      <c r="BG176" s="27" t="n">
        <v>34.16</v>
      </c>
      <c r="BH176" s="27"/>
      <c r="BI176" s="27" t="n">
        <v>0.03</v>
      </c>
      <c r="BJ176" s="27" t="n">
        <v>0.02</v>
      </c>
      <c r="BK176" s="27"/>
      <c r="BL176" s="27" t="n">
        <v>9.01</v>
      </c>
      <c r="BM176" s="27" t="n">
        <v>9.41</v>
      </c>
      <c r="BN176" s="27" t="n">
        <v>30.14</v>
      </c>
      <c r="BO176" s="27" t="n">
        <v>0.75</v>
      </c>
    </row>
    <row r="177" customFormat="false" ht="13.8" hidden="false" customHeight="false" outlineLevel="0" collapsed="false">
      <c r="A177" s="34"/>
      <c r="B177" s="21" t="s">
        <v>31</v>
      </c>
      <c r="C177" s="15" t="s">
        <v>33</v>
      </c>
      <c r="D177" s="21" t="n">
        <v>50</v>
      </c>
      <c r="E177" s="27" t="n">
        <f aca="false">BD177*50/40</f>
        <v>3.7</v>
      </c>
      <c r="F177" s="27" t="n">
        <f aca="false">BE177*50/40</f>
        <v>0.45</v>
      </c>
      <c r="G177" s="27" t="n">
        <f aca="false">BF177*50/40</f>
        <v>26.375</v>
      </c>
      <c r="H177" s="27" t="n">
        <f aca="false">BG177*50/40</f>
        <v>117.225</v>
      </c>
      <c r="I177" s="27" t="n">
        <f aca="false">BH177*50/40</f>
        <v>0</v>
      </c>
      <c r="J177" s="27" t="n">
        <f aca="false">BI177*50/40</f>
        <v>0</v>
      </c>
      <c r="K177" s="27" t="n">
        <f aca="false">BJ177*50/40</f>
        <v>0.025</v>
      </c>
      <c r="L177" s="27" t="n">
        <f aca="false">BK177*50/40</f>
        <v>0</v>
      </c>
      <c r="M177" s="27" t="n">
        <f aca="false">BL177*50/40</f>
        <v>10</v>
      </c>
      <c r="N177" s="27" t="n">
        <f aca="false">BM177*50/40</f>
        <v>7</v>
      </c>
      <c r="O177" s="27" t="n">
        <f aca="false">BN177*50/40</f>
        <v>32.5</v>
      </c>
      <c r="P177" s="27" t="n">
        <f aca="false">BO177*50/40</f>
        <v>0.55</v>
      </c>
      <c r="Q177" s="27" t="n">
        <v>3.03</v>
      </c>
      <c r="R177" s="27" t="n">
        <v>0.36</v>
      </c>
      <c r="S177" s="27" t="n">
        <v>19.64</v>
      </c>
      <c r="T177" s="27" t="n">
        <v>93.77</v>
      </c>
      <c r="U177" s="27"/>
      <c r="V177" s="27"/>
      <c r="W177" s="27" t="n">
        <v>0.013</v>
      </c>
      <c r="X177" s="27"/>
      <c r="Y177" s="27" t="n">
        <v>8</v>
      </c>
      <c r="Z177" s="27" t="n">
        <v>5.6</v>
      </c>
      <c r="AA177" s="27" t="n">
        <v>26</v>
      </c>
      <c r="AB177" s="27" t="n">
        <v>0.44</v>
      </c>
      <c r="AC177" s="27" t="n">
        <v>3</v>
      </c>
      <c r="AD177" s="27" t="n">
        <f aca="false">AP177*40/40</f>
        <v>0</v>
      </c>
      <c r="AE177" s="27" t="n">
        <f aca="false">AQ177*40/40</f>
        <v>0</v>
      </c>
      <c r="AF177" s="27" t="n">
        <f aca="false">AR177*40/40</f>
        <v>0</v>
      </c>
      <c r="AG177" s="27" t="n">
        <f aca="false">AS177*40/40</f>
        <v>0</v>
      </c>
      <c r="AH177" s="27" t="n">
        <f aca="false">AT177*40/40</f>
        <v>0</v>
      </c>
      <c r="AI177" s="27" t="n">
        <f aca="false">AU177*40/40</f>
        <v>0</v>
      </c>
      <c r="AJ177" s="27" t="n">
        <f aca="false">AV177*40/40</f>
        <v>0</v>
      </c>
      <c r="AK177" s="27" t="n">
        <f aca="false">AW177*40/40</f>
        <v>0</v>
      </c>
      <c r="AL177" s="27" t="n">
        <f aca="false">AX177*40/40</f>
        <v>0</v>
      </c>
      <c r="AM177" s="27" t="n">
        <f aca="false">AY177*40/40</f>
        <v>0</v>
      </c>
      <c r="AN177" s="27" t="n">
        <f aca="false">AZ177*40/40</f>
        <v>0</v>
      </c>
      <c r="BD177" s="27" t="n">
        <v>2.96</v>
      </c>
      <c r="BE177" s="27" t="n">
        <v>0.36</v>
      </c>
      <c r="BF177" s="27" t="n">
        <v>21.1</v>
      </c>
      <c r="BG177" s="27" t="n">
        <v>93.78</v>
      </c>
      <c r="BH177" s="27"/>
      <c r="BI177" s="27"/>
      <c r="BJ177" s="27" t="n">
        <v>0.02</v>
      </c>
      <c r="BK177" s="27"/>
      <c r="BL177" s="27" t="n">
        <v>8</v>
      </c>
      <c r="BM177" s="27" t="n">
        <v>5.6</v>
      </c>
      <c r="BN177" s="27" t="n">
        <v>26</v>
      </c>
      <c r="BO177" s="27" t="n">
        <v>0.44</v>
      </c>
      <c r="WOD177" s="2"/>
      <c r="WOE177" s="2"/>
      <c r="WOF177" s="2"/>
      <c r="WOG177" s="2"/>
      <c r="WOH177" s="2"/>
      <c r="WOI177" s="2"/>
      <c r="WOJ177" s="2"/>
      <c r="WOK177" s="2"/>
      <c r="WOL177" s="2"/>
      <c r="WOM177" s="2"/>
      <c r="WON177" s="2"/>
      <c r="WOO177" s="2"/>
      <c r="WOP177" s="2"/>
      <c r="WOQ177" s="2"/>
      <c r="WOR177" s="2"/>
      <c r="WOS177" s="2"/>
      <c r="WOT177" s="2"/>
      <c r="WOU177" s="2"/>
      <c r="WOV177" s="2"/>
      <c r="WOW177" s="2"/>
      <c r="WOX177" s="2"/>
      <c r="WOY177" s="2"/>
      <c r="WOZ177" s="2"/>
      <c r="WPA177" s="2"/>
      <c r="WPB177" s="2"/>
      <c r="WPC177" s="2"/>
      <c r="WPD177" s="2"/>
      <c r="WPE177" s="2"/>
      <c r="WPF177" s="2"/>
      <c r="WPG177" s="2"/>
      <c r="WPH177" s="2"/>
      <c r="WPI177" s="2"/>
      <c r="WPJ177" s="2"/>
      <c r="WPK177" s="2"/>
      <c r="WPL177" s="2"/>
      <c r="WPM177" s="2"/>
      <c r="WPN177" s="2"/>
      <c r="WPO177" s="2"/>
      <c r="WPP177" s="2"/>
      <c r="WPQ177" s="2"/>
      <c r="WPR177" s="2"/>
      <c r="WPS177" s="2"/>
      <c r="WPT177" s="2"/>
      <c r="WPU177" s="2"/>
      <c r="WPV177" s="2"/>
      <c r="WPW177" s="2"/>
      <c r="WPX177" s="2"/>
      <c r="WPY177" s="2"/>
      <c r="WPZ177" s="2"/>
      <c r="WQA177" s="2"/>
      <c r="WQB177" s="2"/>
      <c r="WQC177" s="2"/>
      <c r="WQD177" s="2"/>
      <c r="WQE177" s="2"/>
      <c r="WQF177" s="2"/>
      <c r="WQG177" s="2"/>
      <c r="WQH177" s="2"/>
      <c r="WQI177" s="2"/>
      <c r="WQJ177" s="2"/>
      <c r="WQK177" s="2"/>
      <c r="WQL177" s="2"/>
      <c r="WQM177" s="2"/>
      <c r="WQN177" s="2"/>
      <c r="WQO177" s="2"/>
      <c r="WQP177" s="2"/>
      <c r="WQQ177" s="2"/>
      <c r="WQR177" s="2"/>
      <c r="WQS177" s="2"/>
      <c r="WQT177" s="2"/>
      <c r="WQU177" s="2"/>
      <c r="WQV177" s="2"/>
      <c r="WQW177" s="2"/>
      <c r="WQX177" s="2"/>
      <c r="WQY177" s="2"/>
      <c r="WQZ177" s="2"/>
      <c r="WRA177" s="2"/>
      <c r="WRB177" s="2"/>
      <c r="WRC177" s="2"/>
      <c r="WRD177" s="2"/>
      <c r="WRE177" s="2"/>
      <c r="WRF177" s="2"/>
    </row>
    <row r="178" customFormat="false" ht="13.8" hidden="false" customHeight="false" outlineLevel="0" collapsed="false">
      <c r="A178" s="34"/>
      <c r="B178" s="21" t="s">
        <v>31</v>
      </c>
      <c r="C178" s="15" t="s">
        <v>61</v>
      </c>
      <c r="D178" s="21" t="n">
        <v>200</v>
      </c>
      <c r="E178" s="27" t="n">
        <v>1</v>
      </c>
      <c r="F178" s="27" t="n">
        <f aca="false">BE178*200/200</f>
        <v>0</v>
      </c>
      <c r="G178" s="27" t="n">
        <v>20</v>
      </c>
      <c r="H178" s="27" t="n">
        <f aca="false">BG178*200/200</f>
        <v>42</v>
      </c>
      <c r="I178" s="27" t="n">
        <f aca="false">BH178*200/200</f>
        <v>0</v>
      </c>
      <c r="J178" s="27" t="n">
        <f aca="false">BI178*200/200</f>
        <v>0.01</v>
      </c>
      <c r="K178" s="27" t="n">
        <f aca="false">BJ178*200/200</f>
        <v>0.01</v>
      </c>
      <c r="L178" s="27" t="n">
        <v>4</v>
      </c>
      <c r="M178" s="27" t="n">
        <v>14</v>
      </c>
      <c r="N178" s="27" t="n">
        <v>8</v>
      </c>
      <c r="O178" s="27" t="n">
        <v>14</v>
      </c>
      <c r="P178" s="27" t="n">
        <f aca="false">BO178*200/200</f>
        <v>1.4</v>
      </c>
      <c r="Q178" s="42" t="n">
        <v>1</v>
      </c>
      <c r="R178" s="42"/>
      <c r="S178" s="42" t="n">
        <v>20.2</v>
      </c>
      <c r="T178" s="42" t="n">
        <v>84.8</v>
      </c>
      <c r="U178" s="42"/>
      <c r="V178" s="15" t="n">
        <v>0.02</v>
      </c>
      <c r="W178" s="15" t="n">
        <v>0.02</v>
      </c>
      <c r="X178" s="42" t="n">
        <v>4</v>
      </c>
      <c r="Y178" s="42" t="n">
        <v>14</v>
      </c>
      <c r="Z178" s="42" t="n">
        <v>14</v>
      </c>
      <c r="AA178" s="42" t="n">
        <v>14</v>
      </c>
      <c r="AB178" s="42" t="n">
        <v>2.8</v>
      </c>
      <c r="BD178" s="27" t="n">
        <v>0.5</v>
      </c>
      <c r="BE178" s="27" t="n">
        <f aca="false">BQ178*200/200</f>
        <v>0</v>
      </c>
      <c r="BF178" s="27" t="n">
        <v>10.1</v>
      </c>
      <c r="BG178" s="27" t="n">
        <v>42</v>
      </c>
      <c r="BH178" s="27" t="n">
        <f aca="false">BT178*200/200</f>
        <v>0</v>
      </c>
      <c r="BI178" s="27" t="n">
        <v>0.01</v>
      </c>
      <c r="BJ178" s="27" t="n">
        <v>0.01</v>
      </c>
      <c r="BK178" s="27" t="n">
        <v>2</v>
      </c>
      <c r="BL178" s="27" t="n">
        <v>7</v>
      </c>
      <c r="BM178" s="27" t="n">
        <v>4</v>
      </c>
      <c r="BN178" s="27" t="n">
        <v>7</v>
      </c>
      <c r="BO178" s="27" t="n">
        <v>1.4</v>
      </c>
      <c r="WOD178" s="2"/>
      <c r="WOE178" s="2"/>
      <c r="WOF178" s="2"/>
      <c r="WOG178" s="2"/>
      <c r="WOH178" s="2"/>
      <c r="WOI178" s="2"/>
      <c r="WOJ178" s="2"/>
      <c r="WOK178" s="2"/>
      <c r="WOL178" s="2"/>
      <c r="WOM178" s="2"/>
      <c r="WON178" s="2"/>
      <c r="WOO178" s="2"/>
      <c r="WOP178" s="2"/>
      <c r="WOQ178" s="2"/>
      <c r="WOR178" s="2"/>
      <c r="WOS178" s="2"/>
      <c r="WOT178" s="2"/>
      <c r="WOU178" s="2"/>
      <c r="WOV178" s="2"/>
      <c r="WOW178" s="2"/>
      <c r="WOX178" s="2"/>
      <c r="WOY178" s="2"/>
      <c r="WOZ178" s="2"/>
      <c r="WPA178" s="2"/>
      <c r="WPB178" s="2"/>
      <c r="WPC178" s="2"/>
      <c r="WPD178" s="2"/>
      <c r="WPE178" s="2"/>
      <c r="WPF178" s="2"/>
      <c r="WPG178" s="2"/>
      <c r="WPH178" s="2"/>
      <c r="WPI178" s="2"/>
      <c r="WPJ178" s="2"/>
      <c r="WPK178" s="2"/>
      <c r="WPL178" s="2"/>
      <c r="WPM178" s="2"/>
      <c r="WPN178" s="2"/>
      <c r="WPO178" s="2"/>
      <c r="WPP178" s="2"/>
      <c r="WPQ178" s="2"/>
      <c r="WPR178" s="2"/>
      <c r="WPS178" s="2"/>
      <c r="WPT178" s="2"/>
      <c r="WPU178" s="2"/>
      <c r="WPV178" s="2"/>
      <c r="WPW178" s="2"/>
      <c r="WPX178" s="2"/>
      <c r="WPY178" s="2"/>
      <c r="WPZ178" s="2"/>
      <c r="WQA178" s="2"/>
      <c r="WQB178" s="2"/>
      <c r="WQC178" s="2"/>
      <c r="WQD178" s="2"/>
      <c r="WQE178" s="2"/>
      <c r="WQF178" s="2"/>
      <c r="WQG178" s="2"/>
      <c r="WQH178" s="2"/>
      <c r="WQI178" s="2"/>
      <c r="WQJ178" s="2"/>
      <c r="WQK178" s="2"/>
      <c r="WQL178" s="2"/>
      <c r="WQM178" s="2"/>
      <c r="WQN178" s="2"/>
      <c r="WQO178" s="2"/>
      <c r="WQP178" s="2"/>
      <c r="WQQ178" s="2"/>
      <c r="WQR178" s="2"/>
      <c r="WQS178" s="2"/>
      <c r="WQT178" s="2"/>
      <c r="WQU178" s="2"/>
      <c r="WQV178" s="2"/>
      <c r="WQW178" s="2"/>
      <c r="WQX178" s="2"/>
      <c r="WQY178" s="2"/>
      <c r="WQZ178" s="2"/>
      <c r="WRA178" s="2"/>
      <c r="WRB178" s="2"/>
      <c r="WRC178" s="2"/>
      <c r="WRD178" s="2"/>
      <c r="WRE178" s="2"/>
      <c r="WRF178" s="2"/>
    </row>
    <row r="179" customFormat="false" ht="15" hidden="false" customHeight="false" outlineLevel="0" collapsed="false">
      <c r="A179" s="34"/>
      <c r="B179" s="74"/>
      <c r="C179" s="30" t="s">
        <v>117</v>
      </c>
      <c r="D179" s="31" t="n">
        <f aca="false">SUM(D172:D178)</f>
        <v>910</v>
      </c>
      <c r="E179" s="44"/>
      <c r="F179" s="44"/>
      <c r="G179" s="44"/>
      <c r="H179" s="44"/>
      <c r="I179" s="44"/>
      <c r="J179" s="45"/>
      <c r="K179" s="45"/>
      <c r="L179" s="44"/>
      <c r="M179" s="44"/>
      <c r="N179" s="44"/>
      <c r="O179" s="44"/>
      <c r="P179" s="44"/>
    </row>
    <row r="180" customFormat="false" ht="15.75" hidden="false" customHeight="true" outlineLevel="0" collapsed="false">
      <c r="A180" s="33" t="s">
        <v>128</v>
      </c>
      <c r="B180" s="33"/>
      <c r="C180" s="33"/>
      <c r="D180" s="33"/>
      <c r="E180" s="32" t="n">
        <f aca="false">SUM(E172:E179)</f>
        <v>34.55</v>
      </c>
      <c r="F180" s="32" t="n">
        <f aca="false">SUM(F172:F179)</f>
        <v>31.055</v>
      </c>
      <c r="G180" s="32" t="n">
        <f aca="false">SUM(G172:G179)</f>
        <v>121.55</v>
      </c>
      <c r="H180" s="32" t="n">
        <f aca="false">SUM(H172:H179)</f>
        <v>866.465</v>
      </c>
      <c r="I180" s="32" t="n">
        <f aca="false">SUM(I172:I179)</f>
        <v>49.4</v>
      </c>
      <c r="J180" s="32" t="n">
        <f aca="false">SUM(J172:J179)</f>
        <v>0.472222222222222</v>
      </c>
      <c r="K180" s="32" t="n">
        <f aca="false">SUM(K172:K179)</f>
        <v>0.392222222222222</v>
      </c>
      <c r="L180" s="32" t="n">
        <f aca="false">SUM(L172:L179)</f>
        <v>28.235</v>
      </c>
      <c r="M180" s="32" t="n">
        <f aca="false">SUM(M172:M179)</f>
        <v>193.107777777778</v>
      </c>
      <c r="N180" s="32" t="n">
        <f aca="false">SUM(N172:N179)</f>
        <v>170.374444444444</v>
      </c>
      <c r="O180" s="32" t="n">
        <f aca="false">SUM(O172:O179)</f>
        <v>578.432222222222</v>
      </c>
      <c r="P180" s="32" t="n">
        <f aca="false">SUM(P172:P179)</f>
        <v>8.225</v>
      </c>
    </row>
    <row r="181" customFormat="false" ht="15.75" hidden="false" customHeight="true" outlineLevel="0" collapsed="false">
      <c r="A181" s="33"/>
      <c r="B181" s="33"/>
      <c r="C181" s="33"/>
      <c r="D181" s="33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customFormat="false" ht="56.25" hidden="false" customHeight="true" outlineLevel="0" collapsed="false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</row>
    <row r="183" customFormat="false" ht="12.75" hidden="false" customHeight="true" outlineLevel="0" collapsed="false">
      <c r="A183" s="49" t="s">
        <v>0</v>
      </c>
      <c r="B183" s="49" t="s">
        <v>1</v>
      </c>
      <c r="C183" s="7" t="s">
        <v>2</v>
      </c>
      <c r="D183" s="49" t="s">
        <v>3</v>
      </c>
      <c r="E183" s="8" t="s">
        <v>4</v>
      </c>
      <c r="F183" s="8"/>
      <c r="G183" s="8"/>
      <c r="H183" s="49" t="s">
        <v>5</v>
      </c>
      <c r="I183" s="8" t="s">
        <v>6</v>
      </c>
      <c r="J183" s="8"/>
      <c r="K183" s="8"/>
      <c r="L183" s="8"/>
      <c r="M183" s="8" t="s">
        <v>7</v>
      </c>
      <c r="N183" s="8"/>
      <c r="O183" s="8"/>
      <c r="P183" s="8"/>
    </row>
    <row r="184" customFormat="false" ht="15" hidden="false" customHeight="false" outlineLevel="0" collapsed="false">
      <c r="A184" s="49"/>
      <c r="B184" s="49"/>
      <c r="C184" s="7"/>
      <c r="D184" s="49"/>
      <c r="E184" s="8"/>
      <c r="F184" s="8"/>
      <c r="G184" s="8"/>
      <c r="H184" s="49"/>
      <c r="I184" s="8"/>
      <c r="J184" s="8"/>
      <c r="K184" s="8"/>
      <c r="L184" s="8"/>
      <c r="M184" s="8"/>
      <c r="N184" s="8"/>
      <c r="O184" s="8"/>
      <c r="P184" s="8"/>
    </row>
    <row r="185" customFormat="false" ht="60.75" hidden="false" customHeight="true" outlineLevel="0" collapsed="false">
      <c r="A185" s="49"/>
      <c r="B185" s="49"/>
      <c r="C185" s="7"/>
      <c r="D185" s="49"/>
      <c r="E185" s="49" t="s">
        <v>8</v>
      </c>
      <c r="F185" s="6" t="s">
        <v>9</v>
      </c>
      <c r="G185" s="49" t="s">
        <v>10</v>
      </c>
      <c r="H185" s="49"/>
      <c r="I185" s="11" t="s">
        <v>11</v>
      </c>
      <c r="J185" s="11" t="s">
        <v>12</v>
      </c>
      <c r="K185" s="11" t="s">
        <v>13</v>
      </c>
      <c r="L185" s="11" t="s">
        <v>14</v>
      </c>
      <c r="M185" s="6" t="s">
        <v>15</v>
      </c>
      <c r="N185" s="6" t="s">
        <v>16</v>
      </c>
      <c r="O185" s="6" t="s">
        <v>17</v>
      </c>
      <c r="P185" s="6" t="s">
        <v>18</v>
      </c>
    </row>
    <row r="186" customFormat="false" ht="18.75" hidden="false" customHeight="false" outlineLevel="0" collapsed="false">
      <c r="A186" s="12" t="s">
        <v>135</v>
      </c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customFormat="false" ht="14.25" hidden="false" customHeight="true" outlineLevel="0" collapsed="false">
      <c r="A187" s="52" t="s">
        <v>20</v>
      </c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</row>
    <row r="188" customFormat="false" ht="15" hidden="false" customHeight="true" outlineLevel="0" collapsed="false">
      <c r="A188" s="52"/>
      <c r="B188" s="14" t="s">
        <v>136</v>
      </c>
      <c r="C188" s="79" t="s">
        <v>137</v>
      </c>
      <c r="D188" s="14" t="n">
        <v>100</v>
      </c>
      <c r="E188" s="14" t="n">
        <f aca="false">BD188*100/60</f>
        <v>1.1</v>
      </c>
      <c r="F188" s="14" t="n">
        <v>6.12</v>
      </c>
      <c r="G188" s="14" t="n">
        <v>4.57</v>
      </c>
      <c r="H188" s="80" t="n">
        <f aca="false">BG188*100/60</f>
        <v>77</v>
      </c>
      <c r="I188" s="14" t="n">
        <f aca="false">BH188*100/60</f>
        <v>0</v>
      </c>
      <c r="J188" s="14" t="n">
        <v>0.03</v>
      </c>
      <c r="K188" s="14" t="n">
        <v>0.03</v>
      </c>
      <c r="L188" s="14" t="n">
        <f aca="false">BK188*100/60</f>
        <v>18.05</v>
      </c>
      <c r="M188" s="14" t="n">
        <v>17</v>
      </c>
      <c r="N188" s="14" t="n">
        <f aca="false">BM188*100/60</f>
        <v>17.45</v>
      </c>
      <c r="O188" s="14" t="n">
        <v>31.83</v>
      </c>
      <c r="P188" s="14" t="n">
        <v>0.83</v>
      </c>
      <c r="BD188" s="14" t="n">
        <v>0.66</v>
      </c>
      <c r="BE188" s="14" t="n">
        <v>3.67</v>
      </c>
      <c r="BF188" s="14" t="n">
        <v>2.75</v>
      </c>
      <c r="BG188" s="14" t="n">
        <v>46.2</v>
      </c>
      <c r="BH188" s="14"/>
      <c r="BI188" s="14" t="n">
        <v>0.02</v>
      </c>
      <c r="BJ188" s="14" t="n">
        <v>0.02</v>
      </c>
      <c r="BK188" s="14" t="n">
        <v>10.83</v>
      </c>
      <c r="BL188" s="14" t="n">
        <v>10.64</v>
      </c>
      <c r="BM188" s="14" t="n">
        <v>10.47</v>
      </c>
      <c r="BN188" s="14" t="n">
        <v>19.1</v>
      </c>
      <c r="BO188" s="14" t="n">
        <v>0.5</v>
      </c>
    </row>
    <row r="189" customFormat="false" ht="13.8" hidden="false" customHeight="false" outlineLevel="0" collapsed="false">
      <c r="A189" s="52"/>
      <c r="B189" s="84" t="s">
        <v>138</v>
      </c>
      <c r="C189" s="15" t="s">
        <v>139</v>
      </c>
      <c r="D189" s="21" t="n">
        <v>100</v>
      </c>
      <c r="E189" s="27" t="n">
        <v>8.37</v>
      </c>
      <c r="F189" s="27" t="n">
        <f aca="false">BE189*100/110</f>
        <v>3.49090909090909</v>
      </c>
      <c r="G189" s="27" t="n">
        <f aca="false">BF189*100/110</f>
        <v>11.0181818181818</v>
      </c>
      <c r="H189" s="27" t="n">
        <f aca="false">BG189*100/110</f>
        <v>137.890909090909</v>
      </c>
      <c r="I189" s="27" t="n">
        <f aca="false">BH189*100/110</f>
        <v>0</v>
      </c>
      <c r="J189" s="27" t="n">
        <f aca="false">BI189*100/110</f>
        <v>0.0545454545454545</v>
      </c>
      <c r="K189" s="27" t="n">
        <f aca="false">BJ189*100/110</f>
        <v>0.0636363636363636</v>
      </c>
      <c r="L189" s="27" t="n">
        <f aca="false">BK189*100/110</f>
        <v>0.509090909090909</v>
      </c>
      <c r="M189" s="27" t="n">
        <f aca="false">BL189*100/110</f>
        <v>24</v>
      </c>
      <c r="N189" s="27" t="n">
        <f aca="false">BM189*100/110</f>
        <v>52.3636363636364</v>
      </c>
      <c r="O189" s="27" t="n">
        <f aca="false">BN189*100/110</f>
        <v>117.818181818182</v>
      </c>
      <c r="P189" s="27" t="n">
        <f aca="false">BO189*100/110</f>
        <v>1.12727272727273</v>
      </c>
      <c r="Q189" s="27" t="n">
        <v>11.35</v>
      </c>
      <c r="R189" s="27" t="n">
        <v>2.9</v>
      </c>
      <c r="S189" s="27" t="n">
        <v>3.8</v>
      </c>
      <c r="T189" s="27" t="n">
        <v>103</v>
      </c>
      <c r="U189" s="27" t="n">
        <v>5.73</v>
      </c>
      <c r="V189" s="21" t="n">
        <v>0.05</v>
      </c>
      <c r="W189" s="21" t="n">
        <v>0.04</v>
      </c>
      <c r="X189" s="27" t="n">
        <v>3.92</v>
      </c>
      <c r="Y189" s="27" t="n">
        <v>39.42</v>
      </c>
      <c r="Z189" s="27" t="n">
        <v>37.08</v>
      </c>
      <c r="AA189" s="27" t="n">
        <v>140.98</v>
      </c>
      <c r="AB189" s="27" t="n">
        <v>0.8</v>
      </c>
      <c r="BD189" s="27" t="n">
        <v>6.3</v>
      </c>
      <c r="BE189" s="27" t="n">
        <v>3.84</v>
      </c>
      <c r="BF189" s="27" t="n">
        <v>12.12</v>
      </c>
      <c r="BG189" s="27" t="n">
        <v>151.68</v>
      </c>
      <c r="BH189" s="27"/>
      <c r="BI189" s="27" t="n">
        <v>0.06</v>
      </c>
      <c r="BJ189" s="27" t="n">
        <v>0.07</v>
      </c>
      <c r="BK189" s="27" t="n">
        <v>0.56</v>
      </c>
      <c r="BL189" s="27" t="n">
        <v>26.4</v>
      </c>
      <c r="BM189" s="27" t="n">
        <v>57.6</v>
      </c>
      <c r="BN189" s="27" t="n">
        <v>129.6</v>
      </c>
      <c r="BO189" s="27" t="n">
        <v>1.24</v>
      </c>
    </row>
    <row r="190" customFormat="false" ht="15" hidden="false" customHeight="false" outlineLevel="0" collapsed="false">
      <c r="A190" s="52"/>
      <c r="B190" s="18" t="s">
        <v>58</v>
      </c>
      <c r="C190" s="38" t="s">
        <v>110</v>
      </c>
      <c r="D190" s="20" t="n">
        <v>180</v>
      </c>
      <c r="E190" s="39" t="n">
        <f aca="false">BD190*180/100</f>
        <v>5.49</v>
      </c>
      <c r="F190" s="39" t="n">
        <f aca="false">BE190*180/100</f>
        <v>6.012</v>
      </c>
      <c r="G190" s="39" t="n">
        <f aca="false">BF190*180/100</f>
        <v>24.624</v>
      </c>
      <c r="H190" s="39" t="n">
        <f aca="false">BG190*180/100</f>
        <v>174.6</v>
      </c>
      <c r="I190" s="39" t="n">
        <f aca="false">BH190*180/100</f>
        <v>0</v>
      </c>
      <c r="J190" s="39" t="n">
        <f aca="false">BI190*180/100</f>
        <v>0.144</v>
      </c>
      <c r="K190" s="39" t="n">
        <f aca="false">BJ190*180/100</f>
        <v>0.072</v>
      </c>
      <c r="L190" s="39" t="n">
        <f aca="false">BK190*180/100</f>
        <v>0</v>
      </c>
      <c r="M190" s="39" t="n">
        <f aca="false">BL190*180/100</f>
        <v>10.134</v>
      </c>
      <c r="N190" s="39" t="n">
        <f aca="false">BM190*180/100</f>
        <v>86.436</v>
      </c>
      <c r="O190" s="39" t="n">
        <f aca="false">BN190*180/100</f>
        <v>130.5</v>
      </c>
      <c r="P190" s="39" t="n">
        <f aca="false">BO190*180/100</f>
        <v>2.916</v>
      </c>
      <c r="Q190" s="40"/>
      <c r="R190" s="40"/>
      <c r="S190" s="40"/>
      <c r="T190" s="40"/>
      <c r="U190" s="40"/>
      <c r="V190" s="41"/>
      <c r="W190" s="41"/>
      <c r="X190" s="40"/>
      <c r="Y190" s="40"/>
      <c r="Z190" s="40"/>
      <c r="AA190" s="40"/>
      <c r="AB190" s="40"/>
      <c r="BD190" s="39" t="n">
        <v>3.05</v>
      </c>
      <c r="BE190" s="39" t="n">
        <v>3.34</v>
      </c>
      <c r="BF190" s="39" t="n">
        <v>13.68</v>
      </c>
      <c r="BG190" s="39" t="n">
        <v>97</v>
      </c>
      <c r="BH190" s="39"/>
      <c r="BI190" s="39" t="n">
        <v>0.08</v>
      </c>
      <c r="BJ190" s="39" t="n">
        <v>0.04</v>
      </c>
      <c r="BK190" s="39" t="n">
        <f aca="false">DJ190*150/100</f>
        <v>0</v>
      </c>
      <c r="BL190" s="39" t="n">
        <v>5.63</v>
      </c>
      <c r="BM190" s="39" t="n">
        <v>48.02</v>
      </c>
      <c r="BN190" s="39" t="n">
        <v>72.5</v>
      </c>
      <c r="BO190" s="39" t="n">
        <v>1.62</v>
      </c>
      <c r="WOD190" s="2"/>
      <c r="WOE190" s="2"/>
      <c r="WOF190" s="2"/>
      <c r="WOG190" s="2"/>
      <c r="WOH190" s="2"/>
      <c r="WOI190" s="2"/>
      <c r="WOJ190" s="2"/>
      <c r="WOK190" s="2"/>
      <c r="WOL190" s="2"/>
      <c r="WOM190" s="2"/>
      <c r="WON190" s="2"/>
      <c r="WOO190" s="2"/>
      <c r="WOP190" s="2"/>
      <c r="WOQ190" s="2"/>
      <c r="WOR190" s="2"/>
      <c r="WOS190" s="2"/>
      <c r="WOT190" s="2"/>
      <c r="WOU190" s="2"/>
      <c r="WOV190" s="2"/>
      <c r="WOW190" s="2"/>
      <c r="WOX190" s="2"/>
      <c r="WOY190" s="2"/>
      <c r="WOZ190" s="2"/>
      <c r="WPA190" s="2"/>
      <c r="WPB190" s="2"/>
      <c r="WPC190" s="2"/>
      <c r="WPD190" s="2"/>
      <c r="WPE190" s="2"/>
      <c r="WPF190" s="2"/>
      <c r="WPG190" s="2"/>
      <c r="WPH190" s="2"/>
      <c r="WPI190" s="2"/>
      <c r="WPJ190" s="2"/>
      <c r="WPK190" s="2"/>
      <c r="WPL190" s="2"/>
      <c r="WPM190" s="2"/>
      <c r="WPN190" s="2"/>
      <c r="WPO190" s="2"/>
      <c r="WPP190" s="2"/>
      <c r="WPQ190" s="2"/>
      <c r="WPR190" s="2"/>
      <c r="WPS190" s="2"/>
      <c r="WPT190" s="2"/>
      <c r="WPU190" s="2"/>
      <c r="WPV190" s="2"/>
      <c r="WPW190" s="2"/>
      <c r="WPX190" s="2"/>
      <c r="WPY190" s="2"/>
      <c r="WPZ190" s="2"/>
      <c r="WQA190" s="2"/>
      <c r="WQB190" s="2"/>
      <c r="WQC190" s="2"/>
      <c r="WQD190" s="2"/>
      <c r="WQE190" s="2"/>
      <c r="WQF190" s="2"/>
      <c r="WQG190" s="2"/>
      <c r="WQH190" s="2"/>
      <c r="WQI190" s="2"/>
      <c r="WQJ190" s="2"/>
      <c r="WQK190" s="2"/>
      <c r="WQL190" s="2"/>
      <c r="WQM190" s="2"/>
      <c r="WQN190" s="2"/>
      <c r="WQO190" s="2"/>
      <c r="WQP190" s="2"/>
      <c r="WQQ190" s="2"/>
      <c r="WQR190" s="2"/>
      <c r="WQS190" s="2"/>
      <c r="WQT190" s="2"/>
      <c r="WQU190" s="2"/>
      <c r="WQV190" s="2"/>
      <c r="WQW190" s="2"/>
      <c r="WQX190" s="2"/>
      <c r="WQY190" s="2"/>
      <c r="WQZ190" s="2"/>
      <c r="WRA190" s="2"/>
      <c r="WRB190" s="2"/>
      <c r="WRC190" s="2"/>
      <c r="WRD190" s="2"/>
      <c r="WRE190" s="2"/>
      <c r="WRF190" s="2"/>
    </row>
    <row r="191" customFormat="false" ht="15" hidden="false" customHeight="false" outlineLevel="0" collapsed="false">
      <c r="A191" s="52"/>
      <c r="B191" s="21" t="s">
        <v>31</v>
      </c>
      <c r="C191" s="26" t="s">
        <v>32</v>
      </c>
      <c r="D191" s="21" t="n">
        <v>25</v>
      </c>
      <c r="E191" s="27" t="n">
        <f aca="false">BD191*25/20</f>
        <v>1.7</v>
      </c>
      <c r="F191" s="27" t="n">
        <f aca="false">BE191*25/20</f>
        <v>0.3</v>
      </c>
      <c r="G191" s="27" t="n">
        <f aca="false">BF191*25/20</f>
        <v>8.4</v>
      </c>
      <c r="H191" s="27" t="n">
        <f aca="false">BG191*25/20</f>
        <v>42.7</v>
      </c>
      <c r="I191" s="27" t="n">
        <f aca="false">BH191*25/20</f>
        <v>0</v>
      </c>
      <c r="J191" s="27" t="n">
        <f aca="false">BI191*25/20</f>
        <v>0.0375</v>
      </c>
      <c r="K191" s="27" t="n">
        <f aca="false">BJ191*25/20</f>
        <v>0.025</v>
      </c>
      <c r="L191" s="27" t="n">
        <f aca="false">BK191*25/20</f>
        <v>0</v>
      </c>
      <c r="M191" s="27" t="n">
        <f aca="false">BL191*25/20</f>
        <v>11.2625</v>
      </c>
      <c r="N191" s="27" t="n">
        <f aca="false">BM191*25/20</f>
        <v>11.7625</v>
      </c>
      <c r="O191" s="27" t="n">
        <f aca="false">BN191*25/20</f>
        <v>37.675</v>
      </c>
      <c r="P191" s="27" t="n">
        <f aca="false">BO191*25/20</f>
        <v>0.9375</v>
      </c>
      <c r="Q191" s="27" t="n">
        <v>1.7</v>
      </c>
      <c r="R191" s="27" t="n">
        <v>0.3</v>
      </c>
      <c r="S191" s="27" t="n">
        <v>8.4</v>
      </c>
      <c r="T191" s="27" t="n">
        <v>42.7</v>
      </c>
      <c r="U191" s="27"/>
      <c r="V191" s="27" t="n">
        <v>0.04</v>
      </c>
      <c r="W191" s="27" t="n">
        <v>0.02</v>
      </c>
      <c r="X191" s="27"/>
      <c r="Y191" s="27" t="n">
        <v>11.26</v>
      </c>
      <c r="Z191" s="27" t="n">
        <v>11.76</v>
      </c>
      <c r="AA191" s="27" t="n">
        <v>37.68</v>
      </c>
      <c r="AB191" s="27" t="n">
        <v>0.94</v>
      </c>
      <c r="BD191" s="27" t="n">
        <v>1.36</v>
      </c>
      <c r="BE191" s="27" t="n">
        <v>0.24</v>
      </c>
      <c r="BF191" s="27" t="n">
        <v>6.72</v>
      </c>
      <c r="BG191" s="27" t="n">
        <v>34.16</v>
      </c>
      <c r="BH191" s="27"/>
      <c r="BI191" s="27" t="n">
        <v>0.03</v>
      </c>
      <c r="BJ191" s="27" t="n">
        <v>0.02</v>
      </c>
      <c r="BK191" s="27"/>
      <c r="BL191" s="27" t="n">
        <v>9.01</v>
      </c>
      <c r="BM191" s="27" t="n">
        <v>9.41</v>
      </c>
      <c r="BN191" s="27" t="n">
        <v>30.14</v>
      </c>
      <c r="BO191" s="27" t="n">
        <v>0.75</v>
      </c>
    </row>
    <row r="192" customFormat="false" ht="13.8" hidden="false" customHeight="false" outlineLevel="0" collapsed="false">
      <c r="A192" s="52"/>
      <c r="B192" s="21" t="s">
        <v>31</v>
      </c>
      <c r="C192" s="15" t="s">
        <v>33</v>
      </c>
      <c r="D192" s="21" t="n">
        <v>40</v>
      </c>
      <c r="E192" s="27" t="n">
        <f aca="false">BD192*40/40</f>
        <v>2.96</v>
      </c>
      <c r="F192" s="27" t="n">
        <f aca="false">BE192*40/40</f>
        <v>0.36</v>
      </c>
      <c r="G192" s="27" t="n">
        <f aca="false">BF192*40/40</f>
        <v>21.1</v>
      </c>
      <c r="H192" s="27" t="n">
        <f aca="false">BG192*40/40</f>
        <v>93.78</v>
      </c>
      <c r="I192" s="27" t="n">
        <f aca="false">BH192*40/40</f>
        <v>0</v>
      </c>
      <c r="J192" s="27" t="n">
        <f aca="false">BI192*40/40</f>
        <v>0</v>
      </c>
      <c r="K192" s="27" t="n">
        <f aca="false">BJ192*40/40</f>
        <v>0.02</v>
      </c>
      <c r="L192" s="27" t="n">
        <f aca="false">BK192*40/40</f>
        <v>0</v>
      </c>
      <c r="M192" s="27" t="n">
        <f aca="false">BL192*40/40</f>
        <v>8</v>
      </c>
      <c r="N192" s="27" t="n">
        <f aca="false">BM192*40/40</f>
        <v>5.6</v>
      </c>
      <c r="O192" s="27" t="n">
        <f aca="false">BN192*40/40</f>
        <v>26</v>
      </c>
      <c r="P192" s="27" t="n">
        <f aca="false">BO192*40/40</f>
        <v>0.44</v>
      </c>
      <c r="Q192" s="27" t="n">
        <v>3.03</v>
      </c>
      <c r="R192" s="27" t="n">
        <v>0.36</v>
      </c>
      <c r="S192" s="27" t="n">
        <v>19.64</v>
      </c>
      <c r="T192" s="27" t="n">
        <v>93.77</v>
      </c>
      <c r="U192" s="27"/>
      <c r="V192" s="27"/>
      <c r="W192" s="27" t="n">
        <v>0.013</v>
      </c>
      <c r="X192" s="27"/>
      <c r="Y192" s="27" t="n">
        <v>8</v>
      </c>
      <c r="Z192" s="27" t="n">
        <v>5.6</v>
      </c>
      <c r="AA192" s="27" t="n">
        <v>26</v>
      </c>
      <c r="AB192" s="27" t="n">
        <v>0.44</v>
      </c>
      <c r="AC192" s="27" t="n">
        <v>3</v>
      </c>
      <c r="AD192" s="27" t="n">
        <f aca="false">AP192*40/40</f>
        <v>0</v>
      </c>
      <c r="AE192" s="27" t="n">
        <f aca="false">AQ192*40/40</f>
        <v>0</v>
      </c>
      <c r="AF192" s="27" t="n">
        <f aca="false">AR192*40/40</f>
        <v>0</v>
      </c>
      <c r="AG192" s="27" t="n">
        <f aca="false">AS192*40/40</f>
        <v>0</v>
      </c>
      <c r="AH192" s="27" t="n">
        <f aca="false">AT192*40/40</f>
        <v>0</v>
      </c>
      <c r="AI192" s="27" t="n">
        <f aca="false">AU192*40/40</f>
        <v>0</v>
      </c>
      <c r="AJ192" s="27" t="n">
        <f aca="false">AV192*40/40</f>
        <v>0</v>
      </c>
      <c r="AK192" s="27" t="n">
        <f aca="false">AW192*40/40</f>
        <v>0</v>
      </c>
      <c r="AL192" s="27" t="n">
        <f aca="false">AX192*40/40</f>
        <v>0</v>
      </c>
      <c r="AM192" s="27" t="n">
        <f aca="false">AY192*40/40</f>
        <v>0</v>
      </c>
      <c r="AN192" s="27" t="n">
        <f aca="false">AZ192*40/40</f>
        <v>0</v>
      </c>
      <c r="BD192" s="27" t="n">
        <v>2.96</v>
      </c>
      <c r="BE192" s="27" t="n">
        <v>0.36</v>
      </c>
      <c r="BF192" s="27" t="n">
        <v>21.1</v>
      </c>
      <c r="BG192" s="27" t="n">
        <v>93.78</v>
      </c>
      <c r="BH192" s="27"/>
      <c r="BI192" s="27"/>
      <c r="BJ192" s="27" t="n">
        <v>0.02</v>
      </c>
      <c r="BK192" s="27"/>
      <c r="BL192" s="27" t="n">
        <v>8</v>
      </c>
      <c r="BM192" s="27" t="n">
        <v>5.6</v>
      </c>
      <c r="BN192" s="27" t="n">
        <v>26</v>
      </c>
      <c r="BO192" s="27" t="n">
        <v>0.44</v>
      </c>
      <c r="WOD192" s="2"/>
      <c r="WOE192" s="2"/>
      <c r="WOF192" s="2"/>
      <c r="WOG192" s="2"/>
      <c r="WOH192" s="2"/>
      <c r="WOI192" s="2"/>
      <c r="WOJ192" s="2"/>
      <c r="WOK192" s="2"/>
      <c r="WOL192" s="2"/>
      <c r="WOM192" s="2"/>
      <c r="WON192" s="2"/>
      <c r="WOO192" s="2"/>
      <c r="WOP192" s="2"/>
      <c r="WOQ192" s="2"/>
      <c r="WOR192" s="2"/>
      <c r="WOS192" s="2"/>
      <c r="WOT192" s="2"/>
      <c r="WOU192" s="2"/>
      <c r="WOV192" s="2"/>
      <c r="WOW192" s="2"/>
      <c r="WOX192" s="2"/>
      <c r="WOY192" s="2"/>
      <c r="WOZ192" s="2"/>
      <c r="WPA192" s="2"/>
      <c r="WPB192" s="2"/>
      <c r="WPC192" s="2"/>
      <c r="WPD192" s="2"/>
      <c r="WPE192" s="2"/>
      <c r="WPF192" s="2"/>
      <c r="WPG192" s="2"/>
      <c r="WPH192" s="2"/>
      <c r="WPI192" s="2"/>
      <c r="WPJ192" s="2"/>
      <c r="WPK192" s="2"/>
      <c r="WPL192" s="2"/>
      <c r="WPM192" s="2"/>
      <c r="WPN192" s="2"/>
      <c r="WPO192" s="2"/>
      <c r="WPP192" s="2"/>
      <c r="WPQ192" s="2"/>
      <c r="WPR192" s="2"/>
      <c r="WPS192" s="2"/>
      <c r="WPT192" s="2"/>
      <c r="WPU192" s="2"/>
      <c r="WPV192" s="2"/>
      <c r="WPW192" s="2"/>
      <c r="WPX192" s="2"/>
      <c r="WPY192" s="2"/>
      <c r="WPZ192" s="2"/>
      <c r="WQA192" s="2"/>
      <c r="WQB192" s="2"/>
      <c r="WQC192" s="2"/>
      <c r="WQD192" s="2"/>
      <c r="WQE192" s="2"/>
      <c r="WQF192" s="2"/>
      <c r="WQG192" s="2"/>
      <c r="WQH192" s="2"/>
      <c r="WQI192" s="2"/>
      <c r="WQJ192" s="2"/>
      <c r="WQK192" s="2"/>
      <c r="WQL192" s="2"/>
      <c r="WQM192" s="2"/>
      <c r="WQN192" s="2"/>
      <c r="WQO192" s="2"/>
      <c r="WQP192" s="2"/>
      <c r="WQQ192" s="2"/>
      <c r="WQR192" s="2"/>
      <c r="WQS192" s="2"/>
      <c r="WQT192" s="2"/>
      <c r="WQU192" s="2"/>
      <c r="WQV192" s="2"/>
      <c r="WQW192" s="2"/>
      <c r="WQX192" s="2"/>
      <c r="WQY192" s="2"/>
      <c r="WQZ192" s="2"/>
      <c r="WRA192" s="2"/>
      <c r="WRB192" s="2"/>
      <c r="WRC192" s="2"/>
      <c r="WRD192" s="2"/>
      <c r="WRE192" s="2"/>
      <c r="WRF192" s="2"/>
    </row>
    <row r="193" customFormat="false" ht="15" hidden="false" customHeight="false" outlineLevel="0" collapsed="false">
      <c r="A193" s="52"/>
      <c r="B193" s="21" t="s">
        <v>140</v>
      </c>
      <c r="C193" s="26" t="s">
        <v>141</v>
      </c>
      <c r="D193" s="21" t="n">
        <v>180</v>
      </c>
      <c r="E193" s="27" t="n">
        <f aca="false">BD193*180/100</f>
        <v>3.672</v>
      </c>
      <c r="F193" s="27" t="n">
        <f aca="false">BE193*180/100</f>
        <v>3.186</v>
      </c>
      <c r="G193" s="27" t="n">
        <f aca="false">BF193*180/100</f>
        <v>15.822</v>
      </c>
      <c r="H193" s="27" t="n">
        <f aca="false">BG193*180/100</f>
        <v>106.2</v>
      </c>
      <c r="I193" s="27" t="n">
        <f aca="false">BH193*180/100</f>
        <v>21.96</v>
      </c>
      <c r="J193" s="27" t="n">
        <f aca="false">BI193*180/100</f>
        <v>0.054</v>
      </c>
      <c r="K193" s="27" t="n">
        <f aca="false">BJ193*180/100</f>
        <v>0.162</v>
      </c>
      <c r="L193" s="27" t="n">
        <f aca="false">BK193*180/100</f>
        <v>1.422</v>
      </c>
      <c r="M193" s="27" t="n">
        <f aca="false">BL193*180/100</f>
        <v>136.998</v>
      </c>
      <c r="N193" s="27" t="n">
        <f aca="false">BM193*180/100</f>
        <v>19.206</v>
      </c>
      <c r="O193" s="27" t="n">
        <f aca="false">BN193*180/100</f>
        <v>112.104</v>
      </c>
      <c r="P193" s="27" t="n">
        <f aca="false">BO193*180/100</f>
        <v>0.432</v>
      </c>
      <c r="Q193" s="27" t="n">
        <v>0.3</v>
      </c>
      <c r="R193" s="27"/>
      <c r="S193" s="27" t="n">
        <v>6.7</v>
      </c>
      <c r="T193" s="27" t="n">
        <v>27.9</v>
      </c>
      <c r="U193" s="28" t="n">
        <v>0.38</v>
      </c>
      <c r="V193" s="21"/>
      <c r="W193" s="21" t="n">
        <v>0.01</v>
      </c>
      <c r="X193" s="27" t="n">
        <v>1.16</v>
      </c>
      <c r="Y193" s="27" t="n">
        <v>6.9</v>
      </c>
      <c r="Z193" s="27" t="n">
        <v>4.6</v>
      </c>
      <c r="AA193" s="27" t="n">
        <v>8.5</v>
      </c>
      <c r="AB193" s="27" t="n">
        <v>0.77</v>
      </c>
      <c r="AC193" s="27" t="n">
        <v>0.8</v>
      </c>
      <c r="AD193" s="27" t="n">
        <v>0.2</v>
      </c>
      <c r="AE193" s="27" t="n">
        <v>16.7</v>
      </c>
      <c r="AF193" s="27" t="n">
        <v>66.7</v>
      </c>
      <c r="AG193" s="27" t="n">
        <v>98</v>
      </c>
      <c r="AH193" s="27" t="n">
        <v>0.01</v>
      </c>
      <c r="AI193" s="27" t="n">
        <v>0.05</v>
      </c>
      <c r="AJ193" s="27" t="n">
        <v>80</v>
      </c>
      <c r="AK193" s="27" t="n">
        <v>11</v>
      </c>
      <c r="AL193" s="27" t="n">
        <v>3</v>
      </c>
      <c r="AM193" s="27" t="n">
        <v>3</v>
      </c>
      <c r="AN193" s="27" t="n">
        <v>0.54</v>
      </c>
      <c r="BD193" s="27" t="n">
        <v>2.04</v>
      </c>
      <c r="BE193" s="27" t="n">
        <v>1.77</v>
      </c>
      <c r="BF193" s="27" t="n">
        <v>8.79</v>
      </c>
      <c r="BG193" s="27" t="n">
        <v>59</v>
      </c>
      <c r="BH193" s="27" t="n">
        <v>12.2</v>
      </c>
      <c r="BI193" s="27" t="n">
        <v>0.03</v>
      </c>
      <c r="BJ193" s="27" t="n">
        <v>0.09</v>
      </c>
      <c r="BK193" s="27" t="n">
        <v>0.79</v>
      </c>
      <c r="BL193" s="27" t="n">
        <v>76.11</v>
      </c>
      <c r="BM193" s="27" t="n">
        <v>10.67</v>
      </c>
      <c r="BN193" s="27" t="n">
        <v>62.28</v>
      </c>
      <c r="BO193" s="27" t="n">
        <v>0.24</v>
      </c>
    </row>
    <row r="194" customFormat="false" ht="15" hidden="false" customHeight="false" outlineLevel="0" collapsed="false">
      <c r="A194" s="52"/>
      <c r="B194" s="61"/>
      <c r="C194" s="30" t="s">
        <v>142</v>
      </c>
      <c r="D194" s="31" t="n">
        <f aca="false">SUM(D188:D193)</f>
        <v>625</v>
      </c>
      <c r="E194" s="32"/>
      <c r="F194" s="32"/>
      <c r="G194" s="32"/>
      <c r="H194" s="32"/>
      <c r="I194" s="32"/>
      <c r="J194" s="31"/>
      <c r="K194" s="31"/>
      <c r="L194" s="32"/>
      <c r="M194" s="32"/>
      <c r="N194" s="32"/>
      <c r="O194" s="32"/>
      <c r="P194" s="32"/>
    </row>
    <row r="195" customFormat="false" ht="15" hidden="false" customHeight="false" outlineLevel="0" collapsed="false">
      <c r="A195" s="33" t="s">
        <v>37</v>
      </c>
      <c r="B195" s="33"/>
      <c r="C195" s="33"/>
      <c r="D195" s="33"/>
      <c r="E195" s="32" t="n">
        <f aca="false">SUM(E188:E194)</f>
        <v>23.292</v>
      </c>
      <c r="F195" s="32" t="n">
        <f aca="false">SUM(F188:F194)</f>
        <v>19.4689090909091</v>
      </c>
      <c r="G195" s="32" t="n">
        <f aca="false">SUM(G188:G194)</f>
        <v>85.5341818181818</v>
      </c>
      <c r="H195" s="32" t="n">
        <f aca="false">SUM(H188:H194)</f>
        <v>632.170909090909</v>
      </c>
      <c r="I195" s="32" t="n">
        <f aca="false">SUM(I188:I194)</f>
        <v>21.96</v>
      </c>
      <c r="J195" s="32" t="n">
        <f aca="false">SUM(J188:J194)</f>
        <v>0.320045454545455</v>
      </c>
      <c r="K195" s="32" t="n">
        <f aca="false">SUM(K188:K194)</f>
        <v>0.372636363636364</v>
      </c>
      <c r="L195" s="32" t="n">
        <f aca="false">SUM(L188:L194)</f>
        <v>19.9810909090909</v>
      </c>
      <c r="M195" s="32" t="n">
        <f aca="false">SUM(M188:M194)</f>
        <v>207.3945</v>
      </c>
      <c r="N195" s="32" t="n">
        <f aca="false">SUM(N188:N194)</f>
        <v>192.818136363636</v>
      </c>
      <c r="O195" s="32" t="n">
        <f aca="false">SUM(O188:O194)</f>
        <v>455.927181818182</v>
      </c>
      <c r="P195" s="32" t="n">
        <f aca="false">SUM(P188:P194)</f>
        <v>6.68277272727273</v>
      </c>
      <c r="BC195" s="32" t="n">
        <f aca="false">SUM(BC188:BC194)</f>
        <v>0</v>
      </c>
    </row>
    <row r="196" customFormat="false" ht="15" hidden="false" customHeight="true" outlineLevel="0" collapsed="false">
      <c r="A196" s="78" t="s">
        <v>38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</row>
    <row r="197" customFormat="false" ht="13.8" hidden="false" customHeight="false" outlineLevel="0" collapsed="false">
      <c r="A197" s="78"/>
      <c r="B197" s="21" t="s">
        <v>62</v>
      </c>
      <c r="C197" s="26" t="s">
        <v>63</v>
      </c>
      <c r="D197" s="16" t="n">
        <v>100</v>
      </c>
      <c r="E197" s="17" t="n">
        <f aca="false">BD197*100/100</f>
        <v>1.09</v>
      </c>
      <c r="F197" s="17" t="n">
        <f aca="false">BE197*100/100</f>
        <v>6.04</v>
      </c>
      <c r="G197" s="17" t="n">
        <f aca="false">BF197*100/100</f>
        <v>3.77</v>
      </c>
      <c r="H197" s="17" t="n">
        <f aca="false">BG197*100/100</f>
        <v>73</v>
      </c>
      <c r="I197" s="17" t="n">
        <f aca="false">BH197*100/100</f>
        <v>0</v>
      </c>
      <c r="J197" s="17" t="n">
        <f aca="false">BI197*100/100</f>
        <v>0.03</v>
      </c>
      <c r="K197" s="17" t="n">
        <f aca="false">BJ197*100/100</f>
        <v>0.04</v>
      </c>
      <c r="L197" s="17" t="n">
        <f aca="false">BK197*100/100</f>
        <v>13.21</v>
      </c>
      <c r="M197" s="17" t="n">
        <f aca="false">BL197*100/100</f>
        <v>25.42</v>
      </c>
      <c r="N197" s="17" t="n">
        <f aca="false">BM197*100/100</f>
        <v>18.83</v>
      </c>
      <c r="O197" s="17" t="n">
        <f aca="false">BN197*100/100</f>
        <v>35.62</v>
      </c>
      <c r="P197" s="17" t="n">
        <f aca="false">BO197*100/100</f>
        <v>0.66</v>
      </c>
      <c r="Q197" s="54" t="n">
        <v>0.6</v>
      </c>
      <c r="R197" s="54" t="n">
        <v>2.36</v>
      </c>
      <c r="S197" s="54" t="n">
        <v>3.85</v>
      </c>
      <c r="T197" s="54" t="n">
        <v>38.75</v>
      </c>
      <c r="U197" s="54" t="n">
        <v>0.01</v>
      </c>
      <c r="V197" s="55" t="n">
        <v>0.01</v>
      </c>
      <c r="W197" s="55" t="n">
        <v>0.03</v>
      </c>
      <c r="X197" s="54" t="n">
        <v>3.75</v>
      </c>
      <c r="Y197" s="54" t="n">
        <v>20</v>
      </c>
      <c r="Z197" s="54" t="n">
        <v>7.5</v>
      </c>
      <c r="AA197" s="54" t="n">
        <v>18.75</v>
      </c>
      <c r="AB197" s="54" t="n">
        <v>0.35</v>
      </c>
      <c r="BD197" s="17" t="n">
        <v>1.09</v>
      </c>
      <c r="BE197" s="17" t="n">
        <v>6.04</v>
      </c>
      <c r="BF197" s="17" t="n">
        <v>3.77</v>
      </c>
      <c r="BG197" s="17" t="n">
        <v>73</v>
      </c>
      <c r="BH197" s="17"/>
      <c r="BI197" s="17" t="n">
        <v>0.03</v>
      </c>
      <c r="BJ197" s="17" t="n">
        <v>0.04</v>
      </c>
      <c r="BK197" s="17" t="n">
        <v>13.21</v>
      </c>
      <c r="BL197" s="17" t="n">
        <v>25.42</v>
      </c>
      <c r="BM197" s="17" t="n">
        <v>18.83</v>
      </c>
      <c r="BN197" s="17" t="n">
        <v>35.62</v>
      </c>
      <c r="BO197" s="17" t="n">
        <v>0.66</v>
      </c>
    </row>
    <row r="198" s="37" customFormat="true" ht="13.8" hidden="false" customHeight="false" outlineLevel="0" collapsed="false">
      <c r="A198" s="78"/>
      <c r="B198" s="21" t="s">
        <v>143</v>
      </c>
      <c r="C198" s="58" t="s">
        <v>144</v>
      </c>
      <c r="D198" s="16" t="n">
        <v>250</v>
      </c>
      <c r="E198" s="17" t="n">
        <f aca="false">BD198*250/100</f>
        <v>3.55</v>
      </c>
      <c r="F198" s="17" t="n">
        <f aca="false">BE198*250/100</f>
        <v>5.125</v>
      </c>
      <c r="G198" s="17" t="n">
        <f aca="false">BF198*250/100</f>
        <v>14.175</v>
      </c>
      <c r="H198" s="17" t="n">
        <f aca="false">BG198*250/100</f>
        <v>127.5</v>
      </c>
      <c r="I198" s="17" t="n">
        <f aca="false">BH198*250/100</f>
        <v>0</v>
      </c>
      <c r="J198" s="17" t="n">
        <f aca="false">BI198*250/100</f>
        <v>0.1</v>
      </c>
      <c r="K198" s="17" t="n">
        <f aca="false">BJ198*250/100</f>
        <v>0.05</v>
      </c>
      <c r="L198" s="17" t="n">
        <f aca="false">BK198*250/100</f>
        <v>6.7</v>
      </c>
      <c r="M198" s="17" t="n">
        <f aca="false">BL198*250/100</f>
        <v>54.175</v>
      </c>
      <c r="N198" s="17" t="n">
        <f aca="false">BM198*250/100</f>
        <v>34.45</v>
      </c>
      <c r="O198" s="17" t="n">
        <f aca="false">BN198*250/100</f>
        <v>99.5</v>
      </c>
      <c r="P198" s="17" t="n">
        <f aca="false">BO198*250/100</f>
        <v>1.725</v>
      </c>
      <c r="Q198" s="59" t="n">
        <v>5.49</v>
      </c>
      <c r="R198" s="59" t="n">
        <v>5.27</v>
      </c>
      <c r="S198" s="59" t="n">
        <v>16.54</v>
      </c>
      <c r="T198" s="59" t="n">
        <v>148.25</v>
      </c>
      <c r="U198" s="59"/>
      <c r="V198" s="60" t="n">
        <v>0.228</v>
      </c>
      <c r="W198" s="60" t="n">
        <v>0.073</v>
      </c>
      <c r="X198" s="59" t="n">
        <v>5.83</v>
      </c>
      <c r="Y198" s="59" t="n">
        <v>42.68</v>
      </c>
      <c r="Z198" s="59" t="n">
        <v>88.1</v>
      </c>
      <c r="AA198" s="59" t="n">
        <v>35.58</v>
      </c>
      <c r="AB198" s="59" t="n">
        <v>2.05</v>
      </c>
      <c r="BD198" s="17" t="n">
        <v>1.42</v>
      </c>
      <c r="BE198" s="17" t="n">
        <v>2.05</v>
      </c>
      <c r="BF198" s="17" t="n">
        <v>5.67</v>
      </c>
      <c r="BG198" s="17" t="n">
        <v>51</v>
      </c>
      <c r="BH198" s="17" t="n">
        <f aca="false">BT198*200/250</f>
        <v>0</v>
      </c>
      <c r="BI198" s="17" t="n">
        <v>0.04</v>
      </c>
      <c r="BJ198" s="17" t="n">
        <v>0.02</v>
      </c>
      <c r="BK198" s="17" t="n">
        <v>2.68</v>
      </c>
      <c r="BL198" s="17" t="n">
        <v>21.67</v>
      </c>
      <c r="BM198" s="17" t="n">
        <v>13.78</v>
      </c>
      <c r="BN198" s="17" t="n">
        <v>39.8</v>
      </c>
      <c r="BO198" s="17" t="n">
        <v>0.69</v>
      </c>
      <c r="WRG198" s="4"/>
    </row>
    <row r="199" customFormat="false" ht="13.8" hidden="false" customHeight="false" outlineLevel="0" collapsed="false">
      <c r="A199" s="78"/>
      <c r="B199" s="21" t="s">
        <v>145</v>
      </c>
      <c r="C199" s="15" t="s">
        <v>146</v>
      </c>
      <c r="D199" s="21" t="n">
        <v>250</v>
      </c>
      <c r="E199" s="27" t="n">
        <v>22.25</v>
      </c>
      <c r="F199" s="27" t="n">
        <v>17.12</v>
      </c>
      <c r="G199" s="27" t="n">
        <v>35.9</v>
      </c>
      <c r="H199" s="27" t="n">
        <v>366.87</v>
      </c>
      <c r="I199" s="27" t="n">
        <v>125</v>
      </c>
      <c r="J199" s="27" t="n">
        <v>0.03</v>
      </c>
      <c r="K199" s="27" t="n">
        <v>0.03</v>
      </c>
      <c r="L199" s="27" t="n">
        <v>6.25</v>
      </c>
      <c r="M199" s="27" t="n">
        <v>62.75</v>
      </c>
      <c r="N199" s="27" t="n">
        <v>13.75</v>
      </c>
      <c r="O199" s="27" t="n">
        <v>75</v>
      </c>
      <c r="P199" s="27" t="n">
        <v>0.25</v>
      </c>
      <c r="Q199" s="40" t="n">
        <v>7.46</v>
      </c>
      <c r="R199" s="40" t="n">
        <v>8.29</v>
      </c>
      <c r="S199" s="40" t="n">
        <v>9.44</v>
      </c>
      <c r="T199" s="40" t="n">
        <v>142</v>
      </c>
      <c r="U199" s="40" t="n">
        <v>33</v>
      </c>
      <c r="V199" s="41" t="n">
        <v>0.05</v>
      </c>
      <c r="W199" s="41" t="n">
        <v>0.07</v>
      </c>
      <c r="X199" s="40" t="n">
        <v>0.41</v>
      </c>
      <c r="Y199" s="40" t="n">
        <v>23.65</v>
      </c>
      <c r="Z199" s="40" t="n">
        <v>16.5</v>
      </c>
      <c r="AA199" s="40" t="n">
        <v>83.14</v>
      </c>
      <c r="AB199" s="40" t="n">
        <v>0.68</v>
      </c>
    </row>
    <row r="200" customFormat="false" ht="13.8" hidden="false" customHeight="false" outlineLevel="0" collapsed="false">
      <c r="A200" s="78"/>
      <c r="B200" s="21" t="s">
        <v>31</v>
      </c>
      <c r="C200" s="26" t="s">
        <v>32</v>
      </c>
      <c r="D200" s="21" t="n">
        <v>30</v>
      </c>
      <c r="E200" s="27" t="n">
        <f aca="false">BD200*30/20</f>
        <v>2.04</v>
      </c>
      <c r="F200" s="27" t="n">
        <f aca="false">BE200*30/20</f>
        <v>0.36</v>
      </c>
      <c r="G200" s="27" t="n">
        <f aca="false">BF200*30/20</f>
        <v>10.08</v>
      </c>
      <c r="H200" s="27" t="n">
        <f aca="false">BG200*30/20</f>
        <v>51.24</v>
      </c>
      <c r="I200" s="27" t="n">
        <f aca="false">BH200*30/20</f>
        <v>0</v>
      </c>
      <c r="J200" s="27" t="n">
        <f aca="false">BI200*30/20</f>
        <v>0.045</v>
      </c>
      <c r="K200" s="27" t="n">
        <f aca="false">BJ200*30/20</f>
        <v>0.03</v>
      </c>
      <c r="L200" s="27" t="n">
        <f aca="false">BK200*30/20</f>
        <v>0</v>
      </c>
      <c r="M200" s="27" t="n">
        <f aca="false">BL200*30/20</f>
        <v>13.515</v>
      </c>
      <c r="N200" s="27" t="n">
        <f aca="false">BM200*30/20</f>
        <v>14.115</v>
      </c>
      <c r="O200" s="27" t="n">
        <f aca="false">BN200*30/20</f>
        <v>45.21</v>
      </c>
      <c r="P200" s="27" t="n">
        <f aca="false">BO200*30/20</f>
        <v>1.125</v>
      </c>
      <c r="Q200" s="27" t="n">
        <v>1.7</v>
      </c>
      <c r="R200" s="27" t="n">
        <v>0.3</v>
      </c>
      <c r="S200" s="27" t="n">
        <v>8.4</v>
      </c>
      <c r="T200" s="27" t="n">
        <v>42.7</v>
      </c>
      <c r="U200" s="27"/>
      <c r="V200" s="27" t="n">
        <v>0.04</v>
      </c>
      <c r="W200" s="27" t="n">
        <v>0.02</v>
      </c>
      <c r="X200" s="27"/>
      <c r="Y200" s="27" t="n">
        <v>11.26</v>
      </c>
      <c r="Z200" s="27" t="n">
        <v>11.76</v>
      </c>
      <c r="AA200" s="27" t="n">
        <v>37.68</v>
      </c>
      <c r="AB200" s="27" t="n">
        <v>0.94</v>
      </c>
      <c r="BD200" s="27" t="n">
        <v>1.36</v>
      </c>
      <c r="BE200" s="27" t="n">
        <v>0.24</v>
      </c>
      <c r="BF200" s="27" t="n">
        <v>6.72</v>
      </c>
      <c r="BG200" s="27" t="n">
        <v>34.16</v>
      </c>
      <c r="BH200" s="27"/>
      <c r="BI200" s="27" t="n">
        <v>0.03</v>
      </c>
      <c r="BJ200" s="27" t="n">
        <v>0.02</v>
      </c>
      <c r="BK200" s="27"/>
      <c r="BL200" s="27" t="n">
        <v>9.01</v>
      </c>
      <c r="BM200" s="27" t="n">
        <v>9.41</v>
      </c>
      <c r="BN200" s="27" t="n">
        <v>30.14</v>
      </c>
      <c r="BO200" s="27" t="n">
        <v>0.75</v>
      </c>
    </row>
    <row r="201" customFormat="false" ht="13.8" hidden="false" customHeight="false" outlineLevel="0" collapsed="false">
      <c r="A201" s="78"/>
      <c r="B201" s="21" t="s">
        <v>31</v>
      </c>
      <c r="C201" s="15" t="s">
        <v>33</v>
      </c>
      <c r="D201" s="21" t="n">
        <v>50</v>
      </c>
      <c r="E201" s="27" t="n">
        <f aca="false">BD201*50/40</f>
        <v>3.7</v>
      </c>
      <c r="F201" s="27" t="n">
        <f aca="false">BE201*50/40</f>
        <v>0.45</v>
      </c>
      <c r="G201" s="27" t="n">
        <f aca="false">BF201*50/40</f>
        <v>26.375</v>
      </c>
      <c r="H201" s="27" t="n">
        <f aca="false">BG201*50/40</f>
        <v>117.225</v>
      </c>
      <c r="I201" s="27" t="n">
        <f aca="false">BH201*50/40</f>
        <v>0</v>
      </c>
      <c r="J201" s="27" t="n">
        <f aca="false">BI201*50/40</f>
        <v>0</v>
      </c>
      <c r="K201" s="27" t="n">
        <f aca="false">BJ201*50/40</f>
        <v>0.025</v>
      </c>
      <c r="L201" s="27" t="n">
        <f aca="false">BK201*50/40</f>
        <v>0</v>
      </c>
      <c r="M201" s="27" t="n">
        <f aca="false">BL201*50/40</f>
        <v>10</v>
      </c>
      <c r="N201" s="27" t="n">
        <f aca="false">BM201*50/40</f>
        <v>7</v>
      </c>
      <c r="O201" s="27" t="n">
        <f aca="false">BN201*50/40</f>
        <v>32.5</v>
      </c>
      <c r="P201" s="27" t="n">
        <f aca="false">BO201*50/40</f>
        <v>0.55</v>
      </c>
      <c r="Q201" s="27" t="n">
        <v>3.03</v>
      </c>
      <c r="R201" s="27" t="n">
        <v>0.36</v>
      </c>
      <c r="S201" s="27" t="n">
        <v>19.64</v>
      </c>
      <c r="T201" s="27" t="n">
        <v>93.77</v>
      </c>
      <c r="U201" s="27"/>
      <c r="V201" s="27"/>
      <c r="W201" s="27" t="n">
        <v>0.013</v>
      </c>
      <c r="X201" s="27"/>
      <c r="Y201" s="27" t="n">
        <v>8</v>
      </c>
      <c r="Z201" s="27" t="n">
        <v>5.6</v>
      </c>
      <c r="AA201" s="27" t="n">
        <v>26</v>
      </c>
      <c r="AB201" s="27" t="n">
        <v>0.44</v>
      </c>
      <c r="AC201" s="27" t="n">
        <v>3</v>
      </c>
      <c r="AD201" s="27" t="n">
        <f aca="false">AP201*40/40</f>
        <v>0</v>
      </c>
      <c r="AE201" s="27" t="n">
        <f aca="false">AQ201*40/40</f>
        <v>0</v>
      </c>
      <c r="AF201" s="27" t="n">
        <f aca="false">AR201*40/40</f>
        <v>0</v>
      </c>
      <c r="AG201" s="27" t="n">
        <f aca="false">AS201*40/40</f>
        <v>0</v>
      </c>
      <c r="AH201" s="27" t="n">
        <f aca="false">AT201*40/40</f>
        <v>0</v>
      </c>
      <c r="AI201" s="27" t="n">
        <f aca="false">AU201*40/40</f>
        <v>0</v>
      </c>
      <c r="AJ201" s="27" t="n">
        <f aca="false">AV201*40/40</f>
        <v>0</v>
      </c>
      <c r="AK201" s="27" t="n">
        <f aca="false">AW201*40/40</f>
        <v>0</v>
      </c>
      <c r="AL201" s="27" t="n">
        <f aca="false">AX201*40/40</f>
        <v>0</v>
      </c>
      <c r="AM201" s="27" t="n">
        <f aca="false">AY201*40/40</f>
        <v>0</v>
      </c>
      <c r="AN201" s="27" t="n">
        <f aca="false">AZ201*40/40</f>
        <v>0</v>
      </c>
      <c r="BD201" s="27" t="n">
        <v>2.96</v>
      </c>
      <c r="BE201" s="27" t="n">
        <v>0.36</v>
      </c>
      <c r="BF201" s="27" t="n">
        <v>21.1</v>
      </c>
      <c r="BG201" s="27" t="n">
        <v>93.78</v>
      </c>
      <c r="BH201" s="27"/>
      <c r="BI201" s="27"/>
      <c r="BJ201" s="27" t="n">
        <v>0.02</v>
      </c>
      <c r="BK201" s="27"/>
      <c r="BL201" s="27" t="n">
        <v>8</v>
      </c>
      <c r="BM201" s="27" t="n">
        <v>5.6</v>
      </c>
      <c r="BN201" s="27" t="n">
        <v>26</v>
      </c>
      <c r="BO201" s="27" t="n">
        <v>0.44</v>
      </c>
      <c r="WOD201" s="2"/>
      <c r="WOE201" s="2"/>
      <c r="WOF201" s="2"/>
      <c r="WOG201" s="2"/>
      <c r="WOH201" s="2"/>
      <c r="WOI201" s="2"/>
      <c r="WOJ201" s="2"/>
      <c r="WOK201" s="2"/>
      <c r="WOL201" s="2"/>
      <c r="WOM201" s="2"/>
      <c r="WON201" s="2"/>
      <c r="WOO201" s="2"/>
      <c r="WOP201" s="2"/>
      <c r="WOQ201" s="2"/>
      <c r="WOR201" s="2"/>
      <c r="WOS201" s="2"/>
      <c r="WOT201" s="2"/>
      <c r="WOU201" s="2"/>
      <c r="WOV201" s="2"/>
      <c r="WOW201" s="2"/>
      <c r="WOX201" s="2"/>
      <c r="WOY201" s="2"/>
      <c r="WOZ201" s="2"/>
      <c r="WPA201" s="2"/>
      <c r="WPB201" s="2"/>
      <c r="WPC201" s="2"/>
      <c r="WPD201" s="2"/>
      <c r="WPE201" s="2"/>
      <c r="WPF201" s="2"/>
      <c r="WPG201" s="2"/>
      <c r="WPH201" s="2"/>
      <c r="WPI201" s="2"/>
      <c r="WPJ201" s="2"/>
      <c r="WPK201" s="2"/>
      <c r="WPL201" s="2"/>
      <c r="WPM201" s="2"/>
      <c r="WPN201" s="2"/>
      <c r="WPO201" s="2"/>
      <c r="WPP201" s="2"/>
      <c r="WPQ201" s="2"/>
      <c r="WPR201" s="2"/>
      <c r="WPS201" s="2"/>
      <c r="WPT201" s="2"/>
      <c r="WPU201" s="2"/>
      <c r="WPV201" s="2"/>
      <c r="WPW201" s="2"/>
      <c r="WPX201" s="2"/>
      <c r="WPY201" s="2"/>
      <c r="WPZ201" s="2"/>
      <c r="WQA201" s="2"/>
      <c r="WQB201" s="2"/>
      <c r="WQC201" s="2"/>
      <c r="WQD201" s="2"/>
      <c r="WQE201" s="2"/>
      <c r="WQF201" s="2"/>
      <c r="WQG201" s="2"/>
      <c r="WQH201" s="2"/>
      <c r="WQI201" s="2"/>
      <c r="WQJ201" s="2"/>
      <c r="WQK201" s="2"/>
      <c r="WQL201" s="2"/>
      <c r="WQM201" s="2"/>
      <c r="WQN201" s="2"/>
      <c r="WQO201" s="2"/>
      <c r="WQP201" s="2"/>
      <c r="WQQ201" s="2"/>
      <c r="WQR201" s="2"/>
      <c r="WQS201" s="2"/>
      <c r="WQT201" s="2"/>
      <c r="WQU201" s="2"/>
      <c r="WQV201" s="2"/>
      <c r="WQW201" s="2"/>
      <c r="WQX201" s="2"/>
      <c r="WQY201" s="2"/>
      <c r="WQZ201" s="2"/>
      <c r="WRA201" s="2"/>
      <c r="WRB201" s="2"/>
      <c r="WRC201" s="2"/>
      <c r="WRD201" s="2"/>
      <c r="WRE201" s="2"/>
      <c r="WRF201" s="2"/>
    </row>
    <row r="202" customFormat="false" ht="13.8" hidden="false" customHeight="false" outlineLevel="0" collapsed="false">
      <c r="A202" s="78"/>
      <c r="B202" s="21" t="s">
        <v>29</v>
      </c>
      <c r="C202" s="29" t="s">
        <v>30</v>
      </c>
      <c r="D202" s="21" t="n">
        <v>100</v>
      </c>
      <c r="E202" s="27" t="n">
        <f aca="false">BD202*100/100</f>
        <v>0.4</v>
      </c>
      <c r="F202" s="27" t="n">
        <f aca="false">BE202*100/100</f>
        <v>0.4</v>
      </c>
      <c r="G202" s="27" t="n">
        <f aca="false">BF202*100/100</f>
        <v>9.8</v>
      </c>
      <c r="H202" s="27" t="n">
        <f aca="false">BG202*100/100</f>
        <v>47</v>
      </c>
      <c r="I202" s="27" t="n">
        <f aca="false">BH202*100/100</f>
        <v>0</v>
      </c>
      <c r="J202" s="27" t="n">
        <f aca="false">BI202*100/100</f>
        <v>0.03</v>
      </c>
      <c r="K202" s="27" t="n">
        <f aca="false">BJ202*100/100</f>
        <v>0.02</v>
      </c>
      <c r="L202" s="27" t="n">
        <f aca="false">BK202*100/100</f>
        <v>10</v>
      </c>
      <c r="M202" s="27" t="n">
        <f aca="false">BL202*100/100</f>
        <v>16</v>
      </c>
      <c r="N202" s="27" t="n">
        <f aca="false">BM202*100/100</f>
        <v>9</v>
      </c>
      <c r="O202" s="27" t="n">
        <f aca="false">BN202*100/100</f>
        <v>11</v>
      </c>
      <c r="P202" s="27" t="n">
        <f aca="false">BO202*100/100</f>
        <v>2.2</v>
      </c>
      <c r="Q202" s="27"/>
      <c r="R202" s="27"/>
      <c r="S202" s="27"/>
      <c r="T202" s="27"/>
      <c r="U202" s="27"/>
      <c r="V202" s="21"/>
      <c r="W202" s="21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BD202" s="27" t="n">
        <v>0.4</v>
      </c>
      <c r="BE202" s="27" t="n">
        <v>0.4</v>
      </c>
      <c r="BF202" s="27" t="n">
        <v>9.8</v>
      </c>
      <c r="BG202" s="27" t="n">
        <v>47</v>
      </c>
      <c r="BH202" s="27"/>
      <c r="BI202" s="27" t="n">
        <v>0.03</v>
      </c>
      <c r="BJ202" s="27" t="n">
        <v>0.02</v>
      </c>
      <c r="BK202" s="27" t="n">
        <v>10</v>
      </c>
      <c r="BL202" s="27" t="n">
        <v>16</v>
      </c>
      <c r="BM202" s="27" t="n">
        <v>9</v>
      </c>
      <c r="BN202" s="27" t="n">
        <v>11</v>
      </c>
      <c r="BO202" s="27" t="n">
        <v>2.2</v>
      </c>
    </row>
    <row r="203" customFormat="false" ht="13.8" hidden="false" customHeight="false" outlineLevel="0" collapsed="false">
      <c r="A203" s="78"/>
      <c r="B203" s="21" t="s">
        <v>147</v>
      </c>
      <c r="C203" s="26" t="s">
        <v>148</v>
      </c>
      <c r="D203" s="21" t="n">
        <v>180</v>
      </c>
      <c r="E203" s="27" t="n">
        <f aca="false">BD203*180/200</f>
        <v>0.27</v>
      </c>
      <c r="F203" s="27" t="n">
        <f aca="false">BE203*180/200</f>
        <v>0.09</v>
      </c>
      <c r="G203" s="27" t="n">
        <f aca="false">BF203*180/200</f>
        <v>9.27</v>
      </c>
      <c r="H203" s="27" t="n">
        <f aca="false">BG203*180/200</f>
        <v>38.52</v>
      </c>
      <c r="I203" s="27" t="n">
        <f aca="false">BH203*180/200</f>
        <v>3.672</v>
      </c>
      <c r="J203" s="27" t="n">
        <f aca="false">BI203*180/200</f>
        <v>0.009</v>
      </c>
      <c r="K203" s="27" t="n">
        <f aca="false">BJ203*180/200</f>
        <v>0.009</v>
      </c>
      <c r="L203" s="27" t="n">
        <f aca="false">BK203*180/200</f>
        <v>2.25</v>
      </c>
      <c r="M203" s="27" t="n">
        <f aca="false">BL203*180/200</f>
        <v>11.7</v>
      </c>
      <c r="N203" s="27" t="n">
        <f aca="false">BM203*180/200</f>
        <v>8.19</v>
      </c>
      <c r="O203" s="27" t="n">
        <f aca="false">BN203*180/200</f>
        <v>9</v>
      </c>
      <c r="P203" s="27" t="n">
        <f aca="false">BO203*180/200</f>
        <v>0.171</v>
      </c>
      <c r="Q203" s="27" t="n">
        <v>0.6</v>
      </c>
      <c r="R203" s="27" t="n">
        <v>0.2</v>
      </c>
      <c r="S203" s="27" t="n">
        <v>15.2</v>
      </c>
      <c r="T203" s="27" t="n">
        <v>65.3</v>
      </c>
      <c r="U203" s="28" t="n">
        <v>98</v>
      </c>
      <c r="V203" s="21" t="n">
        <v>0.01</v>
      </c>
      <c r="W203" s="21" t="n">
        <v>0.05</v>
      </c>
      <c r="X203" s="27" t="n">
        <v>80</v>
      </c>
      <c r="Y203" s="27" t="n">
        <v>11</v>
      </c>
      <c r="Z203" s="27" t="n">
        <v>3</v>
      </c>
      <c r="AA203" s="27" t="n">
        <v>3</v>
      </c>
      <c r="AB203" s="27" t="n">
        <v>0.54</v>
      </c>
      <c r="BD203" s="27" t="n">
        <v>0.3</v>
      </c>
      <c r="BE203" s="27" t="n">
        <v>0.1</v>
      </c>
      <c r="BF203" s="27" t="n">
        <v>10.3</v>
      </c>
      <c r="BG203" s="27" t="n">
        <v>42.8</v>
      </c>
      <c r="BH203" s="27" t="n">
        <v>4.08</v>
      </c>
      <c r="BI203" s="27" t="n">
        <v>0.01</v>
      </c>
      <c r="BJ203" s="27" t="n">
        <v>0.01</v>
      </c>
      <c r="BK203" s="27" t="n">
        <v>2.5</v>
      </c>
      <c r="BL203" s="27" t="n">
        <v>13</v>
      </c>
      <c r="BM203" s="27" t="n">
        <v>9.1</v>
      </c>
      <c r="BN203" s="27" t="n">
        <v>10</v>
      </c>
      <c r="BO203" s="27" t="n">
        <v>0.19</v>
      </c>
    </row>
    <row r="204" s="2" customFormat="true" ht="13.8" hidden="false" customHeight="false" outlineLevel="0" collapsed="false">
      <c r="A204" s="66"/>
      <c r="B204" s="14" t="s">
        <v>31</v>
      </c>
      <c r="C204" s="57" t="s">
        <v>91</v>
      </c>
      <c r="D204" s="21" t="n">
        <v>200</v>
      </c>
      <c r="E204" s="27" t="n">
        <v>6</v>
      </c>
      <c r="F204" s="27" t="n">
        <v>6.4</v>
      </c>
      <c r="G204" s="27" t="n">
        <v>9.4</v>
      </c>
      <c r="H204" s="27" t="n">
        <v>120</v>
      </c>
      <c r="I204" s="27" t="n">
        <v>0</v>
      </c>
      <c r="J204" s="21" t="n">
        <v>3</v>
      </c>
      <c r="K204" s="21" t="n">
        <v>14</v>
      </c>
      <c r="L204" s="27" t="n">
        <v>2</v>
      </c>
      <c r="M204" s="27" t="n">
        <v>240</v>
      </c>
      <c r="N204" s="27" t="n">
        <v>7</v>
      </c>
      <c r="O204" s="27" t="n">
        <v>18</v>
      </c>
      <c r="P204" s="27" t="n">
        <v>1</v>
      </c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Q204" s="70"/>
      <c r="AR204" s="70"/>
      <c r="AS204" s="70"/>
      <c r="AT204" s="70"/>
      <c r="AU204" s="71"/>
      <c r="AV204" s="72"/>
      <c r="AW204" s="72"/>
      <c r="AX204" s="72"/>
      <c r="AY204" s="70"/>
      <c r="AZ204" s="70"/>
      <c r="BA204" s="70"/>
      <c r="BB204" s="70"/>
      <c r="BD204" s="27"/>
      <c r="BE204" s="27"/>
      <c r="BF204" s="27"/>
      <c r="BG204" s="27"/>
      <c r="BH204" s="27"/>
      <c r="BI204" s="27"/>
      <c r="BJ204" s="27"/>
      <c r="BK204" s="73"/>
      <c r="BL204" s="27"/>
      <c r="BM204" s="27"/>
      <c r="BN204" s="27"/>
      <c r="BO204" s="27"/>
      <c r="WNL204" s="3"/>
      <c r="WNM204" s="3"/>
      <c r="WNN204" s="3"/>
      <c r="WNO204" s="3"/>
      <c r="WNP204" s="3"/>
      <c r="WNQ204" s="3"/>
      <c r="WNR204" s="3"/>
      <c r="WNS204" s="3"/>
      <c r="WNT204" s="3"/>
      <c r="WNU204" s="3"/>
      <c r="WNV204" s="3"/>
      <c r="WNW204" s="3"/>
      <c r="WNX204" s="3"/>
      <c r="WNY204" s="3"/>
      <c r="WNZ204" s="3"/>
      <c r="WOA204" s="3"/>
      <c r="WOB204" s="3"/>
      <c r="WOC204" s="3"/>
      <c r="WOD204" s="3"/>
      <c r="WOE204" s="3"/>
      <c r="WOF204" s="3"/>
      <c r="WOG204" s="3"/>
      <c r="WOH204" s="3"/>
      <c r="WOI204" s="3"/>
      <c r="WOJ204" s="3"/>
      <c r="WOK204" s="3"/>
      <c r="WOL204" s="3"/>
      <c r="WOM204" s="3"/>
      <c r="WON204" s="3"/>
      <c r="WOO204" s="3"/>
      <c r="WOP204" s="3"/>
      <c r="WOQ204" s="3"/>
      <c r="WOR204" s="3"/>
      <c r="WOS204" s="3"/>
      <c r="WOT204" s="3"/>
      <c r="WOU204" s="3"/>
      <c r="WOV204" s="3"/>
      <c r="WOW204" s="3"/>
      <c r="WOX204" s="3"/>
      <c r="WOY204" s="3"/>
      <c r="WOZ204" s="3"/>
      <c r="WPA204" s="3"/>
      <c r="WPB204" s="3"/>
      <c r="WPC204" s="3"/>
      <c r="WPD204" s="3"/>
      <c r="WPE204" s="3"/>
      <c r="WPF204" s="3"/>
      <c r="WPG204" s="3"/>
      <c r="WPH204" s="3"/>
      <c r="WPI204" s="3"/>
      <c r="WPJ204" s="3"/>
      <c r="WPK204" s="3"/>
      <c r="WPL204" s="3"/>
      <c r="WPM204" s="3"/>
      <c r="WPN204" s="3"/>
      <c r="WPO204" s="3"/>
      <c r="WPP204" s="3"/>
      <c r="WPQ204" s="3"/>
      <c r="WPR204" s="3"/>
      <c r="WPS204" s="3"/>
      <c r="WPT204" s="3"/>
      <c r="WPU204" s="3"/>
      <c r="WPV204" s="3"/>
      <c r="WPW204" s="3"/>
      <c r="WPX204" s="3"/>
      <c r="WPY204" s="3"/>
      <c r="WPZ204" s="3"/>
      <c r="WQA204" s="3"/>
      <c r="WQB204" s="3"/>
      <c r="WQC204" s="3"/>
      <c r="WQD204" s="3"/>
      <c r="WQE204" s="3"/>
      <c r="WQF204" s="3"/>
      <c r="WQG204" s="3"/>
      <c r="WQH204" s="3"/>
      <c r="WQI204" s="3"/>
      <c r="WQJ204" s="3"/>
      <c r="WQK204" s="3"/>
      <c r="WQL204" s="3"/>
      <c r="WQM204" s="3"/>
      <c r="WQN204" s="3"/>
      <c r="WQO204" s="3"/>
      <c r="WQP204" s="3"/>
      <c r="WQQ204" s="3"/>
      <c r="WQR204" s="3"/>
      <c r="WQS204" s="3"/>
      <c r="WQT204" s="3"/>
      <c r="WQU204" s="3"/>
      <c r="WQV204" s="3"/>
      <c r="WQW204" s="3"/>
      <c r="WQX204" s="3"/>
      <c r="WQY204" s="3"/>
      <c r="WQZ204" s="3"/>
      <c r="WRA204" s="3"/>
      <c r="WRB204" s="3"/>
      <c r="WRC204" s="3"/>
      <c r="WRD204" s="3"/>
      <c r="WRE204" s="3"/>
      <c r="WRF204" s="3"/>
      <c r="WRG204" s="4"/>
    </row>
    <row r="205" customFormat="false" ht="15.75" hidden="false" customHeight="false" outlineLevel="0" collapsed="false">
      <c r="A205" s="30" t="s">
        <v>92</v>
      </c>
      <c r="B205" s="30"/>
      <c r="C205" s="30"/>
      <c r="D205" s="31" t="n">
        <f aca="false">SUM(D197:D204)</f>
        <v>1160</v>
      </c>
      <c r="E205" s="44"/>
      <c r="F205" s="44"/>
      <c r="G205" s="44"/>
      <c r="H205" s="44"/>
      <c r="I205" s="44"/>
      <c r="J205" s="45"/>
      <c r="K205" s="45"/>
      <c r="L205" s="44"/>
      <c r="M205" s="44"/>
      <c r="N205" s="44"/>
      <c r="O205" s="44"/>
      <c r="P205" s="44"/>
    </row>
    <row r="206" customFormat="false" ht="15" hidden="false" customHeight="false" outlineLevel="0" collapsed="false">
      <c r="A206" s="33" t="s">
        <v>128</v>
      </c>
      <c r="B206" s="33"/>
      <c r="C206" s="33"/>
      <c r="D206" s="33"/>
      <c r="E206" s="32" t="n">
        <f aca="false">SUM(E197:E205)</f>
        <v>39.3</v>
      </c>
      <c r="F206" s="32" t="n">
        <f aca="false">SUM(F197:F205)</f>
        <v>35.985</v>
      </c>
      <c r="G206" s="32" t="n">
        <f aca="false">SUM(G197:G205)</f>
        <v>118.77</v>
      </c>
      <c r="H206" s="32" t="n">
        <f aca="false">SUM(H197:H205)</f>
        <v>941.355</v>
      </c>
      <c r="I206" s="32" t="n">
        <f aca="false">SUM(I197:I205)</f>
        <v>128.672</v>
      </c>
      <c r="J206" s="32" t="n">
        <f aca="false">SUM(J197:J205)</f>
        <v>3.244</v>
      </c>
      <c r="K206" s="32" t="n">
        <f aca="false">SUM(K197:K205)</f>
        <v>14.204</v>
      </c>
      <c r="L206" s="32" t="n">
        <f aca="false">SUM(L197:L205)</f>
        <v>40.41</v>
      </c>
      <c r="M206" s="32" t="n">
        <f aca="false">SUM(M197:M205)</f>
        <v>433.56</v>
      </c>
      <c r="N206" s="32" t="n">
        <f aca="false">SUM(N197:N205)</f>
        <v>112.335</v>
      </c>
      <c r="O206" s="32" t="n">
        <f aca="false">SUM(O197:O205)</f>
        <v>325.83</v>
      </c>
      <c r="P206" s="32" t="n">
        <f aca="false">SUM(P197:P205)</f>
        <v>7.681</v>
      </c>
    </row>
    <row r="207" customFormat="false" ht="15" hidden="false" customHeight="false" outlineLevel="0" collapsed="false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customFormat="false" ht="15" hidden="false" customHeight="false" outlineLevel="0" collapsed="false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customFormat="false" ht="12.75" hidden="false" customHeight="true" outlineLevel="0" collapsed="false">
      <c r="A209" s="49" t="s">
        <v>0</v>
      </c>
      <c r="B209" s="49" t="s">
        <v>1</v>
      </c>
      <c r="C209" s="7" t="s">
        <v>2</v>
      </c>
      <c r="D209" s="49" t="s">
        <v>3</v>
      </c>
      <c r="E209" s="8" t="s">
        <v>4</v>
      </c>
      <c r="F209" s="8"/>
      <c r="G209" s="8"/>
      <c r="H209" s="49" t="s">
        <v>5</v>
      </c>
      <c r="I209" s="8" t="s">
        <v>6</v>
      </c>
      <c r="J209" s="8"/>
      <c r="K209" s="8"/>
      <c r="L209" s="8"/>
      <c r="M209" s="8" t="s">
        <v>7</v>
      </c>
      <c r="N209" s="8"/>
      <c r="O209" s="8"/>
      <c r="P209" s="8"/>
    </row>
    <row r="210" customFormat="false" ht="13.8" hidden="false" customHeight="false" outlineLevel="0" collapsed="false">
      <c r="A210" s="49"/>
      <c r="B210" s="49"/>
      <c r="C210" s="7"/>
      <c r="D210" s="49"/>
      <c r="E210" s="8"/>
      <c r="F210" s="8"/>
      <c r="G210" s="8"/>
      <c r="H210" s="49"/>
      <c r="I210" s="8"/>
      <c r="J210" s="8"/>
      <c r="K210" s="8"/>
      <c r="L210" s="8"/>
      <c r="M210" s="8"/>
      <c r="N210" s="8"/>
      <c r="O210" s="8"/>
      <c r="P210" s="8"/>
    </row>
    <row r="211" customFormat="false" ht="60.75" hidden="false" customHeight="true" outlineLevel="0" collapsed="false">
      <c r="A211" s="49"/>
      <c r="B211" s="49"/>
      <c r="C211" s="7"/>
      <c r="D211" s="49"/>
      <c r="E211" s="49" t="s">
        <v>8</v>
      </c>
      <c r="F211" s="6" t="s">
        <v>9</v>
      </c>
      <c r="G211" s="49" t="s">
        <v>10</v>
      </c>
      <c r="H211" s="49"/>
      <c r="I211" s="11" t="s">
        <v>11</v>
      </c>
      <c r="J211" s="11" t="s">
        <v>12</v>
      </c>
      <c r="K211" s="11" t="s">
        <v>13</v>
      </c>
      <c r="L211" s="11" t="s">
        <v>14</v>
      </c>
      <c r="M211" s="6" t="s">
        <v>15</v>
      </c>
      <c r="N211" s="6" t="s">
        <v>16</v>
      </c>
      <c r="O211" s="6" t="s">
        <v>17</v>
      </c>
      <c r="P211" s="6" t="s">
        <v>18</v>
      </c>
    </row>
    <row r="212" customFormat="false" ht="17.35" hidden="false" customHeight="false" outlineLevel="0" collapsed="false">
      <c r="A212" s="12" t="s">
        <v>149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customFormat="false" ht="15" hidden="false" customHeight="true" outlineLevel="0" collapsed="false">
      <c r="A213" s="13" t="s">
        <v>20</v>
      </c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</row>
    <row r="214" customFormat="false" ht="13.5" hidden="false" customHeight="true" outlineLevel="0" collapsed="false">
      <c r="A214" s="13"/>
      <c r="B214" s="21" t="s">
        <v>150</v>
      </c>
      <c r="C214" s="79" t="s">
        <v>55</v>
      </c>
      <c r="D214" s="14" t="n">
        <v>100</v>
      </c>
      <c r="E214" s="80" t="n">
        <f aca="false">BD214*100/100</f>
        <v>2.73</v>
      </c>
      <c r="F214" s="80" t="n">
        <f aca="false">BE214*100/100</f>
        <v>7.18</v>
      </c>
      <c r="G214" s="80" t="n">
        <f aca="false">BF214*100/100</f>
        <v>14.54</v>
      </c>
      <c r="H214" s="80" t="n">
        <f aca="false">BG214*100/100</f>
        <v>133</v>
      </c>
      <c r="I214" s="80" t="n">
        <f aca="false">BH214*100/100</f>
        <v>0</v>
      </c>
      <c r="J214" s="80" t="n">
        <f aca="false">BI214*100/100</f>
        <v>0.04</v>
      </c>
      <c r="K214" s="80" t="n">
        <f aca="false">BJ214*100/100</f>
        <v>0.04</v>
      </c>
      <c r="L214" s="80" t="n">
        <f aca="false">BK214*100/100</f>
        <v>4.67</v>
      </c>
      <c r="M214" s="80" t="n">
        <f aca="false">BL214*100/100</f>
        <v>90.93</v>
      </c>
      <c r="N214" s="80" t="n">
        <f aca="false">BM214*100/100</f>
        <v>18.1</v>
      </c>
      <c r="O214" s="80" t="n">
        <f aca="false">BN214*100/100</f>
        <v>55.8</v>
      </c>
      <c r="P214" s="80" t="n">
        <f aca="false">BO214*100/100</f>
        <v>0.74</v>
      </c>
      <c r="BD214" s="14" t="n">
        <v>2.73</v>
      </c>
      <c r="BE214" s="14" t="n">
        <v>7.18</v>
      </c>
      <c r="BF214" s="14" t="n">
        <v>14.54</v>
      </c>
      <c r="BG214" s="14" t="n">
        <v>133</v>
      </c>
      <c r="BH214" s="14"/>
      <c r="BI214" s="14" t="n">
        <v>0.04</v>
      </c>
      <c r="BJ214" s="14" t="n">
        <v>0.04</v>
      </c>
      <c r="BK214" s="14" t="n">
        <v>4.67</v>
      </c>
      <c r="BL214" s="14" t="n">
        <v>90.93</v>
      </c>
      <c r="BM214" s="14" t="n">
        <v>18.1</v>
      </c>
      <c r="BN214" s="14" t="n">
        <v>55.8</v>
      </c>
      <c r="BO214" s="14" t="n">
        <v>0.74</v>
      </c>
    </row>
    <row r="215" s="1" customFormat="true" ht="13.8" hidden="false" customHeight="false" outlineLevel="0" collapsed="false">
      <c r="A215" s="13"/>
      <c r="B215" s="21" t="s">
        <v>102</v>
      </c>
      <c r="C215" s="15" t="s">
        <v>103</v>
      </c>
      <c r="D215" s="21" t="n">
        <v>100</v>
      </c>
      <c r="E215" s="27" t="n">
        <v>10.34</v>
      </c>
      <c r="F215" s="27" t="n">
        <v>3.41</v>
      </c>
      <c r="G215" s="27" t="n">
        <v>3.85</v>
      </c>
      <c r="H215" s="27" t="n">
        <v>87</v>
      </c>
      <c r="I215" s="27" t="n">
        <v>6.1</v>
      </c>
      <c r="J215" s="27" t="n">
        <v>0.07</v>
      </c>
      <c r="K215" s="27" t="n">
        <v>0.06</v>
      </c>
      <c r="L215" s="27" t="n">
        <v>4.47</v>
      </c>
      <c r="M215" s="27" t="n">
        <v>27.65</v>
      </c>
      <c r="N215" s="27" t="n">
        <v>29.77</v>
      </c>
      <c r="O215" s="27" t="n">
        <v>148.84</v>
      </c>
      <c r="P215" s="27" t="n">
        <v>0.63</v>
      </c>
      <c r="BD215" s="27" t="n">
        <v>10.34</v>
      </c>
      <c r="BE215" s="27" t="n">
        <v>3.41</v>
      </c>
      <c r="BF215" s="27" t="n">
        <v>3.85</v>
      </c>
      <c r="BG215" s="27" t="n">
        <v>87</v>
      </c>
      <c r="BH215" s="27" t="n">
        <v>6.1</v>
      </c>
      <c r="BI215" s="21" t="n">
        <v>0.07</v>
      </c>
      <c r="BJ215" s="21" t="n">
        <v>0.06</v>
      </c>
      <c r="BK215" s="27" t="n">
        <v>4.74</v>
      </c>
      <c r="BL215" s="27" t="n">
        <v>27.65</v>
      </c>
      <c r="BM215" s="27" t="n">
        <v>29.77</v>
      </c>
      <c r="BN215" s="27" t="n">
        <v>148.84</v>
      </c>
      <c r="BO215" s="27" t="n">
        <v>0.63</v>
      </c>
      <c r="WRG215" s="4"/>
      <c r="XFD215" s="4"/>
    </row>
    <row r="216" customFormat="false" ht="13.8" hidden="false" customHeight="false" outlineLevel="0" collapsed="false">
      <c r="A216" s="13"/>
      <c r="B216" s="21" t="s">
        <v>58</v>
      </c>
      <c r="C216" s="26" t="s">
        <v>59</v>
      </c>
      <c r="D216" s="21" t="n">
        <v>180</v>
      </c>
      <c r="E216" s="27" t="n">
        <f aca="false">BD216*180/100</f>
        <v>3.078</v>
      </c>
      <c r="F216" s="27" t="n">
        <f aca="false">BE216*180/100</f>
        <v>5.004</v>
      </c>
      <c r="G216" s="27" t="n">
        <f aca="false">BF216*180/100</f>
        <v>31.896</v>
      </c>
      <c r="H216" s="27" t="n">
        <f aca="false">BG216*180/100</f>
        <v>184.86</v>
      </c>
      <c r="I216" s="27" t="n">
        <f aca="false">BH216*180/100</f>
        <v>0</v>
      </c>
      <c r="J216" s="27" t="n">
        <f aca="false">BI216*180/100</f>
        <v>0.036</v>
      </c>
      <c r="K216" s="27" t="n">
        <f aca="false">BJ216*180/100</f>
        <v>0.018</v>
      </c>
      <c r="L216" s="27" t="n">
        <f aca="false">BK216*180/100</f>
        <v>0</v>
      </c>
      <c r="M216" s="27" t="n">
        <f aca="false">BL216*180/100</f>
        <v>4.95</v>
      </c>
      <c r="N216" s="27" t="n">
        <f aca="false">BM216*180/100</f>
        <v>21.6</v>
      </c>
      <c r="O216" s="27" t="n">
        <f aca="false">BN216*180/100</f>
        <v>66.69</v>
      </c>
      <c r="P216" s="27" t="n">
        <f aca="false">BO216*180/100</f>
        <v>0.45</v>
      </c>
      <c r="BD216" s="27" t="n">
        <v>1.71</v>
      </c>
      <c r="BE216" s="27" t="n">
        <v>2.78</v>
      </c>
      <c r="BF216" s="27" t="n">
        <v>17.72</v>
      </c>
      <c r="BG216" s="27" t="n">
        <v>102.7</v>
      </c>
      <c r="BH216" s="27"/>
      <c r="BI216" s="27" t="n">
        <v>0.02</v>
      </c>
      <c r="BJ216" s="27" t="n">
        <v>0.01</v>
      </c>
      <c r="BK216" s="27"/>
      <c r="BL216" s="27" t="n">
        <v>2.75</v>
      </c>
      <c r="BM216" s="27" t="n">
        <v>12</v>
      </c>
      <c r="BN216" s="27" t="n">
        <v>37.05</v>
      </c>
      <c r="BO216" s="27" t="n">
        <v>0.25</v>
      </c>
      <c r="WOD216" s="2"/>
      <c r="WOE216" s="2"/>
      <c r="WOF216" s="2"/>
      <c r="WOG216" s="2"/>
      <c r="WOH216" s="2"/>
      <c r="WOI216" s="2"/>
      <c r="WOJ216" s="2"/>
      <c r="WOK216" s="2"/>
      <c r="WOL216" s="2"/>
      <c r="WOM216" s="2"/>
      <c r="WON216" s="2"/>
      <c r="WOO216" s="2"/>
      <c r="WOP216" s="2"/>
      <c r="WOQ216" s="2"/>
      <c r="WOR216" s="2"/>
      <c r="WOS216" s="2"/>
      <c r="WOT216" s="2"/>
      <c r="WOU216" s="2"/>
      <c r="WOV216" s="2"/>
      <c r="WOW216" s="2"/>
      <c r="WOX216" s="2"/>
      <c r="WOY216" s="2"/>
      <c r="WOZ216" s="2"/>
      <c r="WPA216" s="2"/>
      <c r="WPB216" s="2"/>
      <c r="WPC216" s="2"/>
      <c r="WPD216" s="2"/>
      <c r="WPE216" s="2"/>
      <c r="WPF216" s="2"/>
      <c r="WPG216" s="2"/>
      <c r="WPH216" s="2"/>
      <c r="WPI216" s="2"/>
      <c r="WPJ216" s="2"/>
      <c r="WPK216" s="2"/>
      <c r="WPL216" s="2"/>
      <c r="WPM216" s="2"/>
      <c r="WPN216" s="2"/>
      <c r="WPO216" s="2"/>
      <c r="WPP216" s="2"/>
      <c r="WPQ216" s="2"/>
      <c r="WPR216" s="2"/>
      <c r="WPS216" s="2"/>
      <c r="WPT216" s="2"/>
      <c r="WPU216" s="2"/>
      <c r="WPV216" s="2"/>
      <c r="WPW216" s="2"/>
      <c r="WPX216" s="2"/>
      <c r="WPY216" s="2"/>
      <c r="WPZ216" s="2"/>
      <c r="WQA216" s="2"/>
      <c r="WQB216" s="2"/>
      <c r="WQC216" s="2"/>
      <c r="WQD216" s="2"/>
      <c r="WQE216" s="2"/>
      <c r="WQF216" s="2"/>
      <c r="WQG216" s="2"/>
      <c r="WQH216" s="2"/>
      <c r="WQI216" s="2"/>
      <c r="WQJ216" s="2"/>
      <c r="WQK216" s="2"/>
      <c r="WQL216" s="2"/>
      <c r="WQM216" s="2"/>
      <c r="WQN216" s="2"/>
      <c r="WQO216" s="2"/>
      <c r="WQP216" s="2"/>
      <c r="WQQ216" s="2"/>
      <c r="WQR216" s="2"/>
      <c r="WQS216" s="2"/>
      <c r="WQT216" s="2"/>
      <c r="WQU216" s="2"/>
      <c r="WQV216" s="2"/>
      <c r="WQW216" s="2"/>
      <c r="WQX216" s="2"/>
      <c r="WQY216" s="2"/>
      <c r="WQZ216" s="2"/>
      <c r="WRA216" s="2"/>
      <c r="WRB216" s="2"/>
      <c r="WRC216" s="2"/>
      <c r="WRD216" s="2"/>
      <c r="WRE216" s="2"/>
      <c r="WRF216" s="2"/>
    </row>
    <row r="217" customFormat="false" ht="13.8" hidden="false" customHeight="false" outlineLevel="0" collapsed="false">
      <c r="A217" s="13"/>
      <c r="B217" s="21" t="s">
        <v>31</v>
      </c>
      <c r="C217" s="26" t="s">
        <v>32</v>
      </c>
      <c r="D217" s="21" t="n">
        <v>30</v>
      </c>
      <c r="E217" s="27" t="n">
        <f aca="false">BD217*30/20</f>
        <v>2.04</v>
      </c>
      <c r="F217" s="27" t="n">
        <f aca="false">BE217*30/20</f>
        <v>0.36</v>
      </c>
      <c r="G217" s="27" t="n">
        <f aca="false">BF217*30/20</f>
        <v>10.08</v>
      </c>
      <c r="H217" s="27" t="n">
        <f aca="false">BG217*30/20</f>
        <v>51.24</v>
      </c>
      <c r="I217" s="27" t="n">
        <f aca="false">BH217*30/20</f>
        <v>0</v>
      </c>
      <c r="J217" s="27" t="n">
        <f aca="false">BI217*30/20</f>
        <v>0.045</v>
      </c>
      <c r="K217" s="27" t="n">
        <f aca="false">BJ217*30/20</f>
        <v>0.03</v>
      </c>
      <c r="L217" s="27" t="n">
        <f aca="false">BK217*30/20</f>
        <v>0</v>
      </c>
      <c r="M217" s="27" t="n">
        <f aca="false">BL217*30/20</f>
        <v>13.515</v>
      </c>
      <c r="N217" s="27" t="n">
        <f aca="false">BM217*30/20</f>
        <v>14.115</v>
      </c>
      <c r="O217" s="27" t="n">
        <f aca="false">BN217*30/20</f>
        <v>45.21</v>
      </c>
      <c r="P217" s="27" t="n">
        <f aca="false">BO217*30/20</f>
        <v>1.125</v>
      </c>
      <c r="Q217" s="27" t="n">
        <v>1.7</v>
      </c>
      <c r="R217" s="27" t="n">
        <v>0.3</v>
      </c>
      <c r="S217" s="27" t="n">
        <v>8.4</v>
      </c>
      <c r="T217" s="27" t="n">
        <v>42.7</v>
      </c>
      <c r="U217" s="27"/>
      <c r="V217" s="27" t="n">
        <v>0.04</v>
      </c>
      <c r="W217" s="27" t="n">
        <v>0.02</v>
      </c>
      <c r="X217" s="27"/>
      <c r="Y217" s="27" t="n">
        <v>11.26</v>
      </c>
      <c r="Z217" s="27" t="n">
        <v>11.76</v>
      </c>
      <c r="AA217" s="27" t="n">
        <v>37.68</v>
      </c>
      <c r="AB217" s="27" t="n">
        <v>0.94</v>
      </c>
      <c r="BD217" s="27" t="n">
        <v>1.36</v>
      </c>
      <c r="BE217" s="27" t="n">
        <v>0.24</v>
      </c>
      <c r="BF217" s="27" t="n">
        <v>6.72</v>
      </c>
      <c r="BG217" s="27" t="n">
        <v>34.16</v>
      </c>
      <c r="BH217" s="27"/>
      <c r="BI217" s="27" t="n">
        <v>0.03</v>
      </c>
      <c r="BJ217" s="27" t="n">
        <v>0.02</v>
      </c>
      <c r="BK217" s="27"/>
      <c r="BL217" s="27" t="n">
        <v>9.01</v>
      </c>
      <c r="BM217" s="27" t="n">
        <v>9.41</v>
      </c>
      <c r="BN217" s="27" t="n">
        <v>30.14</v>
      </c>
      <c r="BO217" s="27" t="n">
        <v>0.75</v>
      </c>
    </row>
    <row r="218" customFormat="false" ht="13.8" hidden="false" customHeight="false" outlineLevel="0" collapsed="false">
      <c r="A218" s="13"/>
      <c r="B218" s="21" t="s">
        <v>31</v>
      </c>
      <c r="C218" s="15" t="s">
        <v>33</v>
      </c>
      <c r="D218" s="21" t="n">
        <v>40</v>
      </c>
      <c r="E218" s="27" t="n">
        <f aca="false">BD218*40/40</f>
        <v>2.96</v>
      </c>
      <c r="F218" s="27" t="n">
        <f aca="false">BE218*40/40</f>
        <v>0.36</v>
      </c>
      <c r="G218" s="27" t="n">
        <f aca="false">BF218*40/40</f>
        <v>21.1</v>
      </c>
      <c r="H218" s="27" t="n">
        <f aca="false">BG218*40/40</f>
        <v>93.78</v>
      </c>
      <c r="I218" s="27" t="n">
        <f aca="false">BH218*40/40</f>
        <v>0</v>
      </c>
      <c r="J218" s="27" t="n">
        <f aca="false">BI218*40/40</f>
        <v>0</v>
      </c>
      <c r="K218" s="27" t="n">
        <f aca="false">BJ218*40/40</f>
        <v>0.02</v>
      </c>
      <c r="L218" s="27" t="n">
        <f aca="false">BK218*40/40</f>
        <v>0</v>
      </c>
      <c r="M218" s="27" t="n">
        <f aca="false">BL218*40/40</f>
        <v>8</v>
      </c>
      <c r="N218" s="27" t="n">
        <f aca="false">BM218*40/40</f>
        <v>5.6</v>
      </c>
      <c r="O218" s="27" t="n">
        <f aca="false">BN218*40/40</f>
        <v>26</v>
      </c>
      <c r="P218" s="27" t="n">
        <f aca="false">BO218*40/40</f>
        <v>0.44</v>
      </c>
      <c r="Q218" s="27" t="n">
        <v>3.03</v>
      </c>
      <c r="R218" s="27" t="n">
        <v>0.36</v>
      </c>
      <c r="S218" s="27" t="n">
        <v>19.64</v>
      </c>
      <c r="T218" s="27" t="n">
        <v>93.77</v>
      </c>
      <c r="U218" s="27"/>
      <c r="V218" s="27"/>
      <c r="W218" s="27" t="n">
        <v>0.013</v>
      </c>
      <c r="X218" s="27"/>
      <c r="Y218" s="27" t="n">
        <v>8</v>
      </c>
      <c r="Z218" s="27" t="n">
        <v>5.6</v>
      </c>
      <c r="AA218" s="27" t="n">
        <v>26</v>
      </c>
      <c r="AB218" s="27" t="n">
        <v>0.44</v>
      </c>
      <c r="AC218" s="27" t="n">
        <v>3</v>
      </c>
      <c r="AD218" s="27" t="n">
        <f aca="false">AP218*40/40</f>
        <v>0</v>
      </c>
      <c r="AE218" s="27" t="n">
        <f aca="false">AQ218*40/40</f>
        <v>0</v>
      </c>
      <c r="AF218" s="27" t="n">
        <f aca="false">AR218*40/40</f>
        <v>0</v>
      </c>
      <c r="AG218" s="27" t="n">
        <f aca="false">AS218*40/40</f>
        <v>0</v>
      </c>
      <c r="AH218" s="27" t="n">
        <f aca="false">AT218*40/40</f>
        <v>0</v>
      </c>
      <c r="AI218" s="27" t="n">
        <f aca="false">AU218*40/40</f>
        <v>0</v>
      </c>
      <c r="AJ218" s="27" t="n">
        <f aca="false">AV218*40/40</f>
        <v>0</v>
      </c>
      <c r="AK218" s="27" t="n">
        <f aca="false">AW218*40/40</f>
        <v>0</v>
      </c>
      <c r="AL218" s="27" t="n">
        <f aca="false">AX218*40/40</f>
        <v>0</v>
      </c>
      <c r="AM218" s="27" t="n">
        <f aca="false">AY218*40/40</f>
        <v>0</v>
      </c>
      <c r="AN218" s="27" t="n">
        <f aca="false">AZ218*40/40</f>
        <v>0</v>
      </c>
      <c r="BD218" s="27" t="n">
        <v>2.96</v>
      </c>
      <c r="BE218" s="27" t="n">
        <v>0.36</v>
      </c>
      <c r="BF218" s="27" t="n">
        <v>21.1</v>
      </c>
      <c r="BG218" s="27" t="n">
        <v>93.78</v>
      </c>
      <c r="BH218" s="27"/>
      <c r="BI218" s="27"/>
      <c r="BJ218" s="27" t="n">
        <v>0.02</v>
      </c>
      <c r="BK218" s="27"/>
      <c r="BL218" s="27" t="n">
        <v>8</v>
      </c>
      <c r="BM218" s="27" t="n">
        <v>5.6</v>
      </c>
      <c r="BN218" s="27" t="n">
        <v>26</v>
      </c>
      <c r="BO218" s="27" t="n">
        <v>0.44</v>
      </c>
      <c r="WOD218" s="2"/>
      <c r="WOE218" s="2"/>
      <c r="WOF218" s="2"/>
      <c r="WOG218" s="2"/>
      <c r="WOH218" s="2"/>
      <c r="WOI218" s="2"/>
      <c r="WOJ218" s="2"/>
      <c r="WOK218" s="2"/>
      <c r="WOL218" s="2"/>
      <c r="WOM218" s="2"/>
      <c r="WON218" s="2"/>
      <c r="WOO218" s="2"/>
      <c r="WOP218" s="2"/>
      <c r="WOQ218" s="2"/>
      <c r="WOR218" s="2"/>
      <c r="WOS218" s="2"/>
      <c r="WOT218" s="2"/>
      <c r="WOU218" s="2"/>
      <c r="WOV218" s="2"/>
      <c r="WOW218" s="2"/>
      <c r="WOX218" s="2"/>
      <c r="WOY218" s="2"/>
      <c r="WOZ218" s="2"/>
      <c r="WPA218" s="2"/>
      <c r="WPB218" s="2"/>
      <c r="WPC218" s="2"/>
      <c r="WPD218" s="2"/>
      <c r="WPE218" s="2"/>
      <c r="WPF218" s="2"/>
      <c r="WPG218" s="2"/>
      <c r="WPH218" s="2"/>
      <c r="WPI218" s="2"/>
      <c r="WPJ218" s="2"/>
      <c r="WPK218" s="2"/>
      <c r="WPL218" s="2"/>
      <c r="WPM218" s="2"/>
      <c r="WPN218" s="2"/>
      <c r="WPO218" s="2"/>
      <c r="WPP218" s="2"/>
      <c r="WPQ218" s="2"/>
      <c r="WPR218" s="2"/>
      <c r="WPS218" s="2"/>
      <c r="WPT218" s="2"/>
      <c r="WPU218" s="2"/>
      <c r="WPV218" s="2"/>
      <c r="WPW218" s="2"/>
      <c r="WPX218" s="2"/>
      <c r="WPY218" s="2"/>
      <c r="WPZ218" s="2"/>
      <c r="WQA218" s="2"/>
      <c r="WQB218" s="2"/>
      <c r="WQC218" s="2"/>
      <c r="WQD218" s="2"/>
      <c r="WQE218" s="2"/>
      <c r="WQF218" s="2"/>
      <c r="WQG218" s="2"/>
      <c r="WQH218" s="2"/>
      <c r="WQI218" s="2"/>
      <c r="WQJ218" s="2"/>
      <c r="WQK218" s="2"/>
      <c r="WQL218" s="2"/>
      <c r="WQM218" s="2"/>
      <c r="WQN218" s="2"/>
      <c r="WQO218" s="2"/>
      <c r="WQP218" s="2"/>
      <c r="WQQ218" s="2"/>
      <c r="WQR218" s="2"/>
      <c r="WQS218" s="2"/>
      <c r="WQT218" s="2"/>
      <c r="WQU218" s="2"/>
      <c r="WQV218" s="2"/>
      <c r="WQW218" s="2"/>
      <c r="WQX218" s="2"/>
      <c r="WQY218" s="2"/>
      <c r="WQZ218" s="2"/>
      <c r="WRA218" s="2"/>
      <c r="WRB218" s="2"/>
      <c r="WRC218" s="2"/>
      <c r="WRD218" s="2"/>
      <c r="WRE218" s="2"/>
      <c r="WRF218" s="2"/>
    </row>
    <row r="219" customFormat="false" ht="13.8" hidden="false" customHeight="false" outlineLevel="0" collapsed="false">
      <c r="A219" s="13"/>
      <c r="B219" s="21" t="s">
        <v>29</v>
      </c>
      <c r="C219" s="15" t="s">
        <v>60</v>
      </c>
      <c r="D219" s="21" t="n">
        <v>100</v>
      </c>
      <c r="E219" s="27" t="n">
        <v>0.4</v>
      </c>
      <c r="F219" s="27" t="n">
        <v>0.3</v>
      </c>
      <c r="G219" s="27" t="n">
        <v>10.3</v>
      </c>
      <c r="H219" s="27" t="n">
        <v>47</v>
      </c>
      <c r="I219" s="27" t="n">
        <f aca="false">BH219*100/100</f>
        <v>0</v>
      </c>
      <c r="J219" s="27" t="n">
        <v>0.03</v>
      </c>
      <c r="K219" s="27" t="n">
        <v>0.02</v>
      </c>
      <c r="L219" s="27" t="n">
        <v>5</v>
      </c>
      <c r="M219" s="27" t="n">
        <v>19</v>
      </c>
      <c r="N219" s="27" t="n">
        <v>12</v>
      </c>
      <c r="O219" s="27" t="n">
        <v>16</v>
      </c>
      <c r="P219" s="27" t="n">
        <v>2.3</v>
      </c>
      <c r="BD219" s="27" t="n">
        <v>0.4</v>
      </c>
      <c r="BE219" s="27" t="n">
        <v>0.3</v>
      </c>
      <c r="BF219" s="27" t="n">
        <v>10.3</v>
      </c>
      <c r="BG219" s="27" t="n">
        <v>47</v>
      </c>
      <c r="BH219" s="56"/>
      <c r="BI219" s="21" t="n">
        <v>0.02</v>
      </c>
      <c r="BJ219" s="21" t="n">
        <v>0.02</v>
      </c>
      <c r="BK219" s="27" t="n">
        <v>5</v>
      </c>
      <c r="BL219" s="27" t="n">
        <v>19</v>
      </c>
      <c r="BM219" s="27" t="n">
        <v>12</v>
      </c>
      <c r="BN219" s="27" t="n">
        <v>16</v>
      </c>
      <c r="BO219" s="27" t="n">
        <v>2.3</v>
      </c>
    </row>
    <row r="220" customFormat="false" ht="13.8" hidden="false" customHeight="false" outlineLevel="0" collapsed="false">
      <c r="A220" s="13"/>
      <c r="B220" s="21" t="s">
        <v>111</v>
      </c>
      <c r="C220" s="15" t="s">
        <v>151</v>
      </c>
      <c r="D220" s="21" t="n">
        <v>180</v>
      </c>
      <c r="E220" s="27" t="n">
        <f aca="false">BD220*180/200</f>
        <v>0.063</v>
      </c>
      <c r="F220" s="27" t="n">
        <f aca="false">BE220*180/200</f>
        <v>0.18</v>
      </c>
      <c r="G220" s="27" t="n">
        <f aca="false">BF220*180/200</f>
        <v>9.009</v>
      </c>
      <c r="H220" s="27" t="n">
        <f aca="false">BG220*180/200</f>
        <v>36</v>
      </c>
      <c r="I220" s="27" t="n">
        <f aca="false">BH220*180/200</f>
        <v>0</v>
      </c>
      <c r="J220" s="27" t="n">
        <f aca="false">BI220*180/200</f>
        <v>0</v>
      </c>
      <c r="K220" s="27" t="n">
        <f aca="false">BJ220*180/200</f>
        <v>0</v>
      </c>
      <c r="L220" s="27" t="n">
        <f aca="false">BK220*180/200</f>
        <v>0.027</v>
      </c>
      <c r="M220" s="27" t="n">
        <f aca="false">BL220*180/200</f>
        <v>9.855</v>
      </c>
      <c r="N220" s="27" t="n">
        <f aca="false">BM220*180/200</f>
        <v>1.26</v>
      </c>
      <c r="O220" s="27" t="n">
        <f aca="false">BN220*180/200</f>
        <v>2.52</v>
      </c>
      <c r="P220" s="27" t="n">
        <f aca="false">BO220*180/200</f>
        <v>0.207</v>
      </c>
      <c r="Q220" s="27" t="n">
        <v>3.8</v>
      </c>
      <c r="R220" s="27" t="n">
        <v>2.9</v>
      </c>
      <c r="S220" s="27" t="n">
        <v>11.3</v>
      </c>
      <c r="T220" s="27" t="n">
        <v>86</v>
      </c>
      <c r="U220" s="27" t="n">
        <v>13.3</v>
      </c>
      <c r="V220" s="27" t="n">
        <v>0.03</v>
      </c>
      <c r="W220" s="27" t="n">
        <v>0.13</v>
      </c>
      <c r="X220" s="27" t="n">
        <v>0.52</v>
      </c>
      <c r="Y220" s="27" t="n">
        <v>111</v>
      </c>
      <c r="Z220" s="27" t="n">
        <v>31</v>
      </c>
      <c r="AA220" s="27" t="n">
        <v>107</v>
      </c>
      <c r="AB220" s="27" t="n">
        <v>1.07</v>
      </c>
      <c r="AC220" s="27" t="n">
        <v>0.2</v>
      </c>
      <c r="AD220" s="27" t="n">
        <v>0.1</v>
      </c>
      <c r="AE220" s="27" t="n">
        <v>12.3</v>
      </c>
      <c r="AF220" s="27" t="n">
        <v>50.5</v>
      </c>
      <c r="AG220" s="27" t="n">
        <v>2.45</v>
      </c>
      <c r="AH220" s="27" t="n">
        <v>0.01</v>
      </c>
      <c r="AI220" s="27" t="n">
        <v>0.01</v>
      </c>
      <c r="AJ220" s="27" t="n">
        <v>19.2</v>
      </c>
      <c r="AK220" s="27" t="n">
        <v>9.8</v>
      </c>
      <c r="AL220" s="27" t="n">
        <v>6.5</v>
      </c>
      <c r="AM220" s="27" t="n">
        <v>11</v>
      </c>
      <c r="AN220" s="27" t="n">
        <v>0.29</v>
      </c>
      <c r="BD220" s="27" t="n">
        <v>0.07</v>
      </c>
      <c r="BE220" s="27" t="n">
        <v>0.2</v>
      </c>
      <c r="BF220" s="27" t="n">
        <v>10.01</v>
      </c>
      <c r="BG220" s="27" t="n">
        <v>40</v>
      </c>
      <c r="BH220" s="27"/>
      <c r="BI220" s="27"/>
      <c r="BJ220" s="27"/>
      <c r="BK220" s="27" t="n">
        <v>0.03</v>
      </c>
      <c r="BL220" s="27" t="n">
        <v>10.95</v>
      </c>
      <c r="BM220" s="27" t="n">
        <v>1.4</v>
      </c>
      <c r="BN220" s="27" t="n">
        <v>2.8</v>
      </c>
      <c r="BO220" s="27" t="n">
        <v>0.23</v>
      </c>
    </row>
    <row r="221" customFormat="false" ht="15" hidden="false" customHeight="false" outlineLevel="0" collapsed="false">
      <c r="A221" s="30" t="s">
        <v>152</v>
      </c>
      <c r="B221" s="30"/>
      <c r="C221" s="30"/>
      <c r="D221" s="31" t="n">
        <f aca="false">SUM(D214:D220)</f>
        <v>730</v>
      </c>
      <c r="E221" s="32"/>
      <c r="F221" s="32"/>
      <c r="G221" s="32"/>
      <c r="H221" s="32"/>
      <c r="I221" s="32"/>
      <c r="J221" s="31"/>
      <c r="K221" s="31"/>
      <c r="L221" s="32"/>
      <c r="M221" s="32"/>
      <c r="N221" s="32"/>
      <c r="O221" s="32"/>
      <c r="P221" s="32"/>
    </row>
    <row r="222" customFormat="false" ht="15" hidden="false" customHeight="false" outlineLevel="0" collapsed="false">
      <c r="A222" s="33" t="s">
        <v>98</v>
      </c>
      <c r="B222" s="33"/>
      <c r="C222" s="33"/>
      <c r="D222" s="33"/>
      <c r="E222" s="32" t="n">
        <f aca="false">SUM(E214:E221)</f>
        <v>21.611</v>
      </c>
      <c r="F222" s="32" t="n">
        <f aca="false">SUM(F214:F221)</f>
        <v>16.794</v>
      </c>
      <c r="G222" s="32" t="n">
        <f aca="false">SUM(G214:G221)</f>
        <v>100.775</v>
      </c>
      <c r="H222" s="32" t="n">
        <f aca="false">SUM(H214:H221)</f>
        <v>632.88</v>
      </c>
      <c r="I222" s="32" t="n">
        <f aca="false">SUM(I214:I221)</f>
        <v>6.1</v>
      </c>
      <c r="J222" s="32" t="n">
        <f aca="false">SUM(J214:J221)</f>
        <v>0.221</v>
      </c>
      <c r="K222" s="32" t="n">
        <f aca="false">SUM(K214:K221)</f>
        <v>0.188</v>
      </c>
      <c r="L222" s="32" t="n">
        <f aca="false">SUM(L214:L221)</f>
        <v>14.167</v>
      </c>
      <c r="M222" s="32" t="n">
        <f aca="false">SUM(M214:M221)</f>
        <v>173.9</v>
      </c>
      <c r="N222" s="32" t="n">
        <f aca="false">SUM(N214:N221)</f>
        <v>102.445</v>
      </c>
      <c r="O222" s="32" t="n">
        <f aca="false">SUM(O214:O221)</f>
        <v>361.06</v>
      </c>
      <c r="P222" s="32" t="n">
        <f aca="false">SUM(P214:P221)</f>
        <v>5.892</v>
      </c>
      <c r="Q222" s="1" t="n">
        <f aca="false">SUM(E222:P222)</f>
        <v>1436.033</v>
      </c>
    </row>
    <row r="223" customFormat="false" ht="15" hidden="false" customHeight="true" outlineLevel="0" collapsed="false">
      <c r="A223" s="85" t="s">
        <v>38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</row>
    <row r="224" s="3" customFormat="true" ht="15" hidden="false" customHeight="false" outlineLevel="0" collapsed="false">
      <c r="A224" s="85"/>
      <c r="B224" s="21" t="s">
        <v>83</v>
      </c>
      <c r="C224" s="22" t="s">
        <v>99</v>
      </c>
      <c r="D224" s="20" t="n">
        <v>100</v>
      </c>
      <c r="E224" s="18" t="n">
        <f aca="false">BD224*100/60</f>
        <v>0.7</v>
      </c>
      <c r="F224" s="18" t="n">
        <f aca="false">BE224*100/60</f>
        <v>0.1</v>
      </c>
      <c r="G224" s="18" t="n">
        <f aca="false">BF224*100/60</f>
        <v>1.9</v>
      </c>
      <c r="H224" s="39" t="n">
        <f aca="false">BG224*100/60</f>
        <v>12</v>
      </c>
      <c r="I224" s="18" t="n">
        <f aca="false">BH224*100/60</f>
        <v>0</v>
      </c>
      <c r="J224" s="18" t="n">
        <f aca="false">BI224*100/60</f>
        <v>0.04</v>
      </c>
      <c r="K224" s="18" t="n">
        <f aca="false">BJ224*100/60</f>
        <v>0.02</v>
      </c>
      <c r="L224" s="18" t="n">
        <f aca="false">BK224*100/60</f>
        <v>4.9</v>
      </c>
      <c r="M224" s="18" t="n">
        <f aca="false">BL224*100/60</f>
        <v>17</v>
      </c>
      <c r="N224" s="18" t="n">
        <f aca="false">BM224*100/60</f>
        <v>14</v>
      </c>
      <c r="O224" s="18" t="n">
        <f aca="false">BN224*100/60</f>
        <v>30</v>
      </c>
      <c r="P224" s="18" t="n">
        <f aca="false">BO224*100/60</f>
        <v>0.5</v>
      </c>
      <c r="Q224" s="2"/>
      <c r="BD224" s="18" t="n">
        <v>0.42</v>
      </c>
      <c r="BE224" s="18" t="n">
        <v>0.06</v>
      </c>
      <c r="BF224" s="18" t="n">
        <v>1.14</v>
      </c>
      <c r="BG224" s="18" t="n">
        <v>7.2</v>
      </c>
      <c r="BH224" s="18"/>
      <c r="BI224" s="18" t="n">
        <v>0.024</v>
      </c>
      <c r="BJ224" s="18" t="n">
        <v>0.012</v>
      </c>
      <c r="BK224" s="18" t="n">
        <v>2.94</v>
      </c>
      <c r="BL224" s="18" t="n">
        <v>10.2</v>
      </c>
      <c r="BM224" s="18" t="n">
        <v>8.4</v>
      </c>
      <c r="BN224" s="18" t="n">
        <v>18</v>
      </c>
      <c r="BO224" s="18" t="n">
        <v>0.3</v>
      </c>
      <c r="WRG224" s="4"/>
    </row>
    <row r="225" s="35" customFormat="true" ht="13.8" hidden="false" customHeight="false" outlineLevel="0" collapsed="false">
      <c r="A225" s="85"/>
      <c r="B225" s="21" t="s">
        <v>100</v>
      </c>
      <c r="C225" s="26" t="s">
        <v>101</v>
      </c>
      <c r="D225" s="21" t="n">
        <v>275</v>
      </c>
      <c r="E225" s="76" t="n">
        <v>3.72</v>
      </c>
      <c r="F225" s="76" t="n">
        <v>8.47</v>
      </c>
      <c r="G225" s="76" t="n">
        <v>15.94</v>
      </c>
      <c r="H225" s="76" t="n">
        <f aca="false">SUM(BG225*275/225)</f>
        <v>152.533333333333</v>
      </c>
      <c r="I225" s="76" t="n">
        <f aca="false">SUM(BH225*275/225)</f>
        <v>119.288888888889</v>
      </c>
      <c r="J225" s="76" t="n">
        <f aca="false">SUM(BI225*275/225)</f>
        <v>0.0488888888888889</v>
      </c>
      <c r="K225" s="76" t="n">
        <f aca="false">SUM(BJ225*275/225)</f>
        <v>0.0366666666666667</v>
      </c>
      <c r="L225" s="76" t="n">
        <f aca="false">SUM(BK225*275/225)</f>
        <v>0.488888888888889</v>
      </c>
      <c r="M225" s="76" t="n">
        <f aca="false">SUM(BL225*275/225)</f>
        <v>27.9155555555556</v>
      </c>
      <c r="N225" s="76" t="n">
        <f aca="false">SUM(BM225*275/225)</f>
        <v>10.4377777777778</v>
      </c>
      <c r="O225" s="76" t="n">
        <f aca="false">SUM(BN225*275/225)</f>
        <v>37.6444444444444</v>
      </c>
      <c r="P225" s="76" t="n">
        <f aca="false">SUM(BO225*275/225)</f>
        <v>0.635555555555556</v>
      </c>
      <c r="BD225" s="21"/>
      <c r="BE225" s="21" t="n">
        <v>7.53</v>
      </c>
      <c r="BF225" s="21" t="n">
        <v>12.52</v>
      </c>
      <c r="BG225" s="21" t="n">
        <v>124.8</v>
      </c>
      <c r="BH225" s="21" t="n">
        <v>97.6</v>
      </c>
      <c r="BI225" s="21" t="n">
        <v>0.04</v>
      </c>
      <c r="BJ225" s="21" t="n">
        <v>0.03</v>
      </c>
      <c r="BK225" s="21" t="n">
        <v>0.4</v>
      </c>
      <c r="BL225" s="21" t="n">
        <v>22.84</v>
      </c>
      <c r="BM225" s="21" t="n">
        <v>8.54</v>
      </c>
      <c r="BN225" s="21" t="n">
        <v>30.8</v>
      </c>
      <c r="BO225" s="21" t="n">
        <v>0.52</v>
      </c>
      <c r="XBZ225" s="37"/>
      <c r="XCA225" s="37"/>
      <c r="XCB225" s="37"/>
      <c r="XCC225" s="37"/>
      <c r="XCD225" s="37"/>
      <c r="XCE225" s="37"/>
      <c r="XCF225" s="37"/>
      <c r="XCG225" s="37"/>
      <c r="XCH225" s="37"/>
      <c r="XCI225" s="37"/>
      <c r="XCJ225" s="37"/>
      <c r="XCK225" s="37"/>
      <c r="XCL225" s="37"/>
      <c r="XCM225" s="37"/>
      <c r="XCN225" s="37"/>
      <c r="XCO225" s="37"/>
      <c r="XCP225" s="37"/>
      <c r="XCQ225" s="37"/>
      <c r="XCR225" s="37"/>
      <c r="XCS225" s="37"/>
      <c r="XCT225" s="37"/>
      <c r="XCU225" s="37"/>
      <c r="XCV225" s="37"/>
      <c r="XCW225" s="37"/>
      <c r="XCX225" s="37"/>
      <c r="XCY225" s="37"/>
      <c r="XCZ225" s="37"/>
      <c r="XDA225" s="37"/>
      <c r="XDB225" s="37"/>
      <c r="XDC225" s="37"/>
      <c r="XDD225" s="37"/>
      <c r="XDE225" s="37"/>
      <c r="XDF225" s="37"/>
      <c r="XDG225" s="37"/>
      <c r="XDH225" s="37"/>
      <c r="XDI225" s="37"/>
      <c r="XDJ225" s="37"/>
      <c r="XDK225" s="37"/>
      <c r="XDL225" s="37"/>
      <c r="XDM225" s="37"/>
      <c r="XDN225" s="37"/>
      <c r="XDO225" s="37"/>
      <c r="XDP225" s="37"/>
      <c r="XDQ225" s="37"/>
      <c r="XDR225" s="37"/>
      <c r="XDS225" s="37"/>
      <c r="XDT225" s="37"/>
      <c r="XDU225" s="37"/>
      <c r="XDV225" s="37"/>
      <c r="XDW225" s="37"/>
      <c r="XDX225" s="37"/>
      <c r="XDY225" s="37"/>
      <c r="XDZ225" s="37"/>
      <c r="XEA225" s="37"/>
      <c r="XEB225" s="37"/>
      <c r="XEC225" s="37"/>
      <c r="XED225" s="37"/>
      <c r="XEE225" s="37"/>
      <c r="XEF225" s="37"/>
      <c r="XEG225" s="37"/>
      <c r="XEH225" s="37"/>
      <c r="XEI225" s="37"/>
      <c r="XEJ225" s="37"/>
      <c r="XEK225" s="37"/>
      <c r="XEL225" s="37"/>
      <c r="XEM225" s="37"/>
      <c r="XEN225" s="37"/>
      <c r="XEO225" s="37"/>
      <c r="XEP225" s="37"/>
      <c r="XEQ225" s="37"/>
      <c r="XER225" s="37"/>
      <c r="XES225" s="37"/>
      <c r="XET225" s="37"/>
      <c r="XEU225" s="37"/>
      <c r="XEV225" s="37"/>
      <c r="XEW225" s="37"/>
      <c r="XEX225" s="37"/>
      <c r="XEY225" s="37"/>
      <c r="XEZ225" s="37"/>
      <c r="XFA225" s="37"/>
      <c r="XFB225" s="37"/>
      <c r="XFC225" s="37"/>
      <c r="XFD225" s="4"/>
    </row>
    <row r="226" customFormat="false" ht="13.8" hidden="false" customHeight="false" outlineLevel="0" collapsed="false">
      <c r="A226" s="85"/>
      <c r="B226" s="21" t="s">
        <v>115</v>
      </c>
      <c r="C226" s="15" t="s">
        <v>116</v>
      </c>
      <c r="D226" s="21" t="n">
        <v>100</v>
      </c>
      <c r="E226" s="27" t="n">
        <v>7.8</v>
      </c>
      <c r="F226" s="27" t="n">
        <v>7.6</v>
      </c>
      <c r="G226" s="27" t="n">
        <v>6.4</v>
      </c>
      <c r="H226" s="27" t="n">
        <v>127</v>
      </c>
      <c r="I226" s="27" t="n">
        <v>0</v>
      </c>
      <c r="J226" s="27" t="n">
        <v>0</v>
      </c>
      <c r="K226" s="27" t="n">
        <v>0</v>
      </c>
      <c r="L226" s="27" t="n">
        <v>0</v>
      </c>
      <c r="M226" s="27" t="n">
        <v>0</v>
      </c>
      <c r="N226" s="27" t="n">
        <v>0</v>
      </c>
      <c r="O226" s="27" t="n">
        <v>0</v>
      </c>
      <c r="P226" s="27" t="n">
        <v>0</v>
      </c>
      <c r="BD226" s="39" t="n">
        <v>6.1</v>
      </c>
      <c r="BE226" s="39" t="n">
        <v>3.2</v>
      </c>
      <c r="BF226" s="39" t="n">
        <v>3.9</v>
      </c>
      <c r="BG226" s="39" t="n">
        <v>145.29</v>
      </c>
      <c r="BH226" s="39" t="n">
        <v>52.97</v>
      </c>
      <c r="BI226" s="39" t="n">
        <v>0.08</v>
      </c>
      <c r="BJ226" s="39" t="n">
        <v>0.09</v>
      </c>
      <c r="BK226" s="39" t="n">
        <v>1.66</v>
      </c>
      <c r="BL226" s="39" t="n">
        <v>120.32</v>
      </c>
      <c r="BM226" s="39" t="n">
        <v>28.54</v>
      </c>
      <c r="BN226" s="39" t="n">
        <v>201.16</v>
      </c>
      <c r="BO226" s="39" t="n">
        <v>0.55</v>
      </c>
      <c r="WOD226" s="2"/>
      <c r="WOE226" s="2"/>
      <c r="WOF226" s="2"/>
      <c r="WOG226" s="2"/>
      <c r="WOH226" s="2"/>
      <c r="WOI226" s="2"/>
      <c r="WOJ226" s="2"/>
      <c r="WOK226" s="2"/>
      <c r="WOL226" s="2"/>
      <c r="WOM226" s="2"/>
      <c r="WON226" s="2"/>
      <c r="WOO226" s="2"/>
      <c r="WOP226" s="2"/>
      <c r="WOQ226" s="2"/>
      <c r="WOR226" s="2"/>
      <c r="WOS226" s="2"/>
      <c r="WOT226" s="2"/>
      <c r="WOU226" s="2"/>
      <c r="WOV226" s="2"/>
      <c r="WOW226" s="2"/>
      <c r="WOX226" s="2"/>
      <c r="WOY226" s="2"/>
      <c r="WOZ226" s="2"/>
      <c r="WPA226" s="2"/>
      <c r="WPB226" s="2"/>
      <c r="WPC226" s="2"/>
      <c r="WPD226" s="2"/>
      <c r="WPE226" s="2"/>
      <c r="WPF226" s="2"/>
      <c r="WPG226" s="2"/>
      <c r="WPH226" s="2"/>
      <c r="WPI226" s="2"/>
      <c r="WPJ226" s="2"/>
      <c r="WPK226" s="2"/>
      <c r="WPL226" s="2"/>
      <c r="WPM226" s="2"/>
      <c r="WPN226" s="2"/>
      <c r="WPO226" s="2"/>
      <c r="WPP226" s="2"/>
      <c r="WPQ226" s="2"/>
      <c r="WPR226" s="2"/>
      <c r="WPS226" s="2"/>
      <c r="WPT226" s="2"/>
      <c r="WPU226" s="2"/>
      <c r="WPV226" s="2"/>
      <c r="WPW226" s="2"/>
      <c r="WPX226" s="2"/>
      <c r="WPY226" s="2"/>
      <c r="WPZ226" s="2"/>
      <c r="WQA226" s="2"/>
      <c r="WQB226" s="2"/>
      <c r="WQC226" s="2"/>
      <c r="WQD226" s="2"/>
      <c r="WQE226" s="2"/>
      <c r="WQF226" s="2"/>
      <c r="WQG226" s="2"/>
      <c r="WQH226" s="2"/>
      <c r="WQI226" s="2"/>
      <c r="WQJ226" s="2"/>
      <c r="WQK226" s="2"/>
      <c r="WQL226" s="2"/>
      <c r="WQM226" s="2"/>
      <c r="WQN226" s="2"/>
      <c r="WQO226" s="2"/>
      <c r="WQP226" s="2"/>
      <c r="WQQ226" s="2"/>
      <c r="WQR226" s="2"/>
      <c r="WQS226" s="2"/>
      <c r="WQT226" s="2"/>
      <c r="WQU226" s="2"/>
      <c r="WQV226" s="2"/>
      <c r="WQW226" s="2"/>
      <c r="WQX226" s="2"/>
      <c r="WQY226" s="2"/>
      <c r="WQZ226" s="2"/>
      <c r="WRA226" s="2"/>
      <c r="WRB226" s="2"/>
      <c r="WRC226" s="2"/>
      <c r="WRD226" s="2"/>
      <c r="WRE226" s="2"/>
      <c r="WRF226" s="2"/>
    </row>
    <row r="227" customFormat="false" ht="13.8" hidden="false" customHeight="false" outlineLevel="0" collapsed="false">
      <c r="A227" s="85"/>
      <c r="B227" s="21" t="s">
        <v>68</v>
      </c>
      <c r="C227" s="15" t="s">
        <v>69</v>
      </c>
      <c r="D227" s="21" t="n">
        <v>180</v>
      </c>
      <c r="E227" s="27" t="n">
        <f aca="false">BD227*180/100</f>
        <v>3.672</v>
      </c>
      <c r="F227" s="27" t="n">
        <f aca="false">BE227*180/100</f>
        <v>5.76</v>
      </c>
      <c r="G227" s="27" t="n">
        <f aca="false">BF227*180/100</f>
        <v>24.534</v>
      </c>
      <c r="H227" s="27" t="n">
        <f aca="false">BG227*180/100</f>
        <v>163.8</v>
      </c>
      <c r="I227" s="27" t="n">
        <f aca="false">BH227*180/100</f>
        <v>0</v>
      </c>
      <c r="J227" s="27" t="n">
        <f aca="false">BI227*180/100</f>
        <v>0.162</v>
      </c>
      <c r="K227" s="27" t="n">
        <f aca="false">BJ227*180/100</f>
        <v>0.126</v>
      </c>
      <c r="L227" s="27" t="n">
        <f aca="false">BK227*180/100</f>
        <v>21.798</v>
      </c>
      <c r="M227" s="27" t="n">
        <f aca="false">BL227*180/100</f>
        <v>44.37</v>
      </c>
      <c r="N227" s="27" t="n">
        <f aca="false">BM227*180/100</f>
        <v>33.3</v>
      </c>
      <c r="O227" s="27" t="n">
        <f aca="false">BN227*180/100</f>
        <v>103.914</v>
      </c>
      <c r="P227" s="27" t="n">
        <f aca="false">BO227*180/100</f>
        <v>1.206</v>
      </c>
      <c r="AC227" s="27" t="n">
        <v>3.2</v>
      </c>
      <c r="AD227" s="27" t="n">
        <v>5.2</v>
      </c>
      <c r="AE227" s="27" t="n">
        <v>19.8</v>
      </c>
      <c r="AF227" s="27" t="n">
        <v>139.4</v>
      </c>
      <c r="AG227" s="27" t="n">
        <v>23.8</v>
      </c>
      <c r="AH227" s="27" t="n">
        <v>0.12</v>
      </c>
      <c r="AI227" s="27" t="n">
        <v>0.11</v>
      </c>
      <c r="AJ227" s="27" t="n">
        <v>10.2</v>
      </c>
      <c r="AK227" s="27" t="n">
        <v>39</v>
      </c>
      <c r="AL227" s="27" t="n">
        <v>28</v>
      </c>
      <c r="AM227" s="27" t="n">
        <v>84</v>
      </c>
      <c r="AN227" s="27" t="n">
        <v>1.03</v>
      </c>
      <c r="BD227" s="27" t="n">
        <v>2.04</v>
      </c>
      <c r="BE227" s="27" t="n">
        <v>3.2</v>
      </c>
      <c r="BF227" s="27" t="n">
        <v>13.63</v>
      </c>
      <c r="BG227" s="27" t="n">
        <v>91</v>
      </c>
      <c r="BH227" s="27"/>
      <c r="BI227" s="27" t="n">
        <v>0.09</v>
      </c>
      <c r="BJ227" s="27" t="n">
        <v>0.07</v>
      </c>
      <c r="BK227" s="27" t="n">
        <v>12.11</v>
      </c>
      <c r="BL227" s="27" t="n">
        <v>24.65</v>
      </c>
      <c r="BM227" s="27" t="n">
        <v>18.5</v>
      </c>
      <c r="BN227" s="27" t="n">
        <v>57.73</v>
      </c>
      <c r="BO227" s="27" t="n">
        <v>0.67</v>
      </c>
    </row>
    <row r="228" s="35" customFormat="true" ht="15" hidden="false" customHeight="false" outlineLevel="0" collapsed="false">
      <c r="A228" s="85"/>
      <c r="B228" s="21" t="s">
        <v>31</v>
      </c>
      <c r="C228" s="26" t="s">
        <v>153</v>
      </c>
      <c r="D228" s="21" t="n">
        <v>34</v>
      </c>
      <c r="E228" s="27" t="n">
        <f aca="false">BD228*34/35</f>
        <v>2.04971428571429</v>
      </c>
      <c r="F228" s="27" t="n">
        <f aca="false">BE228*34/35</f>
        <v>3.4</v>
      </c>
      <c r="G228" s="27" t="n">
        <f aca="false">BF228*34/35</f>
        <v>25.16</v>
      </c>
      <c r="H228" s="27" t="n">
        <f aca="false">BG228*34/35</f>
        <v>139.4</v>
      </c>
      <c r="I228" s="27" t="n">
        <f aca="false">BH228*34/35</f>
        <v>0</v>
      </c>
      <c r="J228" s="27" t="n">
        <f aca="false">BI228*34/35</f>
        <v>0</v>
      </c>
      <c r="K228" s="27" t="n">
        <f aca="false">BJ228*34/35</f>
        <v>0</v>
      </c>
      <c r="L228" s="27" t="n">
        <f aca="false">BK228*34/35</f>
        <v>0</v>
      </c>
      <c r="M228" s="27" t="n">
        <f aca="false">BL228*34/35</f>
        <v>0</v>
      </c>
      <c r="N228" s="27" t="n">
        <f aca="false">BM228*34/35</f>
        <v>0</v>
      </c>
      <c r="O228" s="27" t="n">
        <f aca="false">BN228*34/35</f>
        <v>0</v>
      </c>
      <c r="P228" s="27" t="n">
        <f aca="false">BO228*34/35</f>
        <v>0</v>
      </c>
      <c r="BD228" s="27" t="n">
        <v>2.11</v>
      </c>
      <c r="BE228" s="27" t="n">
        <v>3.5</v>
      </c>
      <c r="BF228" s="27" t="n">
        <v>25.9</v>
      </c>
      <c r="BG228" s="27" t="n">
        <v>143.5</v>
      </c>
      <c r="BH228" s="27"/>
      <c r="BI228" s="27"/>
      <c r="BJ228" s="27"/>
      <c r="BK228" s="27"/>
      <c r="BL228" s="27"/>
      <c r="BM228" s="27"/>
      <c r="BN228" s="27"/>
      <c r="BO228" s="27"/>
      <c r="WAQ228" s="36"/>
      <c r="WAR228" s="36"/>
      <c r="WAS228" s="36"/>
      <c r="WAT228" s="36"/>
      <c r="WAU228" s="36"/>
      <c r="WAV228" s="36"/>
      <c r="WAW228" s="36"/>
      <c r="WAX228" s="36"/>
      <c r="WAY228" s="36"/>
      <c r="WAZ228" s="36"/>
      <c r="WBA228" s="36"/>
      <c r="WBB228" s="36"/>
      <c r="WBC228" s="36"/>
      <c r="WBD228" s="36"/>
      <c r="WBE228" s="36"/>
      <c r="WBF228" s="36"/>
      <c r="WBG228" s="36"/>
      <c r="WBH228" s="36"/>
      <c r="WBI228" s="36"/>
      <c r="WBJ228" s="36"/>
      <c r="WBK228" s="36"/>
      <c r="WBL228" s="36"/>
      <c r="WBM228" s="36"/>
      <c r="WBN228" s="36"/>
      <c r="WBO228" s="36"/>
      <c r="WBP228" s="36"/>
      <c r="WBQ228" s="36"/>
      <c r="WBR228" s="36"/>
      <c r="WBS228" s="36"/>
      <c r="WBT228" s="36"/>
      <c r="WBU228" s="36"/>
      <c r="WBV228" s="36"/>
      <c r="WBW228" s="36"/>
      <c r="WBX228" s="36"/>
      <c r="WBY228" s="36"/>
      <c r="WBZ228" s="36"/>
      <c r="WCA228" s="36"/>
      <c r="WCB228" s="36"/>
      <c r="WCC228" s="36"/>
      <c r="WCD228" s="36"/>
      <c r="WCE228" s="36"/>
      <c r="WCF228" s="36"/>
      <c r="WCG228" s="36"/>
      <c r="WCH228" s="36"/>
      <c r="WCI228" s="36"/>
      <c r="WCJ228" s="36"/>
      <c r="WCK228" s="36"/>
      <c r="WCL228" s="36"/>
      <c r="WCM228" s="36"/>
      <c r="WCN228" s="36"/>
      <c r="WCO228" s="36"/>
      <c r="WCP228" s="36"/>
      <c r="WCQ228" s="36"/>
      <c r="WCR228" s="36"/>
      <c r="WCS228" s="36"/>
      <c r="WCT228" s="36"/>
      <c r="WCU228" s="36"/>
      <c r="WCV228" s="36"/>
      <c r="WCW228" s="36"/>
      <c r="WCX228" s="36"/>
      <c r="WCY228" s="36"/>
      <c r="WCZ228" s="36"/>
      <c r="WDA228" s="36"/>
      <c r="WDB228" s="36"/>
      <c r="WDC228" s="36"/>
      <c r="WDD228" s="36"/>
      <c r="WDE228" s="36"/>
      <c r="WDF228" s="36"/>
      <c r="WDG228" s="36"/>
      <c r="WDH228" s="36"/>
      <c r="WDI228" s="36"/>
      <c r="WDJ228" s="36"/>
      <c r="WDK228" s="36"/>
      <c r="WDL228" s="36"/>
      <c r="WDM228" s="36"/>
      <c r="WDN228" s="36"/>
      <c r="WDO228" s="36"/>
      <c r="WDP228" s="36"/>
      <c r="WDQ228" s="36"/>
      <c r="WDR228" s="36"/>
      <c r="WDS228" s="36"/>
      <c r="WDT228" s="36"/>
      <c r="WDU228" s="36"/>
      <c r="WDV228" s="36"/>
      <c r="WDW228" s="36"/>
      <c r="WDX228" s="36"/>
      <c r="WDY228" s="36"/>
      <c r="WDZ228" s="36"/>
      <c r="WEA228" s="36"/>
      <c r="WEB228" s="36"/>
      <c r="WEC228" s="36"/>
      <c r="WED228" s="36"/>
      <c r="WEE228" s="36"/>
      <c r="WEF228" s="36"/>
      <c r="WEG228" s="36"/>
      <c r="WEH228" s="36"/>
      <c r="WEI228" s="36"/>
      <c r="WEJ228" s="36"/>
      <c r="WEK228" s="36"/>
      <c r="WEL228" s="36"/>
      <c r="WEM228" s="36"/>
      <c r="WEN228" s="36"/>
      <c r="WEO228" s="36"/>
      <c r="WEP228" s="36"/>
      <c r="WEQ228" s="36"/>
      <c r="WER228" s="36"/>
      <c r="WES228" s="36"/>
      <c r="WET228" s="36"/>
      <c r="WEU228" s="36"/>
      <c r="WEV228" s="36"/>
      <c r="WEW228" s="36"/>
      <c r="WEX228" s="36"/>
      <c r="WEY228" s="36"/>
      <c r="WEZ228" s="36"/>
      <c r="WFA228" s="36"/>
      <c r="WFB228" s="36"/>
      <c r="WFC228" s="36"/>
      <c r="WFD228" s="36"/>
      <c r="WFE228" s="36"/>
      <c r="WFF228" s="36"/>
      <c r="WFG228" s="36"/>
      <c r="WFH228" s="36"/>
      <c r="WFI228" s="36"/>
      <c r="WFJ228" s="36"/>
      <c r="WFK228" s="36"/>
      <c r="WFL228" s="36"/>
      <c r="WFM228" s="36"/>
      <c r="WFN228" s="36"/>
      <c r="WFO228" s="36"/>
      <c r="WFP228" s="36"/>
      <c r="WFQ228" s="36"/>
      <c r="WFR228" s="36"/>
      <c r="WFS228" s="36"/>
      <c r="WFT228" s="36"/>
      <c r="WFU228" s="36"/>
      <c r="WFV228" s="36"/>
      <c r="WFW228" s="36"/>
      <c r="WFX228" s="36"/>
      <c r="WFY228" s="36"/>
      <c r="WFZ228" s="36"/>
      <c r="WGA228" s="36"/>
      <c r="WGB228" s="36"/>
      <c r="WGC228" s="36"/>
      <c r="WGD228" s="36"/>
      <c r="WGE228" s="36"/>
      <c r="WGF228" s="36"/>
      <c r="WGG228" s="36"/>
      <c r="WGH228" s="36"/>
      <c r="WGI228" s="36"/>
      <c r="WGJ228" s="36"/>
      <c r="WGK228" s="36"/>
      <c r="WGL228" s="36"/>
      <c r="WGM228" s="36"/>
      <c r="WGN228" s="36"/>
      <c r="WGO228" s="36"/>
      <c r="WGP228" s="36"/>
      <c r="WGQ228" s="36"/>
      <c r="WGR228" s="36"/>
      <c r="WGS228" s="36"/>
      <c r="WGT228" s="36"/>
      <c r="WGU228" s="36"/>
      <c r="WGV228" s="36"/>
      <c r="WGW228" s="36"/>
      <c r="WGX228" s="36"/>
      <c r="WGY228" s="36"/>
      <c r="WGZ228" s="36"/>
      <c r="WHA228" s="36"/>
      <c r="WHB228" s="36"/>
      <c r="WHC228" s="36"/>
      <c r="WHD228" s="36"/>
      <c r="WHE228" s="36"/>
      <c r="WHF228" s="36"/>
      <c r="WHG228" s="36"/>
      <c r="WHH228" s="36"/>
      <c r="WHI228" s="36"/>
      <c r="WHJ228" s="36"/>
      <c r="WHK228" s="36"/>
      <c r="WHL228" s="36"/>
      <c r="WHM228" s="36"/>
      <c r="WHN228" s="36"/>
      <c r="WHO228" s="36"/>
      <c r="WHP228" s="36"/>
      <c r="WHQ228" s="36"/>
      <c r="WHR228" s="36"/>
      <c r="WHS228" s="36"/>
      <c r="WHT228" s="36"/>
      <c r="WHU228" s="36"/>
      <c r="WHV228" s="36"/>
      <c r="WHW228" s="36"/>
      <c r="WHX228" s="36"/>
      <c r="WHY228" s="36"/>
      <c r="WHZ228" s="36"/>
      <c r="WIA228" s="36"/>
      <c r="WIB228" s="36"/>
      <c r="WIC228" s="36"/>
      <c r="WID228" s="36"/>
      <c r="WIE228" s="36"/>
      <c r="WIF228" s="36"/>
      <c r="WIG228" s="36"/>
      <c r="WIH228" s="36"/>
      <c r="WII228" s="36"/>
      <c r="WIJ228" s="36"/>
      <c r="WIK228" s="36"/>
      <c r="WIL228" s="36"/>
      <c r="WIM228" s="36"/>
      <c r="WIN228" s="36"/>
      <c r="WIO228" s="36"/>
      <c r="WIP228" s="36"/>
      <c r="WIQ228" s="36"/>
      <c r="WIR228" s="36"/>
      <c r="WIS228" s="36"/>
      <c r="WIT228" s="36"/>
      <c r="WIU228" s="36"/>
      <c r="WIV228" s="36"/>
      <c r="WIW228" s="36"/>
      <c r="WIX228" s="36"/>
      <c r="WIY228" s="36"/>
      <c r="WIZ228" s="36"/>
      <c r="WJA228" s="36"/>
      <c r="WJB228" s="36"/>
      <c r="WJC228" s="36"/>
      <c r="WJD228" s="36"/>
      <c r="WJE228" s="36"/>
      <c r="WJF228" s="36"/>
      <c r="WJG228" s="36"/>
      <c r="WJH228" s="36"/>
      <c r="WJI228" s="36"/>
      <c r="WJJ228" s="36"/>
      <c r="WJK228" s="36"/>
      <c r="WJL228" s="36"/>
      <c r="WJM228" s="36"/>
      <c r="WJN228" s="36"/>
      <c r="WJO228" s="36"/>
      <c r="WJP228" s="36"/>
      <c r="WJQ228" s="36"/>
      <c r="WJR228" s="36"/>
      <c r="WJS228" s="36"/>
      <c r="WJT228" s="36"/>
      <c r="WJU228" s="36"/>
      <c r="WJV228" s="36"/>
      <c r="WJW228" s="36"/>
      <c r="WJX228" s="36"/>
      <c r="WJY228" s="36"/>
      <c r="WJZ228" s="36"/>
      <c r="WKA228" s="36"/>
      <c r="WKB228" s="36"/>
      <c r="WKC228" s="36"/>
      <c r="WKD228" s="36"/>
      <c r="WKE228" s="36"/>
      <c r="WKF228" s="36"/>
      <c r="WKG228" s="36"/>
      <c r="WKH228" s="36"/>
      <c r="WKI228" s="36"/>
      <c r="WKJ228" s="36"/>
      <c r="WKK228" s="36"/>
      <c r="WKL228" s="36"/>
      <c r="WKM228" s="36"/>
      <c r="WKN228" s="36"/>
      <c r="WKO228" s="36"/>
      <c r="WKP228" s="36"/>
      <c r="WKQ228" s="36"/>
      <c r="WKR228" s="36"/>
      <c r="WKS228" s="36"/>
      <c r="WKT228" s="36"/>
      <c r="WKU228" s="36"/>
      <c r="WKV228" s="36"/>
      <c r="WKW228" s="36"/>
      <c r="WKX228" s="36"/>
      <c r="WKY228" s="36"/>
      <c r="WKZ228" s="36"/>
      <c r="WLA228" s="36"/>
      <c r="WLB228" s="36"/>
      <c r="WLC228" s="36"/>
      <c r="WLD228" s="36"/>
      <c r="WLE228" s="36"/>
      <c r="WLF228" s="36"/>
      <c r="WLG228" s="36"/>
      <c r="WLH228" s="36"/>
      <c r="WLI228" s="36"/>
      <c r="WLJ228" s="36"/>
      <c r="WLK228" s="36"/>
      <c r="WLL228" s="36"/>
      <c r="WLM228" s="36"/>
      <c r="WLN228" s="36"/>
      <c r="WLO228" s="36"/>
      <c r="WLP228" s="36"/>
      <c r="WLQ228" s="36"/>
      <c r="WLR228" s="36"/>
      <c r="WLS228" s="36"/>
      <c r="WLT228" s="36"/>
      <c r="WLU228" s="36"/>
      <c r="WLV228" s="36"/>
      <c r="WLW228" s="36"/>
      <c r="WLX228" s="36"/>
      <c r="WLY228" s="36"/>
      <c r="WLZ228" s="36"/>
      <c r="WMA228" s="36"/>
      <c r="WMB228" s="36"/>
      <c r="WMC228" s="36"/>
      <c r="WMD228" s="36"/>
      <c r="WME228" s="36"/>
      <c r="WMF228" s="36"/>
      <c r="WMG228" s="36"/>
      <c r="WMH228" s="36"/>
      <c r="WMI228" s="36"/>
      <c r="WMJ228" s="36"/>
      <c r="WMK228" s="36"/>
      <c r="WML228" s="36"/>
      <c r="WMM228" s="36"/>
      <c r="WMN228" s="36"/>
      <c r="WMO228" s="36"/>
      <c r="WMP228" s="36"/>
      <c r="WMQ228" s="36"/>
      <c r="WMR228" s="36"/>
      <c r="WMS228" s="36"/>
      <c r="WMT228" s="36"/>
      <c r="WMU228" s="36"/>
      <c r="WMV228" s="36"/>
      <c r="WMW228" s="36"/>
      <c r="WMX228" s="36"/>
      <c r="WMY228" s="36"/>
      <c r="WMZ228" s="36"/>
      <c r="WNA228" s="36"/>
      <c r="WNB228" s="36"/>
      <c r="WNC228" s="36"/>
      <c r="WND228" s="36"/>
      <c r="WNE228" s="36"/>
      <c r="WNF228" s="36"/>
      <c r="WNG228" s="36"/>
      <c r="WNH228" s="36"/>
      <c r="WNI228" s="36"/>
      <c r="WNJ228" s="36"/>
      <c r="WNK228" s="36"/>
      <c r="WNL228" s="36"/>
      <c r="WNM228" s="36"/>
      <c r="WNN228" s="36"/>
      <c r="WNO228" s="36"/>
      <c r="WNP228" s="36"/>
      <c r="WNQ228" s="36"/>
      <c r="WNR228" s="36"/>
      <c r="WNS228" s="36"/>
      <c r="WNT228" s="36"/>
      <c r="WNU228" s="36"/>
      <c r="WNV228" s="36"/>
      <c r="WNW228" s="36"/>
      <c r="WNX228" s="36"/>
      <c r="WNY228" s="36"/>
      <c r="WNZ228" s="36"/>
      <c r="WOA228" s="36"/>
      <c r="WOB228" s="36"/>
      <c r="WOC228" s="36"/>
      <c r="WOD228" s="37"/>
      <c r="WOE228" s="37"/>
      <c r="WOF228" s="37"/>
      <c r="WOG228" s="37"/>
      <c r="WOH228" s="37"/>
      <c r="WOI228" s="37"/>
      <c r="WOJ228" s="37"/>
      <c r="WOK228" s="37"/>
      <c r="WOL228" s="37"/>
      <c r="WOM228" s="37"/>
      <c r="WON228" s="37"/>
      <c r="WOO228" s="37"/>
      <c r="WOP228" s="37"/>
      <c r="WOQ228" s="37"/>
      <c r="WOR228" s="37"/>
      <c r="WOS228" s="37"/>
      <c r="WOT228" s="37"/>
      <c r="WOU228" s="37"/>
      <c r="WOV228" s="37"/>
      <c r="WOW228" s="37"/>
      <c r="WOX228" s="37"/>
      <c r="WOY228" s="37"/>
      <c r="WOZ228" s="37"/>
      <c r="WPA228" s="37"/>
      <c r="WPB228" s="37"/>
      <c r="WPC228" s="37"/>
      <c r="WPD228" s="37"/>
      <c r="WPE228" s="37"/>
      <c r="WPF228" s="37"/>
      <c r="WPG228" s="37"/>
      <c r="WPH228" s="37"/>
      <c r="WPI228" s="37"/>
      <c r="WPJ228" s="37"/>
      <c r="WPK228" s="37"/>
      <c r="WPL228" s="37"/>
      <c r="WPM228" s="37"/>
      <c r="WPN228" s="37"/>
      <c r="WPO228" s="37"/>
      <c r="WPP228" s="37"/>
      <c r="WPQ228" s="37"/>
      <c r="WPR228" s="37"/>
      <c r="WPS228" s="37"/>
      <c r="WPT228" s="37"/>
      <c r="WPU228" s="37"/>
      <c r="WPV228" s="37"/>
      <c r="WPW228" s="37"/>
      <c r="WPX228" s="37"/>
      <c r="WPY228" s="37"/>
      <c r="WPZ228" s="37"/>
      <c r="WQA228" s="37"/>
      <c r="WQB228" s="37"/>
      <c r="WQC228" s="37"/>
      <c r="WQD228" s="37"/>
      <c r="WQE228" s="37"/>
      <c r="WQF228" s="37"/>
      <c r="WQG228" s="37"/>
      <c r="WQH228" s="37"/>
      <c r="WQI228" s="37"/>
      <c r="WQJ228" s="37"/>
      <c r="WQK228" s="37"/>
      <c r="WQL228" s="37"/>
      <c r="WQM228" s="37"/>
      <c r="WQN228" s="37"/>
      <c r="WQO228" s="37"/>
      <c r="WQP228" s="37"/>
      <c r="WQQ228" s="37"/>
      <c r="WQR228" s="37"/>
      <c r="WQS228" s="37"/>
      <c r="WQT228" s="37"/>
      <c r="WQU228" s="37"/>
      <c r="WQV228" s="37"/>
      <c r="WQW228" s="37"/>
      <c r="WQX228" s="37"/>
      <c r="WQY228" s="37"/>
      <c r="WQZ228" s="37"/>
      <c r="WRA228" s="37"/>
      <c r="WRB228" s="37"/>
      <c r="WRC228" s="37"/>
      <c r="WRD228" s="37"/>
      <c r="WRE228" s="37"/>
      <c r="WRF228" s="37"/>
      <c r="WRG228" s="4"/>
    </row>
    <row r="229" customFormat="false" ht="13.8" hidden="false" customHeight="false" outlineLevel="0" collapsed="false">
      <c r="A229" s="85"/>
      <c r="B229" s="21" t="s">
        <v>31</v>
      </c>
      <c r="C229" s="26" t="s">
        <v>32</v>
      </c>
      <c r="D229" s="21" t="n">
        <v>30</v>
      </c>
      <c r="E229" s="27" t="n">
        <f aca="false">BD229*30/20</f>
        <v>2.04</v>
      </c>
      <c r="F229" s="27" t="n">
        <f aca="false">BE229*30/20</f>
        <v>0.36</v>
      </c>
      <c r="G229" s="27" t="n">
        <f aca="false">BF229*30/20</f>
        <v>10.08</v>
      </c>
      <c r="H229" s="27" t="n">
        <f aca="false">BG229*30/20</f>
        <v>51.24</v>
      </c>
      <c r="I229" s="27" t="n">
        <f aca="false">BH229*30/20</f>
        <v>0</v>
      </c>
      <c r="J229" s="27" t="n">
        <f aca="false">BI229*30/20</f>
        <v>0.045</v>
      </c>
      <c r="K229" s="27" t="n">
        <f aca="false">BJ229*30/20</f>
        <v>0.03</v>
      </c>
      <c r="L229" s="27" t="n">
        <f aca="false">BK229*30/20</f>
        <v>0</v>
      </c>
      <c r="M229" s="27" t="n">
        <f aca="false">BL229*30/20</f>
        <v>13.515</v>
      </c>
      <c r="N229" s="27" t="n">
        <f aca="false">BM229*30/20</f>
        <v>14.115</v>
      </c>
      <c r="O229" s="27" t="n">
        <f aca="false">BN229*30/20</f>
        <v>45.21</v>
      </c>
      <c r="P229" s="27" t="n">
        <f aca="false">BO229*30/20</f>
        <v>1.125</v>
      </c>
      <c r="Q229" s="27" t="n">
        <v>1.7</v>
      </c>
      <c r="R229" s="27" t="n">
        <v>0.3</v>
      </c>
      <c r="S229" s="27" t="n">
        <v>8.4</v>
      </c>
      <c r="T229" s="27" t="n">
        <v>42.7</v>
      </c>
      <c r="U229" s="27"/>
      <c r="V229" s="27" t="n">
        <v>0.04</v>
      </c>
      <c r="W229" s="27" t="n">
        <v>0.02</v>
      </c>
      <c r="X229" s="27"/>
      <c r="Y229" s="27" t="n">
        <v>11.26</v>
      </c>
      <c r="Z229" s="27" t="n">
        <v>11.76</v>
      </c>
      <c r="AA229" s="27" t="n">
        <v>37.68</v>
      </c>
      <c r="AB229" s="27" t="n">
        <v>0.94</v>
      </c>
      <c r="BD229" s="27" t="n">
        <v>1.36</v>
      </c>
      <c r="BE229" s="27" t="n">
        <v>0.24</v>
      </c>
      <c r="BF229" s="27" t="n">
        <v>6.72</v>
      </c>
      <c r="BG229" s="27" t="n">
        <v>34.16</v>
      </c>
      <c r="BH229" s="27"/>
      <c r="BI229" s="27" t="n">
        <v>0.03</v>
      </c>
      <c r="BJ229" s="27" t="n">
        <v>0.02</v>
      </c>
      <c r="BK229" s="27"/>
      <c r="BL229" s="27" t="n">
        <v>9.01</v>
      </c>
      <c r="BM229" s="27" t="n">
        <v>9.41</v>
      </c>
      <c r="BN229" s="27" t="n">
        <v>30.14</v>
      </c>
      <c r="BO229" s="27" t="n">
        <v>0.75</v>
      </c>
    </row>
    <row r="230" customFormat="false" ht="13.8" hidden="false" customHeight="false" outlineLevel="0" collapsed="false">
      <c r="A230" s="85"/>
      <c r="B230" s="21" t="s">
        <v>31</v>
      </c>
      <c r="C230" s="15" t="s">
        <v>33</v>
      </c>
      <c r="D230" s="21" t="n">
        <v>50</v>
      </c>
      <c r="E230" s="27" t="n">
        <f aca="false">BD230*50/40</f>
        <v>3.7</v>
      </c>
      <c r="F230" s="27" t="n">
        <f aca="false">BE230*50/40</f>
        <v>0.45</v>
      </c>
      <c r="G230" s="27" t="n">
        <f aca="false">BF230*50/40</f>
        <v>26.375</v>
      </c>
      <c r="H230" s="27" t="n">
        <f aca="false">BG230*50/40</f>
        <v>117.225</v>
      </c>
      <c r="I230" s="27" t="n">
        <f aca="false">BH230*50/40</f>
        <v>0</v>
      </c>
      <c r="J230" s="27" t="n">
        <f aca="false">BI230*50/40</f>
        <v>0</v>
      </c>
      <c r="K230" s="27" t="n">
        <f aca="false">BJ230*50/40</f>
        <v>0.025</v>
      </c>
      <c r="L230" s="27" t="n">
        <f aca="false">BK230*50/40</f>
        <v>0</v>
      </c>
      <c r="M230" s="27" t="n">
        <f aca="false">BL230*50/40</f>
        <v>10</v>
      </c>
      <c r="N230" s="27" t="n">
        <f aca="false">BM230*50/40</f>
        <v>7</v>
      </c>
      <c r="O230" s="27" t="n">
        <f aca="false">BN230*50/40</f>
        <v>32.5</v>
      </c>
      <c r="P230" s="27" t="n">
        <f aca="false">BO230*50/40</f>
        <v>0.55</v>
      </c>
      <c r="Q230" s="27" t="n">
        <v>3.03</v>
      </c>
      <c r="R230" s="27" t="n">
        <v>0.36</v>
      </c>
      <c r="S230" s="27" t="n">
        <v>19.64</v>
      </c>
      <c r="T230" s="27" t="n">
        <v>93.77</v>
      </c>
      <c r="U230" s="27"/>
      <c r="V230" s="27"/>
      <c r="W230" s="27" t="n">
        <v>0.013</v>
      </c>
      <c r="X230" s="27"/>
      <c r="Y230" s="27" t="n">
        <v>8</v>
      </c>
      <c r="Z230" s="27" t="n">
        <v>5.6</v>
      </c>
      <c r="AA230" s="27" t="n">
        <v>26</v>
      </c>
      <c r="AB230" s="27" t="n">
        <v>0.44</v>
      </c>
      <c r="AC230" s="27" t="n">
        <v>3</v>
      </c>
      <c r="AD230" s="27" t="n">
        <f aca="false">AP230*40/40</f>
        <v>0</v>
      </c>
      <c r="AE230" s="27" t="n">
        <f aca="false">AQ230*40/40</f>
        <v>0</v>
      </c>
      <c r="AF230" s="27" t="n">
        <f aca="false">AR230*40/40</f>
        <v>0</v>
      </c>
      <c r="AG230" s="27" t="n">
        <f aca="false">AS230*40/40</f>
        <v>0</v>
      </c>
      <c r="AH230" s="27" t="n">
        <f aca="false">AT230*40/40</f>
        <v>0</v>
      </c>
      <c r="AI230" s="27" t="n">
        <f aca="false">AU230*40/40</f>
        <v>0</v>
      </c>
      <c r="AJ230" s="27" t="n">
        <f aca="false">AV230*40/40</f>
        <v>0</v>
      </c>
      <c r="AK230" s="27" t="n">
        <f aca="false">AW230*40/40</f>
        <v>0</v>
      </c>
      <c r="AL230" s="27" t="n">
        <f aca="false">AX230*40/40</f>
        <v>0</v>
      </c>
      <c r="AM230" s="27" t="n">
        <f aca="false">AY230*40/40</f>
        <v>0</v>
      </c>
      <c r="AN230" s="27" t="n">
        <f aca="false">AZ230*40/40</f>
        <v>0</v>
      </c>
      <c r="BD230" s="27" t="n">
        <v>2.96</v>
      </c>
      <c r="BE230" s="27" t="n">
        <v>0.36</v>
      </c>
      <c r="BF230" s="27" t="n">
        <v>21.1</v>
      </c>
      <c r="BG230" s="27" t="n">
        <v>93.78</v>
      </c>
      <c r="BH230" s="27"/>
      <c r="BI230" s="27"/>
      <c r="BJ230" s="27" t="n">
        <v>0.02</v>
      </c>
      <c r="BK230" s="27"/>
      <c r="BL230" s="27" t="n">
        <v>8</v>
      </c>
      <c r="BM230" s="27" t="n">
        <v>5.6</v>
      </c>
      <c r="BN230" s="27" t="n">
        <v>26</v>
      </c>
      <c r="BO230" s="27" t="n">
        <v>0.44</v>
      </c>
      <c r="WOD230" s="2"/>
      <c r="WOE230" s="2"/>
      <c r="WOF230" s="2"/>
      <c r="WOG230" s="2"/>
      <c r="WOH230" s="2"/>
      <c r="WOI230" s="2"/>
      <c r="WOJ230" s="2"/>
      <c r="WOK230" s="2"/>
      <c r="WOL230" s="2"/>
      <c r="WOM230" s="2"/>
      <c r="WON230" s="2"/>
      <c r="WOO230" s="2"/>
      <c r="WOP230" s="2"/>
      <c r="WOQ230" s="2"/>
      <c r="WOR230" s="2"/>
      <c r="WOS230" s="2"/>
      <c r="WOT230" s="2"/>
      <c r="WOU230" s="2"/>
      <c r="WOV230" s="2"/>
      <c r="WOW230" s="2"/>
      <c r="WOX230" s="2"/>
      <c r="WOY230" s="2"/>
      <c r="WOZ230" s="2"/>
      <c r="WPA230" s="2"/>
      <c r="WPB230" s="2"/>
      <c r="WPC230" s="2"/>
      <c r="WPD230" s="2"/>
      <c r="WPE230" s="2"/>
      <c r="WPF230" s="2"/>
      <c r="WPG230" s="2"/>
      <c r="WPH230" s="2"/>
      <c r="WPI230" s="2"/>
      <c r="WPJ230" s="2"/>
      <c r="WPK230" s="2"/>
      <c r="WPL230" s="2"/>
      <c r="WPM230" s="2"/>
      <c r="WPN230" s="2"/>
      <c r="WPO230" s="2"/>
      <c r="WPP230" s="2"/>
      <c r="WPQ230" s="2"/>
      <c r="WPR230" s="2"/>
      <c r="WPS230" s="2"/>
      <c r="WPT230" s="2"/>
      <c r="WPU230" s="2"/>
      <c r="WPV230" s="2"/>
      <c r="WPW230" s="2"/>
      <c r="WPX230" s="2"/>
      <c r="WPY230" s="2"/>
      <c r="WPZ230" s="2"/>
      <c r="WQA230" s="2"/>
      <c r="WQB230" s="2"/>
      <c r="WQC230" s="2"/>
      <c r="WQD230" s="2"/>
      <c r="WQE230" s="2"/>
      <c r="WQF230" s="2"/>
      <c r="WQG230" s="2"/>
      <c r="WQH230" s="2"/>
      <c r="WQI230" s="2"/>
      <c r="WQJ230" s="2"/>
      <c r="WQK230" s="2"/>
      <c r="WQL230" s="2"/>
      <c r="WQM230" s="2"/>
      <c r="WQN230" s="2"/>
      <c r="WQO230" s="2"/>
      <c r="WQP230" s="2"/>
      <c r="WQQ230" s="2"/>
      <c r="WQR230" s="2"/>
      <c r="WQS230" s="2"/>
      <c r="WQT230" s="2"/>
      <c r="WQU230" s="2"/>
      <c r="WQV230" s="2"/>
      <c r="WQW230" s="2"/>
      <c r="WQX230" s="2"/>
      <c r="WQY230" s="2"/>
      <c r="WQZ230" s="2"/>
      <c r="WRA230" s="2"/>
      <c r="WRB230" s="2"/>
      <c r="WRC230" s="2"/>
      <c r="WRD230" s="2"/>
      <c r="WRE230" s="2"/>
      <c r="WRF230" s="2"/>
    </row>
    <row r="231" customFormat="false" ht="15" hidden="false" customHeight="false" outlineLevel="0" collapsed="false">
      <c r="A231" s="85"/>
      <c r="B231" s="21" t="s">
        <v>154</v>
      </c>
      <c r="C231" s="15" t="s">
        <v>155</v>
      </c>
      <c r="D231" s="21" t="n">
        <v>180</v>
      </c>
      <c r="E231" s="27" t="n">
        <f aca="false">BD231*180/100</f>
        <v>0.126</v>
      </c>
      <c r="F231" s="27" t="n">
        <f aca="false">BE231*180/100</f>
        <v>0.072</v>
      </c>
      <c r="G231" s="27" t="n">
        <f aca="false">BF231*180/100</f>
        <v>22.032</v>
      </c>
      <c r="H231" s="27" t="n">
        <f aca="false">BG231*180/100</f>
        <v>102.6</v>
      </c>
      <c r="I231" s="27" t="n">
        <f aca="false">BH231*180/100</f>
        <v>0</v>
      </c>
      <c r="J231" s="27" t="n">
        <f aca="false">BI231*180/100</f>
        <v>0.018</v>
      </c>
      <c r="K231" s="27" t="n">
        <f aca="false">BJ231*180/100</f>
        <v>0.018</v>
      </c>
      <c r="L231" s="27" t="n">
        <f aca="false">BK231*180/100</f>
        <v>21.6</v>
      </c>
      <c r="M231" s="27" t="n">
        <f aca="false">BL231*180/100</f>
        <v>12.6</v>
      </c>
      <c r="N231" s="27" t="n">
        <f aca="false">BM231*180/100</f>
        <v>5.022</v>
      </c>
      <c r="O231" s="27" t="n">
        <f aca="false">BN231*180/100</f>
        <v>8.046</v>
      </c>
      <c r="P231" s="27" t="n">
        <f aca="false">BO231*180/100</f>
        <v>0.126</v>
      </c>
      <c r="Q231" s="42" t="n">
        <v>1</v>
      </c>
      <c r="R231" s="42"/>
      <c r="S231" s="42" t="n">
        <v>20.2</v>
      </c>
      <c r="T231" s="42" t="n">
        <v>84.8</v>
      </c>
      <c r="U231" s="42"/>
      <c r="V231" s="15" t="n">
        <v>0.02</v>
      </c>
      <c r="W231" s="15" t="n">
        <v>0.02</v>
      </c>
      <c r="X231" s="42" t="n">
        <v>4</v>
      </c>
      <c r="Y231" s="42" t="n">
        <v>14</v>
      </c>
      <c r="Z231" s="42" t="n">
        <v>14</v>
      </c>
      <c r="AA231" s="42" t="n">
        <v>14</v>
      </c>
      <c r="AB231" s="42" t="n">
        <v>2.8</v>
      </c>
      <c r="BD231" s="27" t="n">
        <v>0.07</v>
      </c>
      <c r="BE231" s="27" t="n">
        <v>0.04</v>
      </c>
      <c r="BF231" s="27" t="n">
        <v>12.24</v>
      </c>
      <c r="BG231" s="27" t="n">
        <v>57</v>
      </c>
      <c r="BH231" s="27"/>
      <c r="BI231" s="27" t="n">
        <v>0.01</v>
      </c>
      <c r="BJ231" s="27" t="n">
        <v>0.01</v>
      </c>
      <c r="BK231" s="27" t="n">
        <v>12</v>
      </c>
      <c r="BL231" s="27" t="n">
        <v>7</v>
      </c>
      <c r="BM231" s="27" t="n">
        <v>2.79</v>
      </c>
      <c r="BN231" s="27" t="n">
        <v>4.47</v>
      </c>
      <c r="BO231" s="27" t="n">
        <v>0.07</v>
      </c>
      <c r="WOD231" s="2"/>
      <c r="WOE231" s="2"/>
      <c r="WOF231" s="2"/>
      <c r="WOG231" s="2"/>
      <c r="WOH231" s="2"/>
      <c r="WOI231" s="2"/>
      <c r="WOJ231" s="2"/>
      <c r="WOK231" s="2"/>
      <c r="WOL231" s="2"/>
      <c r="WOM231" s="2"/>
      <c r="WON231" s="2"/>
      <c r="WOO231" s="2"/>
      <c r="WOP231" s="2"/>
      <c r="WOQ231" s="2"/>
      <c r="WOR231" s="2"/>
      <c r="WOS231" s="2"/>
      <c r="WOT231" s="2"/>
      <c r="WOU231" s="2"/>
      <c r="WOV231" s="2"/>
      <c r="WOW231" s="2"/>
      <c r="WOX231" s="2"/>
      <c r="WOY231" s="2"/>
      <c r="WOZ231" s="2"/>
      <c r="WPA231" s="2"/>
      <c r="WPB231" s="2"/>
      <c r="WPC231" s="2"/>
      <c r="WPD231" s="2"/>
      <c r="WPE231" s="2"/>
      <c r="WPF231" s="2"/>
      <c r="WPG231" s="2"/>
      <c r="WPH231" s="2"/>
      <c r="WPI231" s="2"/>
      <c r="WPJ231" s="2"/>
      <c r="WPK231" s="2"/>
      <c r="WPL231" s="2"/>
      <c r="WPM231" s="2"/>
      <c r="WPN231" s="2"/>
      <c r="WPO231" s="2"/>
      <c r="WPP231" s="2"/>
      <c r="WPQ231" s="2"/>
      <c r="WPR231" s="2"/>
      <c r="WPS231" s="2"/>
      <c r="WPT231" s="2"/>
      <c r="WPU231" s="2"/>
      <c r="WPV231" s="2"/>
      <c r="WPW231" s="2"/>
      <c r="WPX231" s="2"/>
      <c r="WPY231" s="2"/>
      <c r="WPZ231" s="2"/>
      <c r="WQA231" s="2"/>
      <c r="WQB231" s="2"/>
      <c r="WQC231" s="2"/>
      <c r="WQD231" s="2"/>
      <c r="WQE231" s="2"/>
      <c r="WQF231" s="2"/>
      <c r="WQG231" s="2"/>
      <c r="WQH231" s="2"/>
      <c r="WQI231" s="2"/>
      <c r="WQJ231" s="2"/>
      <c r="WQK231" s="2"/>
      <c r="WQL231" s="2"/>
      <c r="WQM231" s="2"/>
      <c r="WQN231" s="2"/>
      <c r="WQO231" s="2"/>
      <c r="WQP231" s="2"/>
      <c r="WQQ231" s="2"/>
      <c r="WQR231" s="2"/>
      <c r="WQS231" s="2"/>
      <c r="WQT231" s="2"/>
      <c r="WQU231" s="2"/>
      <c r="WQV231" s="2"/>
      <c r="WQW231" s="2"/>
      <c r="WQX231" s="2"/>
      <c r="WQY231" s="2"/>
      <c r="WQZ231" s="2"/>
      <c r="WRA231" s="2"/>
      <c r="WRB231" s="2"/>
      <c r="WRC231" s="2"/>
      <c r="WRD231" s="2"/>
      <c r="WRE231" s="2"/>
      <c r="WRF231" s="2"/>
    </row>
    <row r="232" customFormat="false" ht="15.75" hidden="false" customHeight="false" outlineLevel="0" collapsed="false">
      <c r="A232" s="85"/>
      <c r="B232" s="61"/>
      <c r="C232" s="30" t="s">
        <v>117</v>
      </c>
      <c r="D232" s="31" t="n">
        <f aca="false">SUM(D224:D231)</f>
        <v>949</v>
      </c>
      <c r="E232" s="44"/>
      <c r="F232" s="44"/>
      <c r="G232" s="44"/>
      <c r="H232" s="44"/>
      <c r="I232" s="44"/>
      <c r="J232" s="45"/>
      <c r="K232" s="45"/>
      <c r="L232" s="44"/>
      <c r="M232" s="44"/>
      <c r="N232" s="44"/>
      <c r="O232" s="44"/>
      <c r="P232" s="44"/>
    </row>
    <row r="233" customFormat="false" ht="15" hidden="false" customHeight="false" outlineLevel="0" collapsed="false">
      <c r="A233" s="85" t="s">
        <v>93</v>
      </c>
      <c r="B233" s="33"/>
      <c r="C233" s="33" t="s">
        <v>156</v>
      </c>
      <c r="D233" s="33"/>
      <c r="E233" s="32" t="n">
        <f aca="false">SUM(E224:E232)</f>
        <v>23.8077142857143</v>
      </c>
      <c r="F233" s="32" t="n">
        <f aca="false">SUM(F224:F232)</f>
        <v>26.212</v>
      </c>
      <c r="G233" s="32" t="n">
        <f aca="false">SUM(G224:G232)</f>
        <v>132.421</v>
      </c>
      <c r="H233" s="32" t="n">
        <f aca="false">SUM(H224:H232)</f>
        <v>865.798333333333</v>
      </c>
      <c r="I233" s="32" t="n">
        <f aca="false">SUM(I224:I232)</f>
        <v>119.288888888889</v>
      </c>
      <c r="J233" s="32" t="n">
        <f aca="false">SUM(J224:J232)</f>
        <v>0.313888888888889</v>
      </c>
      <c r="K233" s="32" t="n">
        <f aca="false">SUM(K224:K232)</f>
        <v>0.255666666666667</v>
      </c>
      <c r="L233" s="32" t="n">
        <f aca="false">SUM(L224:L232)</f>
        <v>48.7868888888889</v>
      </c>
      <c r="M233" s="32" t="n">
        <f aca="false">SUM(M224:M232)</f>
        <v>125.400555555556</v>
      </c>
      <c r="N233" s="32" t="n">
        <f aca="false">SUM(N224:N232)</f>
        <v>83.8747777777778</v>
      </c>
      <c r="O233" s="32" t="n">
        <f aca="false">SUM(O224:O232)</f>
        <v>257.314444444444</v>
      </c>
      <c r="P233" s="32" t="n">
        <f aca="false">SUM(P224:P232)</f>
        <v>4.14255555555556</v>
      </c>
    </row>
    <row r="234" customFormat="false" ht="15" hidden="false" customHeight="false" outlineLevel="0" collapsed="false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</row>
    <row r="235" customFormat="false" ht="15" hidden="false" customHeight="false" outlineLevel="0" collapsed="false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</row>
    <row r="236" customFormat="false" ht="15" hidden="false" customHeight="false" outlineLevel="0" collapsed="false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</row>
    <row r="237" customFormat="false" ht="15" hidden="false" customHeight="false" outlineLevel="0" collapsed="false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</row>
    <row r="238" customFormat="false" ht="54" hidden="false" customHeight="true" outlineLevel="0" collapsed="false">
      <c r="A238" s="6"/>
      <c r="B238" s="6"/>
      <c r="C238" s="7"/>
      <c r="D238" s="6"/>
      <c r="E238" s="6" t="s">
        <v>8</v>
      </c>
      <c r="F238" s="6" t="s">
        <v>9</v>
      </c>
      <c r="G238" s="6" t="s">
        <v>10</v>
      </c>
      <c r="H238" s="49"/>
      <c r="I238" s="11" t="s">
        <v>11</v>
      </c>
      <c r="J238" s="11" t="s">
        <v>12</v>
      </c>
      <c r="K238" s="11" t="s">
        <v>13</v>
      </c>
      <c r="L238" s="11" t="s">
        <v>14</v>
      </c>
      <c r="M238" s="6" t="s">
        <v>15</v>
      </c>
      <c r="N238" s="6" t="s">
        <v>16</v>
      </c>
      <c r="O238" s="6" t="s">
        <v>17</v>
      </c>
      <c r="P238" s="6" t="s">
        <v>18</v>
      </c>
    </row>
    <row r="239" customFormat="false" ht="14.25" hidden="false" customHeight="true" outlineLevel="0" collapsed="false">
      <c r="A239" s="12" t="s">
        <v>157</v>
      </c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customFormat="false" ht="13.5" hidden="false" customHeight="true" outlineLevel="0" collapsed="false">
      <c r="A240" s="52" t="s">
        <v>20</v>
      </c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</row>
    <row r="241" s="3" customFormat="true" ht="15" hidden="false" customHeight="false" outlineLevel="0" collapsed="false">
      <c r="A241" s="52"/>
      <c r="B241" s="18" t="s">
        <v>23</v>
      </c>
      <c r="C241" s="19" t="s">
        <v>24</v>
      </c>
      <c r="D241" s="18" t="n">
        <v>10</v>
      </c>
      <c r="E241" s="20" t="n">
        <v>0.08</v>
      </c>
      <c r="F241" s="20" t="n">
        <v>7.25</v>
      </c>
      <c r="G241" s="20" t="n">
        <v>0.13</v>
      </c>
      <c r="H241" s="20" t="n">
        <v>66</v>
      </c>
      <c r="I241" s="20" t="n">
        <v>40</v>
      </c>
      <c r="J241" s="20"/>
      <c r="K241" s="20" t="n">
        <v>0.01</v>
      </c>
      <c r="L241" s="20"/>
      <c r="M241" s="20" t="n">
        <v>2.4</v>
      </c>
      <c r="N241" s="20"/>
      <c r="O241" s="20" t="n">
        <v>3</v>
      </c>
      <c r="P241" s="20" t="n">
        <v>0.02</v>
      </c>
      <c r="Q241" s="2"/>
      <c r="WRG241" s="4"/>
    </row>
    <row r="242" s="2" customFormat="true" ht="15" hidden="false" customHeight="false" outlineLevel="0" collapsed="false">
      <c r="A242" s="52"/>
      <c r="B242" s="21" t="s">
        <v>158</v>
      </c>
      <c r="C242" s="72" t="s">
        <v>159</v>
      </c>
      <c r="D242" s="67" t="n">
        <v>200</v>
      </c>
      <c r="E242" s="27" t="n">
        <f aca="false">BD242*200/165</f>
        <v>12.7636363636364</v>
      </c>
      <c r="F242" s="27" t="n">
        <f aca="false">BE242*200/165</f>
        <v>9.6969696969697</v>
      </c>
      <c r="G242" s="27" t="n">
        <v>67.96</v>
      </c>
      <c r="H242" s="27" t="n">
        <f aca="false">BG242*200/165</f>
        <v>505.454545454545</v>
      </c>
      <c r="I242" s="27" t="n">
        <f aca="false">BH242*200/165</f>
        <v>159.636363636364</v>
      </c>
      <c r="J242" s="27" t="n">
        <f aca="false">BI242*200/165</f>
        <v>0.109090909090909</v>
      </c>
      <c r="K242" s="27" t="n">
        <f aca="false">BJ242*200/165</f>
        <v>0.545454545454545</v>
      </c>
      <c r="L242" s="27" t="n">
        <f aca="false">BK242*200/165</f>
        <v>1.01818181818182</v>
      </c>
      <c r="M242" s="27" t="n">
        <f aca="false">BL242*200/165</f>
        <v>364.909090909091</v>
      </c>
      <c r="N242" s="27" t="n">
        <f aca="false">BM242*200/165</f>
        <v>53.8909090909091</v>
      </c>
      <c r="O242" s="27" t="n">
        <f aca="false">BN242*200/165</f>
        <v>450.909090909091</v>
      </c>
      <c r="P242" s="27" t="n">
        <f aca="false">BO242*200/165</f>
        <v>1.49090909090909</v>
      </c>
      <c r="BD242" s="21" t="n">
        <v>10.53</v>
      </c>
      <c r="BE242" s="27" t="n">
        <v>8</v>
      </c>
      <c r="BF242" s="21" t="n">
        <v>28.92</v>
      </c>
      <c r="BG242" s="21" t="n">
        <v>417</v>
      </c>
      <c r="BH242" s="21" t="n">
        <v>131.7</v>
      </c>
      <c r="BI242" s="21" t="n">
        <v>0.09</v>
      </c>
      <c r="BJ242" s="21" t="n">
        <v>0.45</v>
      </c>
      <c r="BK242" s="21" t="n">
        <v>0.84</v>
      </c>
      <c r="BL242" s="21" t="n">
        <v>301.05</v>
      </c>
      <c r="BM242" s="21" t="n">
        <v>44.46</v>
      </c>
      <c r="BN242" s="21" t="n">
        <v>372</v>
      </c>
      <c r="BO242" s="21" t="n">
        <v>1.23</v>
      </c>
      <c r="WRG242" s="4"/>
    </row>
    <row r="243" customFormat="false" ht="15" hidden="false" customHeight="false" outlineLevel="0" collapsed="false">
      <c r="A243" s="52"/>
      <c r="B243" s="21" t="s">
        <v>31</v>
      </c>
      <c r="C243" s="26" t="s">
        <v>32</v>
      </c>
      <c r="D243" s="21" t="n">
        <v>25</v>
      </c>
      <c r="E243" s="27" t="n">
        <f aca="false">BD243*25/20</f>
        <v>1.7</v>
      </c>
      <c r="F243" s="27" t="n">
        <f aca="false">BE243*25/20</f>
        <v>0.3</v>
      </c>
      <c r="G243" s="27" t="n">
        <f aca="false">BF243*25/20</f>
        <v>8.4</v>
      </c>
      <c r="H243" s="27" t="n">
        <f aca="false">BG243*25/20</f>
        <v>42.7</v>
      </c>
      <c r="I243" s="27" t="n">
        <f aca="false">BH243*25/20</f>
        <v>0</v>
      </c>
      <c r="J243" s="27" t="n">
        <f aca="false">BI243*25/20</f>
        <v>0.0375</v>
      </c>
      <c r="K243" s="27" t="n">
        <f aca="false">BJ243*25/20</f>
        <v>0.025</v>
      </c>
      <c r="L243" s="27" t="n">
        <f aca="false">BK243*25/20</f>
        <v>0</v>
      </c>
      <c r="M243" s="27" t="n">
        <f aca="false">BL243*25/20</f>
        <v>11.2625</v>
      </c>
      <c r="N243" s="27" t="n">
        <f aca="false">BM243*25/20</f>
        <v>11.7625</v>
      </c>
      <c r="O243" s="27" t="n">
        <f aca="false">BN243*25/20</f>
        <v>37.675</v>
      </c>
      <c r="P243" s="27" t="n">
        <f aca="false">BO243*25/20</f>
        <v>0.9375</v>
      </c>
      <c r="Q243" s="27" t="n">
        <v>1.7</v>
      </c>
      <c r="R243" s="27" t="n">
        <v>0.3</v>
      </c>
      <c r="S243" s="27" t="n">
        <v>8.4</v>
      </c>
      <c r="T243" s="27" t="n">
        <v>42.7</v>
      </c>
      <c r="U243" s="27"/>
      <c r="V243" s="27" t="n">
        <v>0.04</v>
      </c>
      <c r="W243" s="27" t="n">
        <v>0.02</v>
      </c>
      <c r="X243" s="27"/>
      <c r="Y243" s="27" t="n">
        <v>11.26</v>
      </c>
      <c r="Z243" s="27" t="n">
        <v>11.76</v>
      </c>
      <c r="AA243" s="27" t="n">
        <v>37.68</v>
      </c>
      <c r="AB243" s="27" t="n">
        <v>0.94</v>
      </c>
      <c r="BD243" s="27" t="n">
        <v>1.36</v>
      </c>
      <c r="BE243" s="27" t="n">
        <v>0.24</v>
      </c>
      <c r="BF243" s="27" t="n">
        <v>6.72</v>
      </c>
      <c r="BG243" s="27" t="n">
        <v>34.16</v>
      </c>
      <c r="BH243" s="27"/>
      <c r="BI243" s="27" t="n">
        <v>0.03</v>
      </c>
      <c r="BJ243" s="27" t="n">
        <v>0.02</v>
      </c>
      <c r="BK243" s="27"/>
      <c r="BL243" s="27" t="n">
        <v>9.01</v>
      </c>
      <c r="BM243" s="27" t="n">
        <v>9.41</v>
      </c>
      <c r="BN243" s="27" t="n">
        <v>30.14</v>
      </c>
      <c r="BO243" s="27" t="n">
        <v>0.75</v>
      </c>
    </row>
    <row r="244" customFormat="false" ht="13.8" hidden="false" customHeight="false" outlineLevel="0" collapsed="false">
      <c r="A244" s="52"/>
      <c r="B244" s="21" t="s">
        <v>31</v>
      </c>
      <c r="C244" s="15" t="s">
        <v>33</v>
      </c>
      <c r="D244" s="21" t="n">
        <v>40</v>
      </c>
      <c r="E244" s="27" t="n">
        <f aca="false">BD244*40/40</f>
        <v>2.96</v>
      </c>
      <c r="F244" s="27" t="n">
        <f aca="false">BE244*40/40</f>
        <v>0.36</v>
      </c>
      <c r="G244" s="27" t="n">
        <f aca="false">BF244*40/40</f>
        <v>21.1</v>
      </c>
      <c r="H244" s="27" t="n">
        <f aca="false">BG244*40/40</f>
        <v>93.78</v>
      </c>
      <c r="I244" s="27" t="n">
        <f aca="false">BH244*40/40</f>
        <v>0</v>
      </c>
      <c r="J244" s="27" t="n">
        <f aca="false">BI244*40/40</f>
        <v>0</v>
      </c>
      <c r="K244" s="27" t="n">
        <f aca="false">BJ244*40/40</f>
        <v>0.02</v>
      </c>
      <c r="L244" s="27" t="n">
        <f aca="false">BK244*40/40</f>
        <v>0</v>
      </c>
      <c r="M244" s="27" t="n">
        <f aca="false">BL244*40/40</f>
        <v>8</v>
      </c>
      <c r="N244" s="27" t="n">
        <f aca="false">BM244*40/40</f>
        <v>5.6</v>
      </c>
      <c r="O244" s="27" t="n">
        <f aca="false">BN244*40/40</f>
        <v>26</v>
      </c>
      <c r="P244" s="27" t="n">
        <f aca="false">BO244*40/40</f>
        <v>0.44</v>
      </c>
      <c r="Q244" s="27" t="n">
        <v>3.03</v>
      </c>
      <c r="R244" s="27" t="n">
        <v>0.36</v>
      </c>
      <c r="S244" s="27" t="n">
        <v>19.64</v>
      </c>
      <c r="T244" s="27" t="n">
        <v>93.77</v>
      </c>
      <c r="U244" s="27"/>
      <c r="V244" s="27"/>
      <c r="W244" s="27" t="n">
        <v>0.013</v>
      </c>
      <c r="X244" s="27"/>
      <c r="Y244" s="27" t="n">
        <v>8</v>
      </c>
      <c r="Z244" s="27" t="n">
        <v>5.6</v>
      </c>
      <c r="AA244" s="27" t="n">
        <v>26</v>
      </c>
      <c r="AB244" s="27" t="n">
        <v>0.44</v>
      </c>
      <c r="AC244" s="27" t="n">
        <v>3</v>
      </c>
      <c r="AD244" s="27" t="n">
        <f aca="false">AP244*40/40</f>
        <v>0</v>
      </c>
      <c r="AE244" s="27" t="n">
        <f aca="false">AQ244*40/40</f>
        <v>0</v>
      </c>
      <c r="AF244" s="27" t="n">
        <f aca="false">AR244*40/40</f>
        <v>0</v>
      </c>
      <c r="AG244" s="27" t="n">
        <f aca="false">AS244*40/40</f>
        <v>0</v>
      </c>
      <c r="AH244" s="27" t="n">
        <f aca="false">AT244*40/40</f>
        <v>0</v>
      </c>
      <c r="AI244" s="27" t="n">
        <f aca="false">AU244*40/40</f>
        <v>0</v>
      </c>
      <c r="AJ244" s="27" t="n">
        <f aca="false">AV244*40/40</f>
        <v>0</v>
      </c>
      <c r="AK244" s="27" t="n">
        <f aca="false">AW244*40/40</f>
        <v>0</v>
      </c>
      <c r="AL244" s="27" t="n">
        <f aca="false">AX244*40/40</f>
        <v>0</v>
      </c>
      <c r="AM244" s="27" t="n">
        <f aca="false">AY244*40/40</f>
        <v>0</v>
      </c>
      <c r="AN244" s="27" t="n">
        <f aca="false">AZ244*40/40</f>
        <v>0</v>
      </c>
      <c r="BD244" s="27" t="n">
        <v>2.96</v>
      </c>
      <c r="BE244" s="27" t="n">
        <v>0.36</v>
      </c>
      <c r="BF244" s="27" t="n">
        <v>21.1</v>
      </c>
      <c r="BG244" s="27" t="n">
        <v>93.78</v>
      </c>
      <c r="BH244" s="27"/>
      <c r="BI244" s="27"/>
      <c r="BJ244" s="27" t="n">
        <v>0.02</v>
      </c>
      <c r="BK244" s="27"/>
      <c r="BL244" s="27" t="n">
        <v>8</v>
      </c>
      <c r="BM244" s="27" t="n">
        <v>5.6</v>
      </c>
      <c r="BN244" s="27" t="n">
        <v>26</v>
      </c>
      <c r="BO244" s="27" t="n">
        <v>0.44</v>
      </c>
      <c r="WOD244" s="2"/>
      <c r="WOE244" s="2"/>
      <c r="WOF244" s="2"/>
      <c r="WOG244" s="2"/>
      <c r="WOH244" s="2"/>
      <c r="WOI244" s="2"/>
      <c r="WOJ244" s="2"/>
      <c r="WOK244" s="2"/>
      <c r="WOL244" s="2"/>
      <c r="WOM244" s="2"/>
      <c r="WON244" s="2"/>
      <c r="WOO244" s="2"/>
      <c r="WOP244" s="2"/>
      <c r="WOQ244" s="2"/>
      <c r="WOR244" s="2"/>
      <c r="WOS244" s="2"/>
      <c r="WOT244" s="2"/>
      <c r="WOU244" s="2"/>
      <c r="WOV244" s="2"/>
      <c r="WOW244" s="2"/>
      <c r="WOX244" s="2"/>
      <c r="WOY244" s="2"/>
      <c r="WOZ244" s="2"/>
      <c r="WPA244" s="2"/>
      <c r="WPB244" s="2"/>
      <c r="WPC244" s="2"/>
      <c r="WPD244" s="2"/>
      <c r="WPE244" s="2"/>
      <c r="WPF244" s="2"/>
      <c r="WPG244" s="2"/>
      <c r="WPH244" s="2"/>
      <c r="WPI244" s="2"/>
      <c r="WPJ244" s="2"/>
      <c r="WPK244" s="2"/>
      <c r="WPL244" s="2"/>
      <c r="WPM244" s="2"/>
      <c r="WPN244" s="2"/>
      <c r="WPO244" s="2"/>
      <c r="WPP244" s="2"/>
      <c r="WPQ244" s="2"/>
      <c r="WPR244" s="2"/>
      <c r="WPS244" s="2"/>
      <c r="WPT244" s="2"/>
      <c r="WPU244" s="2"/>
      <c r="WPV244" s="2"/>
      <c r="WPW244" s="2"/>
      <c r="WPX244" s="2"/>
      <c r="WPY244" s="2"/>
      <c r="WPZ244" s="2"/>
      <c r="WQA244" s="2"/>
      <c r="WQB244" s="2"/>
      <c r="WQC244" s="2"/>
      <c r="WQD244" s="2"/>
      <c r="WQE244" s="2"/>
      <c r="WQF244" s="2"/>
      <c r="WQG244" s="2"/>
      <c r="WQH244" s="2"/>
      <c r="WQI244" s="2"/>
      <c r="WQJ244" s="2"/>
      <c r="WQK244" s="2"/>
      <c r="WQL244" s="2"/>
      <c r="WQM244" s="2"/>
      <c r="WQN244" s="2"/>
      <c r="WQO244" s="2"/>
      <c r="WQP244" s="2"/>
      <c r="WQQ244" s="2"/>
      <c r="WQR244" s="2"/>
      <c r="WQS244" s="2"/>
      <c r="WQT244" s="2"/>
      <c r="WQU244" s="2"/>
      <c r="WQV244" s="2"/>
      <c r="WQW244" s="2"/>
      <c r="WQX244" s="2"/>
      <c r="WQY244" s="2"/>
      <c r="WQZ244" s="2"/>
      <c r="WRA244" s="2"/>
      <c r="WRB244" s="2"/>
      <c r="WRC244" s="2"/>
      <c r="WRD244" s="2"/>
      <c r="WRE244" s="2"/>
      <c r="WRF244" s="2"/>
    </row>
    <row r="245" customFormat="false" ht="15" hidden="false" customHeight="false" outlineLevel="0" collapsed="false">
      <c r="A245" s="52"/>
      <c r="B245" s="21" t="s">
        <v>29</v>
      </c>
      <c r="C245" s="29" t="s">
        <v>30</v>
      </c>
      <c r="D245" s="21" t="n">
        <v>100</v>
      </c>
      <c r="E245" s="27" t="n">
        <f aca="false">BD245*100/100</f>
        <v>0.4</v>
      </c>
      <c r="F245" s="27" t="n">
        <f aca="false">BE245*100/100</f>
        <v>0.4</v>
      </c>
      <c r="G245" s="27" t="n">
        <f aca="false">BF245*100/100</f>
        <v>9.8</v>
      </c>
      <c r="H245" s="27" t="n">
        <f aca="false">BG245*100/100</f>
        <v>47</v>
      </c>
      <c r="I245" s="27" t="n">
        <f aca="false">BH245*100/100</f>
        <v>0</v>
      </c>
      <c r="J245" s="27" t="n">
        <f aca="false">BI245*100/100</f>
        <v>0.03</v>
      </c>
      <c r="K245" s="27" t="n">
        <f aca="false">BJ245*100/100</f>
        <v>0.02</v>
      </c>
      <c r="L245" s="27" t="n">
        <f aca="false">BK245*100/100</f>
        <v>10</v>
      </c>
      <c r="M245" s="27" t="n">
        <f aca="false">BL245*100/100</f>
        <v>16</v>
      </c>
      <c r="N245" s="27" t="n">
        <f aca="false">BM245*100/100</f>
        <v>9</v>
      </c>
      <c r="O245" s="27" t="n">
        <f aca="false">BN245*100/100</f>
        <v>11</v>
      </c>
      <c r="P245" s="27" t="n">
        <f aca="false">BO245*100/100</f>
        <v>2.2</v>
      </c>
      <c r="Q245" s="27"/>
      <c r="R245" s="27"/>
      <c r="S245" s="27"/>
      <c r="T245" s="27"/>
      <c r="U245" s="27"/>
      <c r="V245" s="21"/>
      <c r="W245" s="21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BD245" s="27" t="n">
        <v>0.4</v>
      </c>
      <c r="BE245" s="27" t="n">
        <v>0.4</v>
      </c>
      <c r="BF245" s="27" t="n">
        <v>9.8</v>
      </c>
      <c r="BG245" s="27" t="n">
        <v>47</v>
      </c>
      <c r="BH245" s="27"/>
      <c r="BI245" s="27" t="n">
        <v>0.03</v>
      </c>
      <c r="BJ245" s="27" t="n">
        <v>0.02</v>
      </c>
      <c r="BK245" s="27" t="n">
        <v>10</v>
      </c>
      <c r="BL245" s="27" t="n">
        <v>16</v>
      </c>
      <c r="BM245" s="27" t="n">
        <v>9</v>
      </c>
      <c r="BN245" s="27" t="n">
        <v>11</v>
      </c>
      <c r="BO245" s="27" t="n">
        <v>2.2</v>
      </c>
    </row>
    <row r="246" customFormat="false" ht="15" hidden="false" customHeight="false" outlineLevel="0" collapsed="false">
      <c r="A246" s="52"/>
      <c r="B246" s="21" t="s">
        <v>80</v>
      </c>
      <c r="C246" s="26" t="s">
        <v>81</v>
      </c>
      <c r="D246" s="21" t="n">
        <v>180</v>
      </c>
      <c r="E246" s="27" t="n">
        <f aca="false">BD246*180/200</f>
        <v>0.117</v>
      </c>
      <c r="F246" s="27" t="n">
        <v>0.02</v>
      </c>
      <c r="G246" s="27" t="n">
        <v>15.2</v>
      </c>
      <c r="H246" s="27" t="n">
        <v>62</v>
      </c>
      <c r="I246" s="27"/>
      <c r="J246" s="27"/>
      <c r="K246" s="27"/>
      <c r="L246" s="27" t="n">
        <v>2.83</v>
      </c>
      <c r="M246" s="27" t="n">
        <v>14.2</v>
      </c>
      <c r="N246" s="27" t="n">
        <v>2.4</v>
      </c>
      <c r="O246" s="27" t="n">
        <v>4.4</v>
      </c>
      <c r="P246" s="27" t="n">
        <v>0.36</v>
      </c>
      <c r="Q246" s="27" t="n">
        <v>0.3</v>
      </c>
      <c r="R246" s="27"/>
      <c r="S246" s="27" t="n">
        <v>6.7</v>
      </c>
      <c r="T246" s="27" t="n">
        <v>27.9</v>
      </c>
      <c r="U246" s="28" t="n">
        <v>0.38</v>
      </c>
      <c r="V246" s="21"/>
      <c r="W246" s="21" t="n">
        <v>0.01</v>
      </c>
      <c r="X246" s="27" t="n">
        <v>1.16</v>
      </c>
      <c r="Y246" s="27" t="n">
        <v>6.9</v>
      </c>
      <c r="Z246" s="27" t="n">
        <v>4.6</v>
      </c>
      <c r="AA246" s="27" t="n">
        <v>8.5</v>
      </c>
      <c r="AB246" s="27" t="n">
        <v>0.77</v>
      </c>
      <c r="AC246" s="27" t="n">
        <v>0.8</v>
      </c>
      <c r="AD246" s="27" t="n">
        <v>0.2</v>
      </c>
      <c r="AE246" s="27" t="n">
        <v>16.7</v>
      </c>
      <c r="AF246" s="27" t="n">
        <v>66.7</v>
      </c>
      <c r="AG246" s="27" t="n">
        <v>98</v>
      </c>
      <c r="AH246" s="27" t="n">
        <v>0.01</v>
      </c>
      <c r="AI246" s="27" t="n">
        <v>0.05</v>
      </c>
      <c r="AJ246" s="27" t="n">
        <v>80</v>
      </c>
      <c r="AK246" s="27" t="n">
        <v>11</v>
      </c>
      <c r="AL246" s="27" t="n">
        <v>3</v>
      </c>
      <c r="AM246" s="27" t="n">
        <v>3</v>
      </c>
      <c r="AN246" s="27" t="n">
        <v>0.54</v>
      </c>
      <c r="BD246" s="27" t="n">
        <v>0.13</v>
      </c>
      <c r="BE246" s="27" t="n">
        <v>0.02</v>
      </c>
      <c r="BF246" s="27" t="n">
        <v>15.2</v>
      </c>
      <c r="BG246" s="27" t="n">
        <v>62</v>
      </c>
      <c r="BH246" s="27"/>
      <c r="BI246" s="27"/>
      <c r="BJ246" s="27"/>
      <c r="BK246" s="27" t="n">
        <v>2.83</v>
      </c>
      <c r="BL246" s="27" t="n">
        <v>14.2</v>
      </c>
      <c r="BM246" s="27" t="n">
        <v>2.4</v>
      </c>
      <c r="BN246" s="27" t="n">
        <v>4.4</v>
      </c>
      <c r="BO246" s="27" t="n">
        <v>0.36</v>
      </c>
    </row>
    <row r="247" customFormat="false" ht="13.8" hidden="false" customHeight="false" outlineLevel="0" collapsed="false">
      <c r="A247" s="52"/>
      <c r="B247" s="15"/>
      <c r="C247" s="86" t="s">
        <v>152</v>
      </c>
      <c r="D247" s="31" t="n">
        <f aca="false">SUM(D241:D246)</f>
        <v>555</v>
      </c>
      <c r="E247" s="61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</row>
    <row r="248" customFormat="false" ht="15" hidden="false" customHeight="false" outlineLevel="0" collapsed="false">
      <c r="A248" s="33" t="s">
        <v>98</v>
      </c>
      <c r="B248" s="33"/>
      <c r="C248" s="33"/>
      <c r="D248" s="33"/>
      <c r="E248" s="32" t="n">
        <f aca="false">SUM(E241:E247)</f>
        <v>18.0206363636364</v>
      </c>
      <c r="F248" s="32" t="n">
        <f aca="false">SUM(F241:F247)</f>
        <v>18.0269696969697</v>
      </c>
      <c r="G248" s="32" t="n">
        <f aca="false">SUM(G241:G247)</f>
        <v>122.59</v>
      </c>
      <c r="H248" s="32" t="n">
        <f aca="false">SUM(H241:H247)</f>
        <v>816.934545454545</v>
      </c>
      <c r="I248" s="32" t="n">
        <f aca="false">SUM(I241:I247)</f>
        <v>199.636363636364</v>
      </c>
      <c r="J248" s="32" t="n">
        <f aca="false">SUM(J241:J247)</f>
        <v>0.176590909090909</v>
      </c>
      <c r="K248" s="32" t="n">
        <f aca="false">SUM(K241:K247)</f>
        <v>0.620454545454545</v>
      </c>
      <c r="L248" s="32" t="n">
        <f aca="false">SUM(L241:L247)</f>
        <v>13.8481818181818</v>
      </c>
      <c r="M248" s="32" t="n">
        <f aca="false">SUM(M241:M247)</f>
        <v>416.771590909091</v>
      </c>
      <c r="N248" s="32" t="n">
        <f aca="false">SUM(N241:N247)</f>
        <v>82.6534090909091</v>
      </c>
      <c r="O248" s="32" t="n">
        <f aca="false">SUM(O241:O247)</f>
        <v>532.984090909091</v>
      </c>
      <c r="P248" s="32" t="n">
        <f aca="false">SUM(P241:P247)</f>
        <v>5.44840909090909</v>
      </c>
    </row>
    <row r="249" customFormat="false" ht="15" hidden="false" customHeight="true" outlineLevel="0" collapsed="false">
      <c r="A249" s="52" t="s">
        <v>160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</row>
    <row r="250" s="3" customFormat="true" ht="16.4" hidden="false" customHeight="true" outlineLevel="0" collapsed="false">
      <c r="A250" s="52"/>
      <c r="B250" s="18" t="s">
        <v>161</v>
      </c>
      <c r="C250" s="19" t="s">
        <v>162</v>
      </c>
      <c r="D250" s="18" t="n">
        <v>100</v>
      </c>
      <c r="E250" s="87" t="n">
        <v>5.52</v>
      </c>
      <c r="F250" s="87" t="n">
        <v>6.83</v>
      </c>
      <c r="G250" s="87" t="n">
        <v>4.92</v>
      </c>
      <c r="H250" s="87" t="n">
        <v>103.1</v>
      </c>
      <c r="I250" s="87" t="n">
        <v>62.41</v>
      </c>
      <c r="J250" s="87" t="n">
        <v>0.03</v>
      </c>
      <c r="K250" s="87" t="n">
        <v>0.18</v>
      </c>
      <c r="L250" s="87" t="n">
        <v>4.5</v>
      </c>
      <c r="M250" s="87" t="n">
        <v>43</v>
      </c>
      <c r="N250" s="87" t="n">
        <v>13.2</v>
      </c>
      <c r="O250" s="87" t="n">
        <v>89.5</v>
      </c>
      <c r="P250" s="87" t="n">
        <v>1.29</v>
      </c>
      <c r="Q250" s="23" t="n">
        <v>0.08</v>
      </c>
      <c r="R250" s="24" t="n">
        <v>7.25</v>
      </c>
      <c r="S250" s="23" t="n">
        <v>0.13</v>
      </c>
      <c r="T250" s="24" t="n">
        <v>66</v>
      </c>
      <c r="U250" s="25" t="n">
        <v>40</v>
      </c>
      <c r="V250" s="23"/>
      <c r="W250" s="23" t="n">
        <v>0.01</v>
      </c>
      <c r="X250" s="25"/>
      <c r="Y250" s="25" t="n">
        <v>2.4</v>
      </c>
      <c r="Z250" s="25" t="n">
        <v>3</v>
      </c>
      <c r="AA250" s="25"/>
      <c r="AB250" s="25" t="n">
        <v>0.02</v>
      </c>
      <c r="BD250" s="20" t="n">
        <v>2.88</v>
      </c>
      <c r="BE250" s="20" t="n">
        <v>3.89</v>
      </c>
      <c r="BF250" s="20" t="n">
        <v>3.23</v>
      </c>
      <c r="BG250" s="20" t="n">
        <v>59.3</v>
      </c>
      <c r="BH250" s="20" t="n">
        <v>31.21</v>
      </c>
      <c r="BI250" s="20" t="n">
        <v>0.02</v>
      </c>
      <c r="BJ250" s="20" t="n">
        <v>0.09</v>
      </c>
      <c r="BK250" s="20" t="n">
        <v>3</v>
      </c>
      <c r="BL250" s="20" t="n">
        <v>25.5</v>
      </c>
      <c r="BM250" s="20" t="n">
        <v>8.1</v>
      </c>
      <c r="BN250" s="20" t="n">
        <v>48.5</v>
      </c>
      <c r="BO250" s="20" t="n">
        <v>0.72</v>
      </c>
      <c r="WRG250" s="4"/>
    </row>
    <row r="251" s="35" customFormat="true" ht="13.8" hidden="false" customHeight="false" outlineLevel="0" collapsed="false">
      <c r="A251" s="52"/>
      <c r="B251" s="21" t="s">
        <v>85</v>
      </c>
      <c r="C251" s="15" t="s">
        <v>86</v>
      </c>
      <c r="D251" s="67" t="n">
        <v>250</v>
      </c>
      <c r="E251" s="21" t="n">
        <f aca="false">BD251*250/100</f>
        <v>2.7</v>
      </c>
      <c r="F251" s="21" t="n">
        <f aca="false">BE251*250/100</f>
        <v>2.85</v>
      </c>
      <c r="G251" s="21" t="n">
        <f aca="false">BF251*250/100</f>
        <v>17.45</v>
      </c>
      <c r="H251" s="21" t="n">
        <f aca="false">BG251*250/100</f>
        <v>117.5</v>
      </c>
      <c r="I251" s="21" t="n">
        <f aca="false">BH251*250/100</f>
        <v>0</v>
      </c>
      <c r="J251" s="21" t="n">
        <f aca="false">BI251*250/100</f>
        <v>0.125</v>
      </c>
      <c r="K251" s="21" t="n">
        <f aca="false">BJ251*250/100</f>
        <v>0.075</v>
      </c>
      <c r="L251" s="21" t="n">
        <f aca="false">BK251*250/100</f>
        <v>8.25</v>
      </c>
      <c r="M251" s="21" t="n">
        <f aca="false">BL251*250/100</f>
        <v>29.2</v>
      </c>
      <c r="N251" s="21" t="n">
        <f aca="false">BM251*250/100</f>
        <v>27.275</v>
      </c>
      <c r="O251" s="21" t="n">
        <f aca="false">BN251*250/100</f>
        <v>67.575</v>
      </c>
      <c r="P251" s="21" t="n">
        <f aca="false">BO251*250/100</f>
        <v>1.125</v>
      </c>
      <c r="BD251" s="21" t="n">
        <v>1.08</v>
      </c>
      <c r="BE251" s="67" t="n">
        <v>1.14</v>
      </c>
      <c r="BF251" s="21" t="n">
        <v>6.98</v>
      </c>
      <c r="BG251" s="67" t="n">
        <v>47</v>
      </c>
      <c r="BH251" s="21"/>
      <c r="BI251" s="67" t="n">
        <v>0.05</v>
      </c>
      <c r="BJ251" s="21" t="n">
        <v>0.03</v>
      </c>
      <c r="BK251" s="67" t="n">
        <v>3.3</v>
      </c>
      <c r="BL251" s="21" t="n">
        <v>11.68</v>
      </c>
      <c r="BM251" s="67" t="n">
        <v>10.91</v>
      </c>
      <c r="BN251" s="21" t="n">
        <v>27.03</v>
      </c>
      <c r="BO251" s="68" t="n">
        <v>0.45</v>
      </c>
      <c r="WJT251" s="36"/>
      <c r="WJU251" s="36"/>
      <c r="WJV251" s="36"/>
      <c r="WJW251" s="36"/>
      <c r="WJX251" s="36"/>
      <c r="WJY251" s="36"/>
      <c r="WJZ251" s="36"/>
      <c r="WKA251" s="36"/>
      <c r="WKB251" s="36"/>
      <c r="WKC251" s="36"/>
      <c r="WKD251" s="36"/>
      <c r="WKE251" s="36"/>
      <c r="WKF251" s="36"/>
      <c r="WKG251" s="36"/>
      <c r="WKH251" s="36"/>
      <c r="WKI251" s="36"/>
      <c r="WKJ251" s="36"/>
      <c r="WKK251" s="36"/>
      <c r="WKL251" s="36"/>
      <c r="WKM251" s="36"/>
      <c r="WKN251" s="36"/>
      <c r="WKO251" s="36"/>
      <c r="WKP251" s="36"/>
      <c r="WKQ251" s="36"/>
      <c r="WKR251" s="36"/>
      <c r="WKS251" s="36"/>
      <c r="WKT251" s="36"/>
      <c r="WKU251" s="36"/>
      <c r="WKV251" s="36"/>
      <c r="WKW251" s="36"/>
      <c r="WKX251" s="36"/>
      <c r="WKY251" s="36"/>
      <c r="WKZ251" s="36"/>
      <c r="WLA251" s="36"/>
      <c r="WLB251" s="36"/>
      <c r="WLC251" s="36"/>
      <c r="WLD251" s="36"/>
      <c r="WLE251" s="36"/>
      <c r="WLF251" s="36"/>
      <c r="WLG251" s="36"/>
      <c r="WLH251" s="36"/>
      <c r="WLI251" s="36"/>
      <c r="WLJ251" s="36"/>
      <c r="WLK251" s="36"/>
      <c r="WLL251" s="36"/>
      <c r="WLM251" s="36"/>
      <c r="WLN251" s="36"/>
      <c r="WLO251" s="36"/>
      <c r="WLP251" s="36"/>
      <c r="WLQ251" s="36"/>
      <c r="WLR251" s="36"/>
      <c r="WLS251" s="36"/>
      <c r="WLT251" s="36"/>
      <c r="WLU251" s="36"/>
      <c r="WLV251" s="36"/>
      <c r="WLW251" s="36"/>
      <c r="WLX251" s="36"/>
      <c r="WLY251" s="36"/>
      <c r="WLZ251" s="36"/>
      <c r="WMA251" s="36"/>
      <c r="WMB251" s="36"/>
      <c r="WMC251" s="36"/>
      <c r="WMD251" s="36"/>
      <c r="WME251" s="36"/>
      <c r="WMF251" s="36"/>
      <c r="WMG251" s="36"/>
      <c r="WMH251" s="36"/>
      <c r="WMI251" s="36"/>
      <c r="WMJ251" s="36"/>
      <c r="WMK251" s="36"/>
      <c r="WML251" s="36"/>
      <c r="WMM251" s="36"/>
      <c r="WMN251" s="36"/>
      <c r="WMO251" s="36"/>
      <c r="WMP251" s="36"/>
      <c r="WMQ251" s="36"/>
      <c r="WMR251" s="36"/>
      <c r="WMS251" s="36"/>
      <c r="WMT251" s="36"/>
      <c r="WMU251" s="36"/>
      <c r="WMV251" s="36"/>
      <c r="WMW251" s="36"/>
      <c r="WMX251" s="36"/>
      <c r="WMY251" s="36"/>
      <c r="WMZ251" s="36"/>
      <c r="WNA251" s="36"/>
      <c r="WNB251" s="36"/>
      <c r="WNC251" s="36"/>
      <c r="WND251" s="36"/>
      <c r="WNE251" s="36"/>
      <c r="WNF251" s="36"/>
      <c r="WNG251" s="36"/>
      <c r="WNH251" s="36"/>
      <c r="WNI251" s="36"/>
      <c r="WNJ251" s="36"/>
      <c r="WNK251" s="36"/>
      <c r="WNL251" s="36"/>
      <c r="WNM251" s="36"/>
      <c r="WNN251" s="36"/>
      <c r="WNO251" s="36"/>
      <c r="WNP251" s="36"/>
      <c r="WNQ251" s="36"/>
      <c r="WNR251" s="36"/>
      <c r="WNS251" s="36"/>
      <c r="WNT251" s="36"/>
      <c r="WNU251" s="36"/>
      <c r="WNV251" s="36"/>
      <c r="WNW251" s="36"/>
      <c r="WNX251" s="36"/>
      <c r="WNY251" s="36"/>
      <c r="WNZ251" s="36"/>
      <c r="WOA251" s="36"/>
      <c r="WOB251" s="36"/>
      <c r="WOC251" s="36"/>
      <c r="WOD251" s="37"/>
      <c r="WOE251" s="37"/>
      <c r="WOF251" s="37"/>
      <c r="WOG251" s="37"/>
      <c r="WOH251" s="37"/>
      <c r="WOI251" s="37"/>
      <c r="WOJ251" s="37"/>
      <c r="WOK251" s="37"/>
      <c r="WOL251" s="37"/>
      <c r="WOM251" s="37"/>
      <c r="WON251" s="37"/>
      <c r="WOO251" s="37"/>
      <c r="WOP251" s="37"/>
      <c r="WOQ251" s="37"/>
      <c r="WOR251" s="37"/>
      <c r="WOS251" s="37"/>
      <c r="WOT251" s="37"/>
      <c r="WOU251" s="37"/>
      <c r="WOV251" s="37"/>
      <c r="WOW251" s="37"/>
      <c r="WOX251" s="37"/>
      <c r="WOY251" s="37"/>
      <c r="WOZ251" s="37"/>
      <c r="WPA251" s="37"/>
      <c r="WPB251" s="37"/>
      <c r="WPC251" s="37"/>
      <c r="WPD251" s="37"/>
      <c r="WPE251" s="37"/>
      <c r="WPF251" s="37"/>
      <c r="WPG251" s="37"/>
      <c r="WPH251" s="37"/>
      <c r="WPI251" s="37"/>
      <c r="WPJ251" s="37"/>
      <c r="WPK251" s="37"/>
      <c r="WPL251" s="37"/>
      <c r="WPM251" s="37"/>
      <c r="WPN251" s="37"/>
      <c r="WPO251" s="37"/>
      <c r="WPP251" s="37"/>
      <c r="WPQ251" s="37"/>
      <c r="WPR251" s="37"/>
      <c r="WPS251" s="37"/>
      <c r="WPT251" s="37"/>
      <c r="WPU251" s="37"/>
      <c r="WPV251" s="37"/>
      <c r="WPW251" s="37"/>
      <c r="WPX251" s="37"/>
      <c r="WPY251" s="37"/>
      <c r="WPZ251" s="37"/>
      <c r="WQA251" s="37"/>
      <c r="WQB251" s="37"/>
      <c r="WQC251" s="37"/>
      <c r="WQD251" s="37"/>
      <c r="WQE251" s="37"/>
      <c r="WQF251" s="37"/>
      <c r="WQG251" s="37"/>
      <c r="WQH251" s="37"/>
      <c r="WQI251" s="37"/>
      <c r="WQJ251" s="37"/>
      <c r="WQK251" s="37"/>
      <c r="WQL251" s="37"/>
      <c r="WQM251" s="37"/>
      <c r="WQN251" s="37"/>
      <c r="WQO251" s="37"/>
      <c r="WQP251" s="37"/>
      <c r="WQQ251" s="37"/>
      <c r="WQR251" s="37"/>
      <c r="WQS251" s="37"/>
      <c r="WQT251" s="37"/>
      <c r="WQU251" s="37"/>
      <c r="WQV251" s="37"/>
      <c r="WQW251" s="37"/>
      <c r="WQX251" s="37"/>
      <c r="WQY251" s="37"/>
      <c r="WQZ251" s="37"/>
      <c r="WRA251" s="37"/>
      <c r="WRB251" s="37"/>
      <c r="WRC251" s="37"/>
      <c r="WRD251" s="37"/>
      <c r="WRE251" s="37"/>
      <c r="WRF251" s="37"/>
      <c r="WRG251" s="4"/>
    </row>
    <row r="252" customFormat="false" ht="15.75" hidden="false" customHeight="true" outlineLevel="0" collapsed="false">
      <c r="A252" s="52"/>
      <c r="B252" s="18" t="s">
        <v>163</v>
      </c>
      <c r="C252" s="38" t="s">
        <v>164</v>
      </c>
      <c r="D252" s="20" t="n">
        <v>250</v>
      </c>
      <c r="E252" s="39" t="n">
        <v>28.92</v>
      </c>
      <c r="F252" s="39" t="n">
        <v>29.98</v>
      </c>
      <c r="G252" s="39" t="n">
        <v>49.86</v>
      </c>
      <c r="H252" s="39" t="n">
        <v>561.66</v>
      </c>
      <c r="I252" s="39" t="n">
        <v>327.5</v>
      </c>
      <c r="J252" s="39" t="n">
        <f aca="false">BI252*200/150</f>
        <v>0.0533333333333333</v>
      </c>
      <c r="K252" s="39" t="n">
        <f aca="false">BJ252*200/150</f>
        <v>0.106666666666667</v>
      </c>
      <c r="L252" s="39" t="n">
        <f aca="false">BK252*200/150</f>
        <v>2.6</v>
      </c>
      <c r="M252" s="39" t="n">
        <f aca="false">BL252*200/150</f>
        <v>30.48</v>
      </c>
      <c r="N252" s="39" t="n">
        <f aca="false">BM252*200/150</f>
        <v>25.1066666666667</v>
      </c>
      <c r="O252" s="39" t="n">
        <f aca="false">BN252*200/150</f>
        <v>151.013333333333</v>
      </c>
      <c r="P252" s="39" t="n">
        <f aca="false">BO252*200/150</f>
        <v>2.01333333333333</v>
      </c>
      <c r="BD252" s="39" t="n">
        <v>9.85</v>
      </c>
      <c r="BE252" s="39" t="n">
        <v>10.2</v>
      </c>
      <c r="BF252" s="39" t="n">
        <v>9.33</v>
      </c>
      <c r="BG252" s="39" t="n">
        <v>168</v>
      </c>
      <c r="BH252" s="39" t="n">
        <v>12.5</v>
      </c>
      <c r="BI252" s="39" t="n">
        <v>0.04</v>
      </c>
      <c r="BJ252" s="39" t="n">
        <v>0.08</v>
      </c>
      <c r="BK252" s="39" t="n">
        <v>1.95</v>
      </c>
      <c r="BL252" s="39" t="n">
        <v>22.86</v>
      </c>
      <c r="BM252" s="39" t="n">
        <v>18.83</v>
      </c>
      <c r="BN252" s="39" t="n">
        <v>113.26</v>
      </c>
      <c r="BO252" s="39" t="n">
        <v>1.51</v>
      </c>
    </row>
    <row r="253" customFormat="false" ht="13.8" hidden="false" customHeight="false" outlineLevel="0" collapsed="false">
      <c r="A253" s="52"/>
      <c r="B253" s="21" t="s">
        <v>31</v>
      </c>
      <c r="C253" s="26" t="s">
        <v>32</v>
      </c>
      <c r="D253" s="21" t="n">
        <v>30</v>
      </c>
      <c r="E253" s="27" t="n">
        <f aca="false">BD253*30/20</f>
        <v>2.04</v>
      </c>
      <c r="F253" s="27" t="n">
        <f aca="false">BE253*30/20</f>
        <v>0.36</v>
      </c>
      <c r="G253" s="27" t="n">
        <f aca="false">BF253*30/20</f>
        <v>10.08</v>
      </c>
      <c r="H253" s="27" t="n">
        <f aca="false">BG253*30/20</f>
        <v>51.24</v>
      </c>
      <c r="I253" s="27" t="n">
        <f aca="false">BH253*30/20</f>
        <v>0</v>
      </c>
      <c r="J253" s="27" t="n">
        <f aca="false">BI253*30/20</f>
        <v>0.045</v>
      </c>
      <c r="K253" s="27" t="n">
        <f aca="false">BJ253*30/20</f>
        <v>0.03</v>
      </c>
      <c r="L253" s="27" t="n">
        <f aca="false">BK253*30/20</f>
        <v>0</v>
      </c>
      <c r="M253" s="27" t="n">
        <f aca="false">BL253*30/20</f>
        <v>13.515</v>
      </c>
      <c r="N253" s="27" t="n">
        <f aca="false">BM253*30/20</f>
        <v>14.115</v>
      </c>
      <c r="O253" s="27" t="n">
        <f aca="false">BN253*30/20</f>
        <v>45.21</v>
      </c>
      <c r="P253" s="27" t="n">
        <f aca="false">BO253*30/20</f>
        <v>1.125</v>
      </c>
      <c r="Q253" s="27" t="n">
        <v>1.7</v>
      </c>
      <c r="R253" s="27" t="n">
        <v>0.3</v>
      </c>
      <c r="S253" s="27" t="n">
        <v>8.4</v>
      </c>
      <c r="T253" s="27" t="n">
        <v>42.7</v>
      </c>
      <c r="U253" s="27"/>
      <c r="V253" s="27" t="n">
        <v>0.04</v>
      </c>
      <c r="W253" s="27" t="n">
        <v>0.02</v>
      </c>
      <c r="X253" s="27"/>
      <c r="Y253" s="27" t="n">
        <v>11.26</v>
      </c>
      <c r="Z253" s="27" t="n">
        <v>11.76</v>
      </c>
      <c r="AA253" s="27" t="n">
        <v>37.68</v>
      </c>
      <c r="AB253" s="27" t="n">
        <v>0.94</v>
      </c>
      <c r="BD253" s="27" t="n">
        <v>1.36</v>
      </c>
      <c r="BE253" s="27" t="n">
        <v>0.24</v>
      </c>
      <c r="BF253" s="27" t="n">
        <v>6.72</v>
      </c>
      <c r="BG253" s="27" t="n">
        <v>34.16</v>
      </c>
      <c r="BH253" s="27"/>
      <c r="BI253" s="27" t="n">
        <v>0.03</v>
      </c>
      <c r="BJ253" s="27" t="n">
        <v>0.02</v>
      </c>
      <c r="BK253" s="27"/>
      <c r="BL253" s="27" t="n">
        <v>9.01</v>
      </c>
      <c r="BM253" s="27" t="n">
        <v>9.41</v>
      </c>
      <c r="BN253" s="27" t="n">
        <v>30.14</v>
      </c>
      <c r="BO253" s="27" t="n">
        <v>0.75</v>
      </c>
    </row>
    <row r="254" customFormat="false" ht="13.8" hidden="false" customHeight="false" outlineLevel="0" collapsed="false">
      <c r="A254" s="52"/>
      <c r="B254" s="21" t="s">
        <v>31</v>
      </c>
      <c r="C254" s="15" t="s">
        <v>33</v>
      </c>
      <c r="D254" s="21" t="n">
        <v>50</v>
      </c>
      <c r="E254" s="27" t="n">
        <f aca="false">BD254*50/40</f>
        <v>3.7</v>
      </c>
      <c r="F254" s="27" t="n">
        <f aca="false">BE254*50/40</f>
        <v>0.45</v>
      </c>
      <c r="G254" s="27" t="n">
        <f aca="false">BF254*50/40</f>
        <v>26.375</v>
      </c>
      <c r="H254" s="27" t="n">
        <f aca="false">BG254*50/40</f>
        <v>117.225</v>
      </c>
      <c r="I254" s="27" t="n">
        <f aca="false">BH254*50/40</f>
        <v>0</v>
      </c>
      <c r="J254" s="27" t="n">
        <f aca="false">BI254*50/40</f>
        <v>0</v>
      </c>
      <c r="K254" s="27" t="n">
        <f aca="false">BJ254*50/40</f>
        <v>0.025</v>
      </c>
      <c r="L254" s="27" t="n">
        <f aca="false">BK254*50/40</f>
        <v>0</v>
      </c>
      <c r="M254" s="27" t="n">
        <f aca="false">BL254*50/40</f>
        <v>10</v>
      </c>
      <c r="N254" s="27" t="n">
        <f aca="false">BM254*50/40</f>
        <v>7</v>
      </c>
      <c r="O254" s="27" t="n">
        <f aca="false">BN254*50/40</f>
        <v>32.5</v>
      </c>
      <c r="P254" s="27" t="n">
        <f aca="false">BO254*50/40</f>
        <v>0.55</v>
      </c>
      <c r="Q254" s="27" t="n">
        <v>3.03</v>
      </c>
      <c r="R254" s="27" t="n">
        <v>0.36</v>
      </c>
      <c r="S254" s="27" t="n">
        <v>19.64</v>
      </c>
      <c r="T254" s="27" t="n">
        <v>93.77</v>
      </c>
      <c r="U254" s="27"/>
      <c r="V254" s="27"/>
      <c r="W254" s="27" t="n">
        <v>0.013</v>
      </c>
      <c r="X254" s="27"/>
      <c r="Y254" s="27" t="n">
        <v>8</v>
      </c>
      <c r="Z254" s="27" t="n">
        <v>5.6</v>
      </c>
      <c r="AA254" s="27" t="n">
        <v>26</v>
      </c>
      <c r="AB254" s="27" t="n">
        <v>0.44</v>
      </c>
      <c r="AC254" s="27" t="n">
        <v>3</v>
      </c>
      <c r="AD254" s="27" t="n">
        <f aca="false">AP254*40/40</f>
        <v>0</v>
      </c>
      <c r="AE254" s="27" t="n">
        <f aca="false">AQ254*40/40</f>
        <v>0</v>
      </c>
      <c r="AF254" s="27" t="n">
        <f aca="false">AR254*40/40</f>
        <v>0</v>
      </c>
      <c r="AG254" s="27" t="n">
        <f aca="false">AS254*40/40</f>
        <v>0</v>
      </c>
      <c r="AH254" s="27" t="n">
        <f aca="false">AT254*40/40</f>
        <v>0</v>
      </c>
      <c r="AI254" s="27" t="n">
        <f aca="false">AU254*40/40</f>
        <v>0</v>
      </c>
      <c r="AJ254" s="27" t="n">
        <f aca="false">AV254*40/40</f>
        <v>0</v>
      </c>
      <c r="AK254" s="27" t="n">
        <f aca="false">AW254*40/40</f>
        <v>0</v>
      </c>
      <c r="AL254" s="27" t="n">
        <f aca="false">AX254*40/40</f>
        <v>0</v>
      </c>
      <c r="AM254" s="27" t="n">
        <f aca="false">AY254*40/40</f>
        <v>0</v>
      </c>
      <c r="AN254" s="27" t="n">
        <f aca="false">AZ254*40/40</f>
        <v>0</v>
      </c>
      <c r="BD254" s="27" t="n">
        <v>2.96</v>
      </c>
      <c r="BE254" s="27" t="n">
        <v>0.36</v>
      </c>
      <c r="BF254" s="27" t="n">
        <v>21.1</v>
      </c>
      <c r="BG254" s="27" t="n">
        <v>93.78</v>
      </c>
      <c r="BH254" s="27"/>
      <c r="BI254" s="27"/>
      <c r="BJ254" s="27" t="n">
        <v>0.02</v>
      </c>
      <c r="BK254" s="27"/>
      <c r="BL254" s="27" t="n">
        <v>8</v>
      </c>
      <c r="BM254" s="27" t="n">
        <v>5.6</v>
      </c>
      <c r="BN254" s="27" t="n">
        <v>26</v>
      </c>
      <c r="BO254" s="27" t="n">
        <v>0.44</v>
      </c>
      <c r="WOD254" s="2"/>
      <c r="WOE254" s="2"/>
      <c r="WOF254" s="2"/>
      <c r="WOG254" s="2"/>
      <c r="WOH254" s="2"/>
      <c r="WOI254" s="2"/>
      <c r="WOJ254" s="2"/>
      <c r="WOK254" s="2"/>
      <c r="WOL254" s="2"/>
      <c r="WOM254" s="2"/>
      <c r="WON254" s="2"/>
      <c r="WOO254" s="2"/>
      <c r="WOP254" s="2"/>
      <c r="WOQ254" s="2"/>
      <c r="WOR254" s="2"/>
      <c r="WOS254" s="2"/>
      <c r="WOT254" s="2"/>
      <c r="WOU254" s="2"/>
      <c r="WOV254" s="2"/>
      <c r="WOW254" s="2"/>
      <c r="WOX254" s="2"/>
      <c r="WOY254" s="2"/>
      <c r="WOZ254" s="2"/>
      <c r="WPA254" s="2"/>
      <c r="WPB254" s="2"/>
      <c r="WPC254" s="2"/>
      <c r="WPD254" s="2"/>
      <c r="WPE254" s="2"/>
      <c r="WPF254" s="2"/>
      <c r="WPG254" s="2"/>
      <c r="WPH254" s="2"/>
      <c r="WPI254" s="2"/>
      <c r="WPJ254" s="2"/>
      <c r="WPK254" s="2"/>
      <c r="WPL254" s="2"/>
      <c r="WPM254" s="2"/>
      <c r="WPN254" s="2"/>
      <c r="WPO254" s="2"/>
      <c r="WPP254" s="2"/>
      <c r="WPQ254" s="2"/>
      <c r="WPR254" s="2"/>
      <c r="WPS254" s="2"/>
      <c r="WPT254" s="2"/>
      <c r="WPU254" s="2"/>
      <c r="WPV254" s="2"/>
      <c r="WPW254" s="2"/>
      <c r="WPX254" s="2"/>
      <c r="WPY254" s="2"/>
      <c r="WPZ254" s="2"/>
      <c r="WQA254" s="2"/>
      <c r="WQB254" s="2"/>
      <c r="WQC254" s="2"/>
      <c r="WQD254" s="2"/>
      <c r="WQE254" s="2"/>
      <c r="WQF254" s="2"/>
      <c r="WQG254" s="2"/>
      <c r="WQH254" s="2"/>
      <c r="WQI254" s="2"/>
      <c r="WQJ254" s="2"/>
      <c r="WQK254" s="2"/>
      <c r="WQL254" s="2"/>
      <c r="WQM254" s="2"/>
      <c r="WQN254" s="2"/>
      <c r="WQO254" s="2"/>
      <c r="WQP254" s="2"/>
      <c r="WQQ254" s="2"/>
      <c r="WQR254" s="2"/>
      <c r="WQS254" s="2"/>
      <c r="WQT254" s="2"/>
      <c r="WQU254" s="2"/>
      <c r="WQV254" s="2"/>
      <c r="WQW254" s="2"/>
      <c r="WQX254" s="2"/>
      <c r="WQY254" s="2"/>
      <c r="WQZ254" s="2"/>
      <c r="WRA254" s="2"/>
      <c r="WRB254" s="2"/>
      <c r="WRC254" s="2"/>
      <c r="WRD254" s="2"/>
      <c r="WRE254" s="2"/>
      <c r="WRF254" s="2"/>
    </row>
    <row r="255" customFormat="false" ht="23.1" hidden="false" customHeight="true" outlineLevel="0" collapsed="false">
      <c r="A255" s="52"/>
      <c r="B255" s="21" t="s">
        <v>31</v>
      </c>
      <c r="C255" s="15" t="s">
        <v>61</v>
      </c>
      <c r="D255" s="21" t="n">
        <v>200</v>
      </c>
      <c r="E255" s="27" t="n">
        <v>1</v>
      </c>
      <c r="F255" s="27" t="n">
        <f aca="false">BE255*200/200</f>
        <v>0</v>
      </c>
      <c r="G255" s="27" t="n">
        <v>20</v>
      </c>
      <c r="H255" s="27" t="n">
        <f aca="false">BG255*200/200</f>
        <v>42</v>
      </c>
      <c r="I255" s="27" t="n">
        <f aca="false">BH255*200/200</f>
        <v>0</v>
      </c>
      <c r="J255" s="27" t="n">
        <f aca="false">BI255*200/200</f>
        <v>0.01</v>
      </c>
      <c r="K255" s="27" t="n">
        <f aca="false">BJ255*200/200</f>
        <v>0.01</v>
      </c>
      <c r="L255" s="27" t="n">
        <v>4</v>
      </c>
      <c r="M255" s="27" t="n">
        <v>14</v>
      </c>
      <c r="N255" s="27" t="n">
        <v>8</v>
      </c>
      <c r="O255" s="27" t="n">
        <v>14</v>
      </c>
      <c r="P255" s="27" t="n">
        <f aca="false">BO255*200/200</f>
        <v>1.4</v>
      </c>
      <c r="Q255" s="42" t="n">
        <v>1</v>
      </c>
      <c r="R255" s="42"/>
      <c r="S255" s="42" t="n">
        <v>20.2</v>
      </c>
      <c r="T255" s="42" t="n">
        <v>84.8</v>
      </c>
      <c r="U255" s="42"/>
      <c r="V255" s="15" t="n">
        <v>0.02</v>
      </c>
      <c r="W255" s="15" t="n">
        <v>0.02</v>
      </c>
      <c r="X255" s="42" t="n">
        <v>4</v>
      </c>
      <c r="Y255" s="42" t="n">
        <v>14</v>
      </c>
      <c r="Z255" s="42" t="n">
        <v>14</v>
      </c>
      <c r="AA255" s="42" t="n">
        <v>14</v>
      </c>
      <c r="AB255" s="42" t="n">
        <v>2.8</v>
      </c>
      <c r="BD255" s="27" t="n">
        <v>0.5</v>
      </c>
      <c r="BE255" s="27" t="n">
        <f aca="false">BQ255*200/200</f>
        <v>0</v>
      </c>
      <c r="BF255" s="27" t="n">
        <v>10.1</v>
      </c>
      <c r="BG255" s="27" t="n">
        <v>42</v>
      </c>
      <c r="BH255" s="27" t="n">
        <f aca="false">BT255*200/200</f>
        <v>0</v>
      </c>
      <c r="BI255" s="27" t="n">
        <v>0.01</v>
      </c>
      <c r="BJ255" s="27" t="n">
        <v>0.01</v>
      </c>
      <c r="BK255" s="27" t="n">
        <v>2</v>
      </c>
      <c r="BL255" s="27" t="n">
        <v>7</v>
      </c>
      <c r="BM255" s="27" t="n">
        <v>4</v>
      </c>
      <c r="BN255" s="27" t="n">
        <v>7</v>
      </c>
      <c r="BO255" s="27" t="n">
        <v>1.4</v>
      </c>
      <c r="WOD255" s="2"/>
      <c r="WOE255" s="2"/>
      <c r="WOF255" s="2"/>
      <c r="WOG255" s="2"/>
      <c r="WOH255" s="2"/>
      <c r="WOI255" s="2"/>
      <c r="WOJ255" s="2"/>
      <c r="WOK255" s="2"/>
      <c r="WOL255" s="2"/>
      <c r="WOM255" s="2"/>
      <c r="WON255" s="2"/>
      <c r="WOO255" s="2"/>
      <c r="WOP255" s="2"/>
      <c r="WOQ255" s="2"/>
      <c r="WOR255" s="2"/>
      <c r="WOS255" s="2"/>
      <c r="WOT255" s="2"/>
      <c r="WOU255" s="2"/>
      <c r="WOV255" s="2"/>
      <c r="WOW255" s="2"/>
      <c r="WOX255" s="2"/>
      <c r="WOY255" s="2"/>
      <c r="WOZ255" s="2"/>
      <c r="WPA255" s="2"/>
      <c r="WPB255" s="2"/>
      <c r="WPC255" s="2"/>
      <c r="WPD255" s="2"/>
      <c r="WPE255" s="2"/>
      <c r="WPF255" s="2"/>
      <c r="WPG255" s="2"/>
      <c r="WPH255" s="2"/>
      <c r="WPI255" s="2"/>
      <c r="WPJ255" s="2"/>
      <c r="WPK255" s="2"/>
      <c r="WPL255" s="2"/>
      <c r="WPM255" s="2"/>
      <c r="WPN255" s="2"/>
      <c r="WPO255" s="2"/>
      <c r="WPP255" s="2"/>
      <c r="WPQ255" s="2"/>
      <c r="WPR255" s="2"/>
      <c r="WPS255" s="2"/>
      <c r="WPT255" s="2"/>
      <c r="WPU255" s="2"/>
      <c r="WPV255" s="2"/>
      <c r="WPW255" s="2"/>
      <c r="WPX255" s="2"/>
      <c r="WPY255" s="2"/>
      <c r="WPZ255" s="2"/>
      <c r="WQA255" s="2"/>
      <c r="WQB255" s="2"/>
      <c r="WQC255" s="2"/>
      <c r="WQD255" s="2"/>
      <c r="WQE255" s="2"/>
      <c r="WQF255" s="2"/>
      <c r="WQG255" s="2"/>
      <c r="WQH255" s="2"/>
      <c r="WQI255" s="2"/>
      <c r="WQJ255" s="2"/>
      <c r="WQK255" s="2"/>
      <c r="WQL255" s="2"/>
      <c r="WQM255" s="2"/>
      <c r="WQN255" s="2"/>
      <c r="WQO255" s="2"/>
      <c r="WQP255" s="2"/>
      <c r="WQQ255" s="2"/>
      <c r="WQR255" s="2"/>
      <c r="WQS255" s="2"/>
      <c r="WQT255" s="2"/>
      <c r="WQU255" s="2"/>
      <c r="WQV255" s="2"/>
      <c r="WQW255" s="2"/>
      <c r="WQX255" s="2"/>
      <c r="WQY255" s="2"/>
      <c r="WQZ255" s="2"/>
      <c r="WRA255" s="2"/>
      <c r="WRB255" s="2"/>
      <c r="WRC255" s="2"/>
      <c r="WRD255" s="2"/>
      <c r="WRE255" s="2"/>
      <c r="WRF255" s="2"/>
    </row>
    <row r="256" customFormat="false" ht="13.8" hidden="false" customHeight="false" outlineLevel="0" collapsed="false">
      <c r="A256" s="52"/>
      <c r="B256" s="21" t="s">
        <v>49</v>
      </c>
      <c r="C256" s="15" t="s">
        <v>50</v>
      </c>
      <c r="D256" s="21" t="n">
        <v>30</v>
      </c>
      <c r="E256" s="27" t="n">
        <f aca="false">BD256*30/30</f>
        <v>3.6</v>
      </c>
      <c r="F256" s="27" t="n">
        <f aca="false">BE256*30/30</f>
        <v>0.6</v>
      </c>
      <c r="G256" s="27" t="n">
        <f aca="false">BF256*30/30</f>
        <v>22.5</v>
      </c>
      <c r="H256" s="27" t="n">
        <f aca="false">BG256*30/30</f>
        <v>111</v>
      </c>
      <c r="I256" s="27" t="n">
        <f aca="false">BH256*30/30</f>
        <v>0</v>
      </c>
      <c r="J256" s="27" t="n">
        <f aca="false">BI256*30/30</f>
        <v>0</v>
      </c>
      <c r="K256" s="27" t="n">
        <f aca="false">BJ256*30/30</f>
        <v>0</v>
      </c>
      <c r="L256" s="27" t="n">
        <f aca="false">BK256*30/30</f>
        <v>0</v>
      </c>
      <c r="M256" s="27" t="n">
        <f aca="false">BL256*30/30</f>
        <v>0</v>
      </c>
      <c r="N256" s="27" t="n">
        <f aca="false">BM256*30/30</f>
        <v>0</v>
      </c>
      <c r="O256" s="27" t="n">
        <f aca="false">BN256*30/30</f>
        <v>0</v>
      </c>
      <c r="P256" s="27" t="n">
        <f aca="false">BO256*30/30</f>
        <v>0</v>
      </c>
      <c r="Q256" s="42"/>
      <c r="R256" s="42"/>
      <c r="S256" s="42"/>
      <c r="T256" s="42"/>
      <c r="U256" s="42"/>
      <c r="V256" s="15"/>
      <c r="W256" s="15"/>
      <c r="X256" s="42"/>
      <c r="Y256" s="42"/>
      <c r="Z256" s="42"/>
      <c r="AA256" s="42"/>
      <c r="AB256" s="42"/>
      <c r="BD256" s="27" t="n">
        <v>3.6</v>
      </c>
      <c r="BE256" s="27" t="n">
        <v>0.6</v>
      </c>
      <c r="BF256" s="27" t="n">
        <v>22.5</v>
      </c>
      <c r="BG256" s="27" t="n">
        <v>111</v>
      </c>
      <c r="BH256" s="27"/>
      <c r="BI256" s="27"/>
      <c r="BJ256" s="27"/>
      <c r="BK256" s="27"/>
      <c r="BL256" s="27"/>
      <c r="BM256" s="27"/>
      <c r="BN256" s="27"/>
      <c r="BO256" s="27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  <c r="IW256" s="4"/>
      <c r="IX256" s="4"/>
      <c r="IY256" s="4"/>
      <c r="IZ256" s="4"/>
      <c r="JA256" s="4"/>
      <c r="JB256" s="4"/>
      <c r="JC256" s="4"/>
      <c r="JD256" s="4"/>
      <c r="JE256" s="4"/>
      <c r="JF256" s="4"/>
      <c r="JG256" s="4"/>
      <c r="JH256" s="4"/>
      <c r="JI256" s="4"/>
      <c r="JJ256" s="4"/>
      <c r="JK256" s="4"/>
      <c r="JL256" s="4"/>
      <c r="JM256" s="4"/>
      <c r="JN256" s="4"/>
      <c r="JO256" s="4"/>
      <c r="JP256" s="4"/>
      <c r="JQ256" s="4"/>
      <c r="JR256" s="4"/>
      <c r="JS256" s="4"/>
      <c r="JT256" s="4"/>
      <c r="JU256" s="4"/>
      <c r="JV256" s="4"/>
      <c r="JW256" s="4"/>
      <c r="JX256" s="4"/>
      <c r="JY256" s="4"/>
      <c r="JZ256" s="4"/>
      <c r="KA256" s="4"/>
      <c r="KB256" s="4"/>
      <c r="KC256" s="4"/>
      <c r="KD256" s="4"/>
      <c r="KE256" s="4"/>
      <c r="KF256" s="4"/>
      <c r="KG256" s="4"/>
      <c r="KH256" s="4"/>
      <c r="KI256" s="4"/>
      <c r="KJ256" s="4"/>
      <c r="KK256" s="4"/>
      <c r="KL256" s="4"/>
      <c r="KM256" s="4"/>
      <c r="KN256" s="4"/>
      <c r="KO256" s="4"/>
      <c r="KP256" s="4"/>
      <c r="KQ256" s="4"/>
      <c r="KR256" s="4"/>
      <c r="KS256" s="4"/>
      <c r="KT256" s="4"/>
      <c r="KU256" s="4"/>
      <c r="KV256" s="4"/>
      <c r="KW256" s="4"/>
      <c r="KX256" s="4"/>
      <c r="KY256" s="4"/>
      <c r="KZ256" s="4"/>
      <c r="LA256" s="4"/>
      <c r="LB256" s="4"/>
      <c r="LC256" s="4"/>
      <c r="LD256" s="4"/>
      <c r="LE256" s="4"/>
      <c r="LF256" s="4"/>
      <c r="LG256" s="4"/>
      <c r="LH256" s="4"/>
      <c r="LI256" s="4"/>
      <c r="LJ256" s="4"/>
      <c r="LK256" s="4"/>
      <c r="LL256" s="4"/>
      <c r="LM256" s="4"/>
      <c r="LN256" s="4"/>
      <c r="LO256" s="4"/>
      <c r="LP256" s="4"/>
      <c r="LQ256" s="4"/>
      <c r="LR256" s="4"/>
      <c r="LS256" s="4"/>
      <c r="LT256" s="4"/>
      <c r="LU256" s="4"/>
      <c r="LV256" s="4"/>
      <c r="LW256" s="4"/>
      <c r="LX256" s="4"/>
      <c r="LY256" s="4"/>
      <c r="LZ256" s="4"/>
      <c r="MA256" s="4"/>
      <c r="MB256" s="4"/>
      <c r="MC256" s="4"/>
      <c r="MD256" s="4"/>
      <c r="ME256" s="4"/>
      <c r="MF256" s="4"/>
      <c r="MG256" s="4"/>
      <c r="MH256" s="4"/>
      <c r="MI256" s="4"/>
      <c r="MJ256" s="4"/>
      <c r="MK256" s="4"/>
      <c r="ML256" s="4"/>
      <c r="MM256" s="4"/>
      <c r="MN256" s="4"/>
      <c r="MO256" s="4"/>
      <c r="MP256" s="4"/>
      <c r="MQ256" s="4"/>
      <c r="MR256" s="4"/>
      <c r="MS256" s="4"/>
      <c r="MT256" s="4"/>
      <c r="MU256" s="4"/>
      <c r="MV256" s="4"/>
      <c r="MW256" s="4"/>
      <c r="MX256" s="4"/>
      <c r="MY256" s="4"/>
      <c r="MZ256" s="4"/>
      <c r="NA256" s="4"/>
      <c r="NB256" s="4"/>
      <c r="NC256" s="4"/>
      <c r="ND256" s="4"/>
      <c r="NE256" s="4"/>
      <c r="NF256" s="4"/>
      <c r="NG256" s="4"/>
      <c r="NH256" s="4"/>
      <c r="NI256" s="4"/>
      <c r="NJ256" s="4"/>
      <c r="NK256" s="4"/>
      <c r="NL256" s="4"/>
      <c r="NM256" s="4"/>
      <c r="NN256" s="4"/>
      <c r="NO256" s="4"/>
      <c r="NP256" s="4"/>
      <c r="NQ256" s="4"/>
      <c r="NR256" s="4"/>
      <c r="NS256" s="4"/>
      <c r="NT256" s="4"/>
      <c r="NU256" s="4"/>
      <c r="NV256" s="4"/>
      <c r="NW256" s="4"/>
      <c r="NX256" s="4"/>
      <c r="NY256" s="4"/>
      <c r="NZ256" s="4"/>
      <c r="OA256" s="4"/>
      <c r="OB256" s="4"/>
      <c r="OC256" s="4"/>
      <c r="OD256" s="4"/>
      <c r="OE256" s="4"/>
      <c r="OF256" s="4"/>
      <c r="OG256" s="4"/>
      <c r="OH256" s="4"/>
      <c r="OI256" s="4"/>
      <c r="OJ256" s="4"/>
      <c r="OK256" s="4"/>
      <c r="OL256" s="4"/>
      <c r="OM256" s="4"/>
      <c r="ON256" s="4"/>
      <c r="OO256" s="4"/>
      <c r="OP256" s="4"/>
      <c r="OQ256" s="4"/>
      <c r="OR256" s="4"/>
      <c r="OS256" s="4"/>
      <c r="OT256" s="4"/>
      <c r="OU256" s="4"/>
      <c r="OV256" s="4"/>
      <c r="OW256" s="4"/>
      <c r="OX256" s="4"/>
      <c r="OY256" s="4"/>
      <c r="OZ256" s="4"/>
      <c r="PA256" s="4"/>
      <c r="PB256" s="4"/>
      <c r="PC256" s="4"/>
      <c r="PD256" s="4"/>
      <c r="PE256" s="4"/>
      <c r="PF256" s="4"/>
      <c r="PG256" s="4"/>
      <c r="PH256" s="4"/>
      <c r="PI256" s="4"/>
      <c r="PJ256" s="4"/>
      <c r="PK256" s="4"/>
      <c r="PL256" s="4"/>
      <c r="PM256" s="4"/>
      <c r="PN256" s="4"/>
      <c r="PO256" s="4"/>
      <c r="PP256" s="4"/>
      <c r="PQ256" s="4"/>
      <c r="PR256" s="4"/>
      <c r="PS256" s="4"/>
      <c r="PT256" s="4"/>
      <c r="PU256" s="4"/>
      <c r="PV256" s="4"/>
      <c r="PW256" s="4"/>
      <c r="PX256" s="4"/>
      <c r="PY256" s="4"/>
      <c r="PZ256" s="4"/>
      <c r="QA256" s="4"/>
      <c r="QB256" s="4"/>
      <c r="QC256" s="4"/>
      <c r="QD256" s="4"/>
      <c r="QE256" s="4"/>
      <c r="QF256" s="4"/>
      <c r="QG256" s="4"/>
      <c r="QH256" s="4"/>
      <c r="QI256" s="4"/>
      <c r="QJ256" s="4"/>
      <c r="QK256" s="4"/>
      <c r="QL256" s="4"/>
      <c r="QM256" s="4"/>
      <c r="QN256" s="4"/>
      <c r="QO256" s="4"/>
      <c r="QP256" s="4"/>
      <c r="QQ256" s="4"/>
      <c r="QR256" s="4"/>
      <c r="QS256" s="4"/>
      <c r="QT256" s="4"/>
      <c r="QU256" s="4"/>
      <c r="QV256" s="4"/>
      <c r="QW256" s="4"/>
      <c r="QX256" s="4"/>
      <c r="QY256" s="4"/>
      <c r="QZ256" s="4"/>
      <c r="RA256" s="4"/>
      <c r="RB256" s="4"/>
      <c r="RC256" s="4"/>
      <c r="RD256" s="4"/>
      <c r="RE256" s="4"/>
      <c r="RF256" s="4"/>
      <c r="RG256" s="4"/>
      <c r="RH256" s="4"/>
      <c r="RI256" s="4"/>
      <c r="RJ256" s="4"/>
      <c r="RK256" s="4"/>
      <c r="RL256" s="4"/>
      <c r="RM256" s="4"/>
      <c r="RN256" s="4"/>
      <c r="RO256" s="4"/>
      <c r="RP256" s="4"/>
      <c r="RQ256" s="4"/>
      <c r="RR256" s="4"/>
      <c r="RS256" s="4"/>
      <c r="RT256" s="4"/>
      <c r="RU256" s="4"/>
      <c r="RV256" s="4"/>
      <c r="RW256" s="4"/>
      <c r="RX256" s="4"/>
      <c r="RY256" s="4"/>
      <c r="RZ256" s="4"/>
      <c r="SA256" s="4"/>
      <c r="SB256" s="4"/>
      <c r="SC256" s="4"/>
      <c r="SD256" s="4"/>
      <c r="SE256" s="4"/>
      <c r="SF256" s="4"/>
      <c r="SG256" s="4"/>
      <c r="SH256" s="4"/>
      <c r="SI256" s="4"/>
      <c r="SJ256" s="4"/>
      <c r="SK256" s="4"/>
      <c r="SL256" s="4"/>
      <c r="SM256" s="4"/>
      <c r="SN256" s="4"/>
      <c r="SO256" s="4"/>
      <c r="SP256" s="4"/>
      <c r="SQ256" s="4"/>
      <c r="SR256" s="4"/>
      <c r="SS256" s="4"/>
      <c r="ST256" s="4"/>
      <c r="SU256" s="4"/>
      <c r="SV256" s="4"/>
      <c r="SW256" s="4"/>
      <c r="SX256" s="4"/>
      <c r="SY256" s="4"/>
      <c r="SZ256" s="4"/>
      <c r="TA256" s="4"/>
      <c r="TB256" s="4"/>
      <c r="TC256" s="4"/>
      <c r="TD256" s="4"/>
      <c r="TE256" s="4"/>
      <c r="TF256" s="4"/>
      <c r="TG256" s="4"/>
      <c r="TH256" s="4"/>
      <c r="TI256" s="4"/>
      <c r="TJ256" s="4"/>
      <c r="TK256" s="4"/>
      <c r="TL256" s="4"/>
      <c r="TM256" s="4"/>
      <c r="TN256" s="4"/>
      <c r="TO256" s="4"/>
      <c r="TP256" s="4"/>
      <c r="TQ256" s="4"/>
      <c r="TR256" s="4"/>
      <c r="TS256" s="4"/>
      <c r="TT256" s="4"/>
      <c r="TU256" s="4"/>
      <c r="TV256" s="4"/>
      <c r="TW256" s="4"/>
      <c r="TX256" s="4"/>
      <c r="TY256" s="4"/>
      <c r="TZ256" s="4"/>
      <c r="UA256" s="4"/>
      <c r="UB256" s="4"/>
      <c r="UC256" s="4"/>
      <c r="UD256" s="4"/>
      <c r="UE256" s="4"/>
      <c r="UF256" s="4"/>
      <c r="UG256" s="4"/>
      <c r="UH256" s="4"/>
      <c r="UI256" s="4"/>
      <c r="UJ256" s="4"/>
      <c r="UK256" s="4"/>
      <c r="UL256" s="4"/>
      <c r="UM256" s="4"/>
      <c r="UN256" s="4"/>
      <c r="UO256" s="4"/>
      <c r="UP256" s="4"/>
      <c r="UQ256" s="4"/>
      <c r="UR256" s="4"/>
      <c r="US256" s="4"/>
      <c r="UT256" s="4"/>
      <c r="UU256" s="4"/>
      <c r="UV256" s="4"/>
      <c r="UW256" s="4"/>
      <c r="UX256" s="4"/>
      <c r="UY256" s="4"/>
      <c r="UZ256" s="4"/>
      <c r="VA256" s="4"/>
      <c r="VB256" s="4"/>
      <c r="VC256" s="4"/>
      <c r="VD256" s="4"/>
      <c r="VE256" s="4"/>
      <c r="VF256" s="4"/>
      <c r="VG256" s="4"/>
      <c r="VH256" s="4"/>
      <c r="VI256" s="4"/>
      <c r="VJ256" s="4"/>
      <c r="VK256" s="4"/>
      <c r="VL256" s="4"/>
      <c r="VM256" s="4"/>
      <c r="VN256" s="4"/>
      <c r="VO256" s="4"/>
      <c r="VP256" s="4"/>
      <c r="VQ256" s="4"/>
      <c r="VR256" s="4"/>
      <c r="VS256" s="4"/>
      <c r="VT256" s="4"/>
      <c r="VU256" s="4"/>
      <c r="VV256" s="4"/>
      <c r="VW256" s="4"/>
      <c r="VX256" s="4"/>
      <c r="VY256" s="4"/>
      <c r="VZ256" s="4"/>
      <c r="WA256" s="4"/>
      <c r="WB256" s="4"/>
      <c r="WC256" s="4"/>
      <c r="WD256" s="4"/>
      <c r="WE256" s="4"/>
      <c r="WF256" s="4"/>
      <c r="WG256" s="4"/>
      <c r="WH256" s="4"/>
      <c r="WI256" s="4"/>
      <c r="WJ256" s="4"/>
      <c r="WK256" s="4"/>
      <c r="WL256" s="4"/>
      <c r="WM256" s="4"/>
      <c r="WN256" s="4"/>
      <c r="WO256" s="4"/>
      <c r="WP256" s="4"/>
      <c r="WQ256" s="4"/>
      <c r="WR256" s="4"/>
      <c r="WS256" s="4"/>
      <c r="WT256" s="4"/>
      <c r="WU256" s="4"/>
      <c r="WV256" s="4"/>
      <c r="WW256" s="4"/>
      <c r="WX256" s="4"/>
      <c r="WY256" s="4"/>
      <c r="WZ256" s="4"/>
      <c r="XA256" s="4"/>
      <c r="XB256" s="4"/>
      <c r="XC256" s="4"/>
      <c r="XD256" s="4"/>
      <c r="XE256" s="4"/>
      <c r="XF256" s="4"/>
      <c r="XG256" s="4"/>
      <c r="XH256" s="4"/>
      <c r="XI256" s="4"/>
      <c r="XJ256" s="4"/>
      <c r="XK256" s="4"/>
      <c r="XL256" s="4"/>
      <c r="XM256" s="4"/>
      <c r="XN256" s="4"/>
      <c r="XO256" s="4"/>
      <c r="XP256" s="4"/>
      <c r="XQ256" s="4"/>
      <c r="XR256" s="4"/>
      <c r="XS256" s="4"/>
      <c r="XT256" s="4"/>
      <c r="XU256" s="4"/>
      <c r="XV256" s="4"/>
      <c r="XW256" s="4"/>
      <c r="XX256" s="4"/>
      <c r="XY256" s="4"/>
      <c r="XZ256" s="4"/>
      <c r="YA256" s="4"/>
      <c r="YB256" s="4"/>
      <c r="YC256" s="4"/>
      <c r="YD256" s="4"/>
      <c r="YE256" s="4"/>
      <c r="YF256" s="4"/>
      <c r="YG256" s="4"/>
      <c r="YH256" s="4"/>
      <c r="YI256" s="4"/>
      <c r="YJ256" s="4"/>
      <c r="YK256" s="4"/>
      <c r="YL256" s="4"/>
      <c r="YM256" s="4"/>
      <c r="YN256" s="4"/>
      <c r="YO256" s="4"/>
      <c r="YP256" s="4"/>
      <c r="YQ256" s="4"/>
      <c r="YR256" s="4"/>
      <c r="YS256" s="4"/>
      <c r="YT256" s="4"/>
      <c r="YU256" s="4"/>
      <c r="YV256" s="4"/>
      <c r="YW256" s="4"/>
      <c r="YX256" s="4"/>
      <c r="YY256" s="4"/>
      <c r="YZ256" s="4"/>
      <c r="ZA256" s="4"/>
      <c r="ZB256" s="4"/>
      <c r="ZC256" s="4"/>
      <c r="ZD256" s="4"/>
      <c r="ZE256" s="4"/>
      <c r="ZF256" s="4"/>
      <c r="ZG256" s="4"/>
      <c r="ZH256" s="4"/>
      <c r="ZI256" s="4"/>
      <c r="ZJ256" s="4"/>
      <c r="ZK256" s="4"/>
      <c r="ZL256" s="4"/>
      <c r="ZM256" s="4"/>
      <c r="ZN256" s="4"/>
      <c r="ZO256" s="4"/>
      <c r="ZP256" s="4"/>
      <c r="ZQ256" s="4"/>
      <c r="ZR256" s="4"/>
      <c r="ZS256" s="4"/>
      <c r="ZT256" s="4"/>
      <c r="ZU256" s="4"/>
      <c r="ZV256" s="4"/>
      <c r="ZW256" s="4"/>
      <c r="ZX256" s="4"/>
      <c r="ZY256" s="4"/>
      <c r="ZZ256" s="4"/>
      <c r="AAA256" s="4"/>
      <c r="AAB256" s="4"/>
      <c r="AAC256" s="4"/>
      <c r="AAD256" s="4"/>
      <c r="AAE256" s="4"/>
      <c r="AAF256" s="4"/>
      <c r="AAG256" s="4"/>
      <c r="AAH256" s="4"/>
      <c r="AAI256" s="4"/>
      <c r="AAJ256" s="4"/>
      <c r="AAK256" s="4"/>
      <c r="AAL256" s="4"/>
      <c r="AAM256" s="4"/>
      <c r="AAN256" s="4"/>
      <c r="AAO256" s="4"/>
      <c r="AAP256" s="4"/>
      <c r="AAQ256" s="4"/>
      <c r="AAR256" s="4"/>
      <c r="AAS256" s="4"/>
      <c r="AAT256" s="4"/>
      <c r="AAU256" s="4"/>
      <c r="AAV256" s="4"/>
      <c r="AAW256" s="4"/>
      <c r="AAX256" s="4"/>
      <c r="AAY256" s="4"/>
      <c r="AAZ256" s="4"/>
      <c r="ABA256" s="4"/>
      <c r="ABB256" s="4"/>
      <c r="ABC256" s="4"/>
      <c r="ABD256" s="4"/>
      <c r="ABE256" s="4"/>
      <c r="ABF256" s="4"/>
      <c r="ABG256" s="4"/>
      <c r="ABH256" s="4"/>
      <c r="ABI256" s="4"/>
      <c r="ABJ256" s="4"/>
      <c r="ABK256" s="4"/>
      <c r="ABL256" s="4"/>
      <c r="ABM256" s="4"/>
      <c r="ABN256" s="4"/>
      <c r="ABO256" s="4"/>
      <c r="ABP256" s="4"/>
      <c r="ABQ256" s="4"/>
      <c r="ABR256" s="4"/>
      <c r="ABS256" s="4"/>
      <c r="ABT256" s="4"/>
      <c r="ABU256" s="4"/>
      <c r="ABV256" s="4"/>
      <c r="ABW256" s="4"/>
      <c r="ABX256" s="4"/>
      <c r="ABY256" s="4"/>
      <c r="ABZ256" s="4"/>
      <c r="ACA256" s="4"/>
      <c r="ACB256" s="4"/>
      <c r="ACC256" s="4"/>
      <c r="ACD256" s="4"/>
      <c r="ACE256" s="4"/>
      <c r="ACF256" s="4"/>
      <c r="ACG256" s="4"/>
      <c r="ACH256" s="4"/>
      <c r="ACI256" s="4"/>
      <c r="ACJ256" s="4"/>
      <c r="ACK256" s="4"/>
      <c r="ACL256" s="4"/>
      <c r="ACM256" s="4"/>
      <c r="ACN256" s="4"/>
      <c r="ACO256" s="4"/>
      <c r="ACP256" s="4"/>
      <c r="ACQ256" s="4"/>
      <c r="ACR256" s="4"/>
      <c r="ACS256" s="4"/>
      <c r="ACT256" s="4"/>
      <c r="ACU256" s="4"/>
      <c r="ACV256" s="4"/>
      <c r="ACW256" s="4"/>
      <c r="ACX256" s="4"/>
      <c r="ACY256" s="4"/>
      <c r="ACZ256" s="4"/>
      <c r="ADA256" s="4"/>
      <c r="ADB256" s="4"/>
      <c r="ADC256" s="4"/>
      <c r="ADD256" s="4"/>
      <c r="ADE256" s="4"/>
      <c r="ADF256" s="4"/>
      <c r="ADG256" s="4"/>
      <c r="ADH256" s="4"/>
      <c r="ADI256" s="4"/>
      <c r="ADJ256" s="4"/>
      <c r="ADK256" s="4"/>
      <c r="ADL256" s="4"/>
      <c r="ADM256" s="4"/>
      <c r="ADN256" s="4"/>
      <c r="ADO256" s="4"/>
      <c r="ADP256" s="4"/>
      <c r="ADQ256" s="4"/>
      <c r="ADR256" s="4"/>
      <c r="ADS256" s="4"/>
      <c r="ADT256" s="4"/>
      <c r="ADU256" s="4"/>
      <c r="ADV256" s="4"/>
      <c r="ADW256" s="4"/>
      <c r="ADX256" s="4"/>
      <c r="ADY256" s="4"/>
      <c r="ADZ256" s="4"/>
      <c r="AEA256" s="4"/>
      <c r="AEB256" s="4"/>
      <c r="AEC256" s="4"/>
      <c r="AED256" s="4"/>
      <c r="AEE256" s="4"/>
      <c r="AEF256" s="4"/>
      <c r="AEG256" s="4"/>
      <c r="AEH256" s="4"/>
      <c r="AEI256" s="4"/>
      <c r="AEJ256" s="4"/>
      <c r="AEK256" s="4"/>
      <c r="AEL256" s="4"/>
      <c r="AEM256" s="4"/>
      <c r="AEN256" s="4"/>
      <c r="AEO256" s="4"/>
      <c r="AEP256" s="4"/>
      <c r="AEQ256" s="4"/>
      <c r="AER256" s="4"/>
      <c r="AES256" s="4"/>
      <c r="AET256" s="4"/>
      <c r="AEU256" s="4"/>
      <c r="AEV256" s="4"/>
      <c r="AEW256" s="4"/>
      <c r="AEX256" s="4"/>
      <c r="AEY256" s="4"/>
      <c r="AEZ256" s="4"/>
      <c r="AFA256" s="4"/>
      <c r="AFB256" s="4"/>
      <c r="AFC256" s="4"/>
      <c r="AFD256" s="4"/>
      <c r="AFE256" s="4"/>
      <c r="AFF256" s="4"/>
      <c r="AFG256" s="4"/>
      <c r="AFH256" s="4"/>
      <c r="AFI256" s="4"/>
      <c r="AFJ256" s="4"/>
      <c r="AFK256" s="4"/>
      <c r="AFL256" s="4"/>
      <c r="AFM256" s="4"/>
      <c r="AFN256" s="4"/>
      <c r="AFO256" s="4"/>
      <c r="AFP256" s="4"/>
      <c r="AFQ256" s="4"/>
      <c r="AFR256" s="4"/>
      <c r="AFS256" s="4"/>
      <c r="AFT256" s="4"/>
      <c r="AFU256" s="4"/>
      <c r="AFV256" s="4"/>
      <c r="AFW256" s="4"/>
      <c r="AFX256" s="4"/>
      <c r="AFY256" s="4"/>
      <c r="AFZ256" s="4"/>
      <c r="AGA256" s="4"/>
      <c r="AGB256" s="4"/>
      <c r="AGC256" s="4"/>
      <c r="AGD256" s="4"/>
      <c r="AGE256" s="4"/>
      <c r="AGF256" s="4"/>
      <c r="AGG256" s="4"/>
      <c r="AGH256" s="4"/>
      <c r="AGI256" s="4"/>
      <c r="AGJ256" s="4"/>
      <c r="AGK256" s="4"/>
      <c r="AGL256" s="4"/>
      <c r="AGM256" s="4"/>
      <c r="AGN256" s="4"/>
      <c r="AGO256" s="4"/>
      <c r="AGP256" s="4"/>
      <c r="AGQ256" s="4"/>
      <c r="AGR256" s="4"/>
      <c r="AGS256" s="4"/>
      <c r="AGT256" s="4"/>
      <c r="AGU256" s="4"/>
      <c r="AGV256" s="4"/>
      <c r="AGW256" s="4"/>
      <c r="AGX256" s="4"/>
      <c r="AGY256" s="4"/>
      <c r="AGZ256" s="4"/>
      <c r="AHA256" s="4"/>
      <c r="AHB256" s="4"/>
      <c r="AHC256" s="4"/>
      <c r="AHD256" s="4"/>
      <c r="AHE256" s="4"/>
      <c r="AHF256" s="4"/>
      <c r="AHG256" s="4"/>
      <c r="AHH256" s="4"/>
      <c r="AHI256" s="4"/>
      <c r="AHJ256" s="4"/>
      <c r="AHK256" s="4"/>
      <c r="AHL256" s="4"/>
      <c r="AHM256" s="4"/>
      <c r="AHN256" s="4"/>
      <c r="AHO256" s="4"/>
      <c r="AHP256" s="4"/>
      <c r="AHQ256" s="4"/>
      <c r="AHR256" s="4"/>
      <c r="AHS256" s="4"/>
      <c r="AHT256" s="4"/>
      <c r="AHU256" s="4"/>
      <c r="AHV256" s="4"/>
      <c r="AHW256" s="4"/>
      <c r="AHX256" s="4"/>
      <c r="AHY256" s="4"/>
      <c r="AHZ256" s="4"/>
      <c r="AIA256" s="4"/>
      <c r="AIB256" s="4"/>
      <c r="AIC256" s="4"/>
      <c r="AID256" s="4"/>
      <c r="AIE256" s="4"/>
      <c r="AIF256" s="4"/>
      <c r="AIG256" s="4"/>
      <c r="AIH256" s="4"/>
      <c r="AII256" s="4"/>
      <c r="AIJ256" s="4"/>
      <c r="AIK256" s="4"/>
      <c r="AIL256" s="4"/>
      <c r="AIM256" s="4"/>
      <c r="AIN256" s="4"/>
      <c r="AIO256" s="4"/>
      <c r="AIP256" s="4"/>
      <c r="AIQ256" s="4"/>
      <c r="AIR256" s="4"/>
      <c r="AIS256" s="4"/>
      <c r="AIT256" s="4"/>
      <c r="AIU256" s="4"/>
      <c r="AIV256" s="4"/>
      <c r="AIW256" s="4"/>
      <c r="AIX256" s="4"/>
      <c r="AIY256" s="4"/>
      <c r="AIZ256" s="4"/>
      <c r="AJA256" s="4"/>
      <c r="AJB256" s="4"/>
      <c r="AJC256" s="4"/>
      <c r="AJD256" s="4"/>
      <c r="AJE256" s="4"/>
      <c r="AJF256" s="4"/>
      <c r="AJG256" s="4"/>
      <c r="AJH256" s="4"/>
      <c r="AJI256" s="4"/>
      <c r="AJJ256" s="4"/>
      <c r="AJK256" s="4"/>
      <c r="AJL256" s="4"/>
      <c r="AJM256" s="4"/>
      <c r="AJN256" s="4"/>
      <c r="AJO256" s="4"/>
      <c r="AJP256" s="4"/>
      <c r="AJQ256" s="4"/>
      <c r="AJR256" s="4"/>
      <c r="AJS256" s="4"/>
      <c r="AJT256" s="4"/>
      <c r="AJU256" s="4"/>
      <c r="AJV256" s="4"/>
      <c r="AJW256" s="4"/>
      <c r="AJX256" s="4"/>
      <c r="AJY256" s="4"/>
      <c r="AJZ256" s="4"/>
      <c r="AKA256" s="4"/>
      <c r="AKB256" s="4"/>
      <c r="AKC256" s="4"/>
      <c r="AKD256" s="4"/>
      <c r="AKE256" s="4"/>
      <c r="AKF256" s="4"/>
      <c r="AKG256" s="4"/>
      <c r="AKH256" s="4"/>
      <c r="AKI256" s="4"/>
      <c r="AKJ256" s="4"/>
      <c r="AKK256" s="4"/>
      <c r="AKL256" s="4"/>
      <c r="AKM256" s="4"/>
      <c r="AKN256" s="4"/>
      <c r="AKO256" s="4"/>
      <c r="AKP256" s="4"/>
      <c r="AKQ256" s="4"/>
      <c r="AKR256" s="4"/>
      <c r="AKS256" s="4"/>
      <c r="AKT256" s="4"/>
      <c r="AKU256" s="4"/>
      <c r="AKV256" s="4"/>
      <c r="AKW256" s="4"/>
      <c r="AKX256" s="4"/>
      <c r="AKY256" s="4"/>
      <c r="AKZ256" s="4"/>
      <c r="ALA256" s="4"/>
      <c r="ALB256" s="4"/>
      <c r="ALC256" s="4"/>
      <c r="ALD256" s="4"/>
      <c r="ALE256" s="4"/>
      <c r="ALF256" s="4"/>
      <c r="ALG256" s="4"/>
      <c r="ALH256" s="4"/>
      <c r="ALI256" s="4"/>
      <c r="ALJ256" s="4"/>
      <c r="ALK256" s="4"/>
      <c r="ALL256" s="4"/>
      <c r="ALM256" s="4"/>
      <c r="ALN256" s="4"/>
      <c r="ALO256" s="4"/>
      <c r="ALP256" s="4"/>
      <c r="ALQ256" s="4"/>
      <c r="ALR256" s="4"/>
      <c r="ALS256" s="4"/>
      <c r="ALT256" s="4"/>
      <c r="ALU256" s="4"/>
      <c r="ALV256" s="4"/>
      <c r="ALW256" s="4"/>
      <c r="ALX256" s="4"/>
      <c r="ALY256" s="4"/>
      <c r="ALZ256" s="4"/>
      <c r="AMA256" s="4"/>
      <c r="AMB256" s="4"/>
      <c r="AMC256" s="4"/>
      <c r="AMD256" s="4"/>
      <c r="AME256" s="4"/>
      <c r="AMF256" s="4"/>
      <c r="AMG256" s="4"/>
      <c r="AMH256" s="4"/>
      <c r="AMI256" s="4"/>
      <c r="AMJ256" s="4"/>
      <c r="AMK256" s="4"/>
      <c r="AML256" s="4"/>
      <c r="AMM256" s="4"/>
      <c r="AMN256" s="4"/>
      <c r="AMO256" s="4"/>
      <c r="AMP256" s="4"/>
      <c r="AMQ256" s="4"/>
      <c r="AMR256" s="4"/>
      <c r="AMS256" s="4"/>
      <c r="AMT256" s="4"/>
      <c r="AMU256" s="4"/>
      <c r="AMV256" s="4"/>
      <c r="AMW256" s="4"/>
      <c r="AMX256" s="4"/>
      <c r="AMY256" s="4"/>
      <c r="AMZ256" s="4"/>
      <c r="ANA256" s="4"/>
      <c r="ANB256" s="4"/>
      <c r="ANC256" s="4"/>
      <c r="AND256" s="4"/>
      <c r="ANE256" s="4"/>
      <c r="ANF256" s="4"/>
      <c r="ANG256" s="4"/>
      <c r="ANH256" s="4"/>
      <c r="ANI256" s="4"/>
      <c r="ANJ256" s="4"/>
      <c r="ANK256" s="4"/>
      <c r="ANL256" s="4"/>
      <c r="ANM256" s="4"/>
      <c r="ANN256" s="4"/>
      <c r="ANO256" s="4"/>
      <c r="ANP256" s="4"/>
      <c r="ANQ256" s="4"/>
      <c r="ANR256" s="4"/>
      <c r="ANS256" s="4"/>
      <c r="ANT256" s="4"/>
      <c r="ANU256" s="4"/>
      <c r="ANV256" s="4"/>
      <c r="ANW256" s="4"/>
      <c r="ANX256" s="4"/>
      <c r="ANY256" s="4"/>
      <c r="ANZ256" s="4"/>
      <c r="AOA256" s="4"/>
      <c r="AOB256" s="4"/>
      <c r="AOC256" s="4"/>
      <c r="AOD256" s="4"/>
      <c r="AOE256" s="4"/>
      <c r="AOF256" s="4"/>
      <c r="AOG256" s="4"/>
      <c r="AOH256" s="4"/>
      <c r="AOI256" s="4"/>
      <c r="AOJ256" s="4"/>
      <c r="AOK256" s="4"/>
      <c r="AOL256" s="4"/>
      <c r="AOM256" s="4"/>
      <c r="AON256" s="4"/>
      <c r="AOO256" s="4"/>
      <c r="AOP256" s="4"/>
      <c r="AOQ256" s="4"/>
      <c r="AOR256" s="4"/>
      <c r="AOS256" s="4"/>
      <c r="AOT256" s="4"/>
      <c r="AOU256" s="4"/>
      <c r="AOV256" s="4"/>
      <c r="AOW256" s="4"/>
      <c r="AOX256" s="4"/>
      <c r="AOY256" s="4"/>
      <c r="AOZ256" s="4"/>
      <c r="APA256" s="4"/>
      <c r="APB256" s="4"/>
      <c r="APC256" s="4"/>
      <c r="APD256" s="4"/>
      <c r="APE256" s="4"/>
      <c r="APF256" s="4"/>
      <c r="APG256" s="4"/>
      <c r="APH256" s="4"/>
      <c r="API256" s="4"/>
      <c r="APJ256" s="4"/>
      <c r="APK256" s="4"/>
      <c r="APL256" s="4"/>
      <c r="APM256" s="4"/>
      <c r="APN256" s="4"/>
      <c r="APO256" s="4"/>
      <c r="APP256" s="4"/>
      <c r="APQ256" s="4"/>
      <c r="APR256" s="4"/>
      <c r="APS256" s="4"/>
      <c r="APT256" s="4"/>
      <c r="APU256" s="4"/>
      <c r="APV256" s="4"/>
      <c r="APW256" s="4"/>
      <c r="APX256" s="4"/>
      <c r="APY256" s="4"/>
      <c r="APZ256" s="4"/>
      <c r="AQA256" s="4"/>
      <c r="AQB256" s="4"/>
      <c r="AQC256" s="4"/>
      <c r="AQD256" s="4"/>
      <c r="AQE256" s="4"/>
      <c r="AQF256" s="4"/>
      <c r="AQG256" s="4"/>
      <c r="AQH256" s="4"/>
      <c r="AQI256" s="4"/>
      <c r="AQJ256" s="4"/>
      <c r="AQK256" s="4"/>
      <c r="AQL256" s="4"/>
      <c r="AQM256" s="4"/>
      <c r="AQN256" s="4"/>
      <c r="AQO256" s="4"/>
      <c r="AQP256" s="4"/>
      <c r="AQQ256" s="4"/>
      <c r="AQR256" s="4"/>
      <c r="AQS256" s="4"/>
      <c r="AQT256" s="4"/>
      <c r="AQU256" s="4"/>
      <c r="AQV256" s="4"/>
      <c r="AQW256" s="4"/>
      <c r="AQX256" s="4"/>
      <c r="AQY256" s="4"/>
      <c r="AQZ256" s="4"/>
      <c r="ARA256" s="4"/>
      <c r="ARB256" s="4"/>
      <c r="ARC256" s="4"/>
      <c r="ARD256" s="4"/>
      <c r="ARE256" s="4"/>
      <c r="ARF256" s="4"/>
      <c r="ARG256" s="4"/>
      <c r="ARH256" s="4"/>
      <c r="ARI256" s="4"/>
      <c r="ARJ256" s="4"/>
      <c r="ARK256" s="4"/>
      <c r="ARL256" s="4"/>
      <c r="ARM256" s="4"/>
      <c r="ARN256" s="4"/>
      <c r="ARO256" s="4"/>
      <c r="ARP256" s="4"/>
      <c r="ARQ256" s="4"/>
      <c r="ARR256" s="4"/>
      <c r="ARS256" s="4"/>
      <c r="ART256" s="4"/>
      <c r="ARU256" s="4"/>
      <c r="ARV256" s="4"/>
      <c r="ARW256" s="4"/>
      <c r="ARX256" s="4"/>
      <c r="ARY256" s="4"/>
      <c r="ARZ256" s="4"/>
      <c r="ASA256" s="4"/>
      <c r="ASB256" s="4"/>
      <c r="ASC256" s="4"/>
      <c r="ASD256" s="4"/>
      <c r="ASE256" s="4"/>
      <c r="ASF256" s="4"/>
      <c r="ASG256" s="4"/>
      <c r="ASH256" s="4"/>
      <c r="ASI256" s="4"/>
      <c r="ASJ256" s="4"/>
      <c r="ASK256" s="4"/>
      <c r="ASL256" s="4"/>
      <c r="ASM256" s="4"/>
      <c r="ASN256" s="4"/>
      <c r="ASO256" s="4"/>
      <c r="ASP256" s="4"/>
      <c r="ASQ256" s="4"/>
      <c r="ASR256" s="4"/>
      <c r="ASS256" s="4"/>
      <c r="AST256" s="4"/>
      <c r="ASU256" s="4"/>
      <c r="ASV256" s="4"/>
      <c r="ASW256" s="4"/>
      <c r="ASX256" s="4"/>
      <c r="ASY256" s="4"/>
      <c r="ASZ256" s="4"/>
      <c r="ATA256" s="4"/>
      <c r="ATB256" s="4"/>
      <c r="ATC256" s="4"/>
      <c r="ATD256" s="4"/>
      <c r="ATE256" s="4"/>
      <c r="ATF256" s="4"/>
      <c r="ATG256" s="4"/>
      <c r="ATH256" s="4"/>
      <c r="ATI256" s="4"/>
      <c r="ATJ256" s="4"/>
      <c r="ATK256" s="4"/>
      <c r="ATL256" s="4"/>
      <c r="ATM256" s="4"/>
      <c r="ATN256" s="4"/>
      <c r="ATO256" s="4"/>
      <c r="ATP256" s="4"/>
      <c r="ATQ256" s="4"/>
      <c r="ATR256" s="4"/>
      <c r="ATS256" s="4"/>
      <c r="ATT256" s="4"/>
      <c r="ATU256" s="4"/>
      <c r="ATV256" s="4"/>
      <c r="ATW256" s="4"/>
      <c r="ATX256" s="4"/>
      <c r="ATY256" s="4"/>
      <c r="ATZ256" s="4"/>
      <c r="AUA256" s="4"/>
      <c r="AUB256" s="4"/>
      <c r="AUC256" s="4"/>
      <c r="AUD256" s="4"/>
      <c r="AUE256" s="4"/>
      <c r="AUF256" s="4"/>
      <c r="AUG256" s="4"/>
      <c r="AUH256" s="4"/>
      <c r="AUI256" s="4"/>
      <c r="AUJ256" s="4"/>
      <c r="AUK256" s="4"/>
      <c r="AUL256" s="4"/>
      <c r="AUM256" s="4"/>
      <c r="AUN256" s="4"/>
      <c r="AUO256" s="4"/>
      <c r="AUP256" s="4"/>
      <c r="AUQ256" s="4"/>
      <c r="AUR256" s="4"/>
      <c r="AUS256" s="4"/>
      <c r="AUT256" s="4"/>
      <c r="AUU256" s="4"/>
      <c r="AUV256" s="4"/>
      <c r="AUW256" s="4"/>
      <c r="AUX256" s="4"/>
      <c r="AUY256" s="4"/>
      <c r="AUZ256" s="4"/>
      <c r="AVA256" s="4"/>
      <c r="AVB256" s="4"/>
      <c r="AVC256" s="4"/>
      <c r="AVD256" s="4"/>
      <c r="AVE256" s="4"/>
      <c r="AVF256" s="4"/>
      <c r="AVG256" s="4"/>
      <c r="AVH256" s="4"/>
      <c r="AVI256" s="4"/>
      <c r="AVJ256" s="4"/>
      <c r="AVK256" s="4"/>
      <c r="AVL256" s="4"/>
      <c r="AVM256" s="4"/>
      <c r="AVN256" s="4"/>
      <c r="AVO256" s="4"/>
      <c r="AVP256" s="4"/>
      <c r="AVQ256" s="4"/>
      <c r="AVR256" s="4"/>
      <c r="AVS256" s="4"/>
      <c r="AVT256" s="4"/>
      <c r="AVU256" s="4"/>
      <c r="AVV256" s="4"/>
      <c r="AVW256" s="4"/>
      <c r="AVX256" s="4"/>
      <c r="AVY256" s="4"/>
      <c r="AVZ256" s="4"/>
      <c r="AWA256" s="4"/>
      <c r="AWB256" s="4"/>
      <c r="AWC256" s="4"/>
      <c r="AWD256" s="4"/>
      <c r="AWE256" s="4"/>
      <c r="AWF256" s="4"/>
      <c r="AWG256" s="4"/>
      <c r="AWH256" s="4"/>
      <c r="AWI256" s="4"/>
      <c r="AWJ256" s="4"/>
      <c r="AWK256" s="4"/>
      <c r="AWL256" s="4"/>
      <c r="AWM256" s="4"/>
      <c r="AWN256" s="4"/>
      <c r="AWO256" s="4"/>
      <c r="AWP256" s="4"/>
      <c r="AWQ256" s="4"/>
      <c r="AWR256" s="4"/>
      <c r="AWS256" s="4"/>
      <c r="AWT256" s="4"/>
      <c r="AWU256" s="4"/>
      <c r="AWV256" s="4"/>
      <c r="AWW256" s="4"/>
      <c r="AWX256" s="4"/>
      <c r="AWY256" s="4"/>
      <c r="AWZ256" s="4"/>
      <c r="AXA256" s="4"/>
      <c r="AXB256" s="4"/>
      <c r="AXC256" s="4"/>
      <c r="AXD256" s="4"/>
      <c r="AXE256" s="4"/>
      <c r="AXF256" s="4"/>
      <c r="AXG256" s="4"/>
      <c r="AXH256" s="4"/>
      <c r="AXI256" s="4"/>
      <c r="AXJ256" s="4"/>
      <c r="AXK256" s="4"/>
      <c r="AXL256" s="4"/>
      <c r="AXM256" s="4"/>
      <c r="AXN256" s="4"/>
      <c r="AXO256" s="4"/>
      <c r="AXP256" s="4"/>
      <c r="AXQ256" s="4"/>
      <c r="AXR256" s="4"/>
      <c r="AXS256" s="4"/>
      <c r="AXT256" s="4"/>
      <c r="AXU256" s="4"/>
      <c r="AXV256" s="4"/>
      <c r="AXW256" s="4"/>
      <c r="AXX256" s="4"/>
      <c r="AXY256" s="4"/>
      <c r="AXZ256" s="4"/>
      <c r="AYA256" s="4"/>
      <c r="AYB256" s="4"/>
      <c r="AYC256" s="4"/>
      <c r="AYD256" s="4"/>
      <c r="AYE256" s="4"/>
      <c r="AYF256" s="4"/>
      <c r="AYG256" s="4"/>
      <c r="AYH256" s="4"/>
      <c r="AYI256" s="4"/>
      <c r="AYJ256" s="4"/>
      <c r="AYK256" s="4"/>
      <c r="AYL256" s="4"/>
      <c r="AYM256" s="4"/>
      <c r="AYN256" s="4"/>
      <c r="AYO256" s="4"/>
      <c r="AYP256" s="4"/>
      <c r="AYQ256" s="4"/>
      <c r="AYR256" s="4"/>
      <c r="AYS256" s="4"/>
      <c r="AYT256" s="4"/>
      <c r="AYU256" s="4"/>
      <c r="AYV256" s="4"/>
      <c r="AYW256" s="4"/>
      <c r="AYX256" s="4"/>
      <c r="AYY256" s="4"/>
      <c r="AYZ256" s="4"/>
      <c r="AZA256" s="4"/>
      <c r="AZB256" s="4"/>
      <c r="AZC256" s="4"/>
      <c r="AZD256" s="4"/>
      <c r="AZE256" s="4"/>
      <c r="AZF256" s="4"/>
      <c r="AZG256" s="4"/>
      <c r="AZH256" s="4"/>
      <c r="AZI256" s="4"/>
      <c r="AZJ256" s="4"/>
      <c r="AZK256" s="4"/>
      <c r="AZL256" s="4"/>
      <c r="AZM256" s="4"/>
      <c r="AZN256" s="4"/>
      <c r="AZO256" s="4"/>
      <c r="AZP256" s="4"/>
      <c r="AZQ256" s="4"/>
      <c r="AZR256" s="4"/>
      <c r="AZS256" s="4"/>
      <c r="AZT256" s="4"/>
      <c r="AZU256" s="4"/>
      <c r="AZV256" s="4"/>
      <c r="AZW256" s="4"/>
      <c r="AZX256" s="4"/>
      <c r="AZY256" s="4"/>
      <c r="AZZ256" s="4"/>
      <c r="BAA256" s="4"/>
      <c r="BAB256" s="4"/>
      <c r="BAC256" s="4"/>
      <c r="BAD256" s="4"/>
      <c r="BAE256" s="4"/>
      <c r="BAF256" s="4"/>
      <c r="BAG256" s="4"/>
      <c r="BAH256" s="4"/>
      <c r="BAI256" s="4"/>
      <c r="BAJ256" s="4"/>
      <c r="BAK256" s="4"/>
      <c r="BAL256" s="4"/>
      <c r="BAM256" s="4"/>
      <c r="BAN256" s="4"/>
      <c r="BAO256" s="4"/>
      <c r="BAP256" s="4"/>
      <c r="BAQ256" s="4"/>
      <c r="BAR256" s="4"/>
      <c r="BAS256" s="4"/>
      <c r="BAT256" s="4"/>
      <c r="BAU256" s="4"/>
      <c r="BAV256" s="4"/>
      <c r="BAW256" s="4"/>
      <c r="BAX256" s="4"/>
      <c r="BAY256" s="4"/>
      <c r="BAZ256" s="4"/>
      <c r="BBA256" s="4"/>
      <c r="BBB256" s="4"/>
      <c r="BBC256" s="4"/>
      <c r="BBD256" s="4"/>
      <c r="BBE256" s="4"/>
      <c r="BBF256" s="4"/>
      <c r="BBG256" s="4"/>
      <c r="BBH256" s="4"/>
      <c r="BBI256" s="4"/>
      <c r="BBJ256" s="4"/>
      <c r="BBK256" s="4"/>
      <c r="BBL256" s="4"/>
      <c r="BBM256" s="4"/>
      <c r="BBN256" s="4"/>
      <c r="BBO256" s="4"/>
      <c r="BBP256" s="4"/>
      <c r="BBQ256" s="4"/>
      <c r="BBR256" s="4"/>
      <c r="BBS256" s="4"/>
      <c r="BBT256" s="4"/>
      <c r="BBU256" s="4"/>
      <c r="BBV256" s="4"/>
      <c r="BBW256" s="4"/>
      <c r="BBX256" s="4"/>
      <c r="BBY256" s="4"/>
      <c r="BBZ256" s="4"/>
      <c r="BCA256" s="4"/>
      <c r="BCB256" s="4"/>
      <c r="BCC256" s="4"/>
      <c r="BCD256" s="4"/>
      <c r="BCE256" s="4"/>
      <c r="BCF256" s="4"/>
      <c r="BCG256" s="4"/>
      <c r="BCH256" s="4"/>
      <c r="BCI256" s="4"/>
      <c r="BCJ256" s="4"/>
      <c r="BCK256" s="4"/>
      <c r="BCL256" s="4"/>
      <c r="BCM256" s="4"/>
      <c r="BCN256" s="4"/>
      <c r="BCO256" s="4"/>
      <c r="BCP256" s="4"/>
      <c r="BCQ256" s="4"/>
      <c r="BCR256" s="4"/>
      <c r="BCS256" s="4"/>
      <c r="BCT256" s="4"/>
      <c r="BCU256" s="4"/>
      <c r="BCV256" s="4"/>
      <c r="BCW256" s="4"/>
      <c r="BCX256" s="4"/>
      <c r="BCY256" s="4"/>
      <c r="BCZ256" s="4"/>
      <c r="BDA256" s="4"/>
      <c r="BDB256" s="4"/>
      <c r="BDC256" s="4"/>
      <c r="BDD256" s="4"/>
      <c r="BDE256" s="4"/>
      <c r="BDF256" s="4"/>
      <c r="BDG256" s="4"/>
      <c r="BDH256" s="4"/>
      <c r="BDI256" s="4"/>
      <c r="BDJ256" s="4"/>
      <c r="BDK256" s="4"/>
      <c r="BDL256" s="4"/>
      <c r="BDM256" s="4"/>
      <c r="BDN256" s="4"/>
      <c r="BDO256" s="4"/>
      <c r="BDP256" s="4"/>
      <c r="BDQ256" s="4"/>
      <c r="BDR256" s="4"/>
      <c r="BDS256" s="4"/>
      <c r="BDT256" s="4"/>
      <c r="BDU256" s="4"/>
      <c r="BDV256" s="4"/>
      <c r="BDW256" s="4"/>
      <c r="BDX256" s="4"/>
      <c r="BDY256" s="4"/>
      <c r="BDZ256" s="4"/>
      <c r="BEA256" s="4"/>
      <c r="BEB256" s="4"/>
      <c r="BEC256" s="4"/>
      <c r="BED256" s="4"/>
      <c r="BEE256" s="4"/>
      <c r="BEF256" s="4"/>
      <c r="BEG256" s="4"/>
      <c r="BEH256" s="4"/>
      <c r="BEI256" s="4"/>
      <c r="BEJ256" s="4"/>
      <c r="BEK256" s="4"/>
      <c r="BEL256" s="4"/>
      <c r="BEM256" s="4"/>
      <c r="BEN256" s="4"/>
      <c r="BEO256" s="4"/>
      <c r="BEP256" s="4"/>
      <c r="BEQ256" s="4"/>
      <c r="BER256" s="4"/>
      <c r="BES256" s="4"/>
      <c r="BET256" s="4"/>
      <c r="BEU256" s="4"/>
      <c r="BEV256" s="4"/>
      <c r="BEW256" s="4"/>
      <c r="BEX256" s="4"/>
      <c r="BEY256" s="4"/>
      <c r="BEZ256" s="4"/>
      <c r="BFA256" s="4"/>
      <c r="BFB256" s="4"/>
      <c r="BFC256" s="4"/>
      <c r="BFD256" s="4"/>
      <c r="BFE256" s="4"/>
      <c r="BFF256" s="4"/>
      <c r="BFG256" s="4"/>
      <c r="BFH256" s="4"/>
      <c r="BFI256" s="4"/>
      <c r="BFJ256" s="4"/>
      <c r="BFK256" s="4"/>
      <c r="BFL256" s="4"/>
      <c r="BFM256" s="4"/>
      <c r="BFN256" s="4"/>
      <c r="BFO256" s="4"/>
      <c r="BFP256" s="4"/>
      <c r="BFQ256" s="4"/>
      <c r="BFR256" s="4"/>
      <c r="BFS256" s="4"/>
      <c r="BFT256" s="4"/>
      <c r="BFU256" s="4"/>
      <c r="BFV256" s="4"/>
      <c r="BFW256" s="4"/>
      <c r="BFX256" s="4"/>
      <c r="BFY256" s="4"/>
      <c r="BFZ256" s="4"/>
      <c r="BGA256" s="4"/>
      <c r="BGB256" s="4"/>
      <c r="BGC256" s="4"/>
      <c r="BGD256" s="4"/>
      <c r="BGE256" s="4"/>
      <c r="BGF256" s="4"/>
      <c r="BGG256" s="4"/>
      <c r="BGH256" s="4"/>
      <c r="BGI256" s="4"/>
      <c r="BGJ256" s="4"/>
      <c r="BGK256" s="4"/>
      <c r="BGL256" s="4"/>
      <c r="BGM256" s="4"/>
      <c r="BGN256" s="4"/>
      <c r="BGO256" s="4"/>
      <c r="BGP256" s="4"/>
      <c r="BGQ256" s="4"/>
      <c r="BGR256" s="4"/>
      <c r="BGS256" s="4"/>
      <c r="BGT256" s="4"/>
      <c r="BGU256" s="4"/>
      <c r="BGV256" s="4"/>
      <c r="BGW256" s="4"/>
      <c r="BGX256" s="4"/>
      <c r="BGY256" s="4"/>
      <c r="BGZ256" s="4"/>
      <c r="BHA256" s="4"/>
      <c r="BHB256" s="4"/>
      <c r="BHC256" s="4"/>
      <c r="BHD256" s="4"/>
      <c r="BHE256" s="4"/>
      <c r="BHF256" s="4"/>
      <c r="BHG256" s="4"/>
      <c r="BHH256" s="4"/>
      <c r="BHI256" s="4"/>
      <c r="BHJ256" s="4"/>
      <c r="BHK256" s="4"/>
      <c r="BHL256" s="4"/>
      <c r="BHM256" s="4"/>
      <c r="BHN256" s="4"/>
      <c r="BHO256" s="4"/>
      <c r="BHP256" s="4"/>
      <c r="BHQ256" s="4"/>
      <c r="BHR256" s="4"/>
      <c r="BHS256" s="4"/>
      <c r="BHT256" s="4"/>
      <c r="BHU256" s="4"/>
      <c r="BHV256" s="4"/>
      <c r="BHW256" s="4"/>
      <c r="BHX256" s="4"/>
      <c r="BHY256" s="4"/>
      <c r="BHZ256" s="4"/>
      <c r="BIA256" s="4"/>
      <c r="BIB256" s="4"/>
      <c r="BIC256" s="4"/>
      <c r="BID256" s="4"/>
      <c r="BIE256" s="4"/>
      <c r="BIF256" s="4"/>
      <c r="BIG256" s="4"/>
      <c r="BIH256" s="4"/>
      <c r="BII256" s="4"/>
      <c r="BIJ256" s="4"/>
      <c r="BIK256" s="4"/>
      <c r="BIL256" s="4"/>
      <c r="BIM256" s="4"/>
      <c r="BIN256" s="4"/>
      <c r="BIO256" s="4"/>
      <c r="BIP256" s="4"/>
      <c r="BIQ256" s="4"/>
      <c r="BIR256" s="4"/>
      <c r="BIS256" s="4"/>
      <c r="BIT256" s="4"/>
      <c r="BIU256" s="4"/>
      <c r="BIV256" s="4"/>
      <c r="BIW256" s="4"/>
      <c r="BIX256" s="4"/>
      <c r="BIY256" s="4"/>
      <c r="BIZ256" s="4"/>
      <c r="BJA256" s="4"/>
      <c r="BJB256" s="4"/>
      <c r="BJC256" s="4"/>
      <c r="BJD256" s="4"/>
      <c r="BJE256" s="4"/>
      <c r="BJF256" s="4"/>
      <c r="BJG256" s="4"/>
      <c r="BJH256" s="4"/>
      <c r="BJI256" s="4"/>
      <c r="BJJ256" s="4"/>
      <c r="BJK256" s="4"/>
      <c r="BJL256" s="4"/>
      <c r="BJM256" s="4"/>
      <c r="BJN256" s="4"/>
      <c r="BJO256" s="4"/>
      <c r="BJP256" s="4"/>
      <c r="BJQ256" s="4"/>
      <c r="BJR256" s="4"/>
      <c r="BJS256" s="4"/>
      <c r="BJT256" s="4"/>
      <c r="BJU256" s="4"/>
      <c r="BJV256" s="4"/>
      <c r="BJW256" s="4"/>
      <c r="BJX256" s="4"/>
      <c r="BJY256" s="4"/>
      <c r="BJZ256" s="4"/>
      <c r="BKA256" s="4"/>
      <c r="BKB256" s="4"/>
      <c r="BKC256" s="4"/>
      <c r="BKD256" s="4"/>
      <c r="BKE256" s="4"/>
      <c r="BKF256" s="4"/>
      <c r="BKG256" s="4"/>
      <c r="BKH256" s="4"/>
      <c r="BKI256" s="4"/>
      <c r="BKJ256" s="4"/>
      <c r="BKK256" s="4"/>
      <c r="BKL256" s="4"/>
      <c r="BKM256" s="4"/>
      <c r="BKN256" s="4"/>
      <c r="BKO256" s="4"/>
      <c r="BKP256" s="4"/>
      <c r="BKQ256" s="4"/>
      <c r="BKR256" s="4"/>
      <c r="BKS256" s="4"/>
      <c r="BKT256" s="4"/>
      <c r="BKU256" s="4"/>
      <c r="BKV256" s="4"/>
      <c r="BKW256" s="4"/>
      <c r="BKX256" s="4"/>
      <c r="BKY256" s="4"/>
      <c r="BKZ256" s="4"/>
      <c r="BLA256" s="4"/>
      <c r="BLB256" s="4"/>
      <c r="BLC256" s="4"/>
      <c r="BLD256" s="4"/>
      <c r="BLE256" s="4"/>
      <c r="BLF256" s="4"/>
      <c r="BLG256" s="4"/>
      <c r="BLH256" s="4"/>
      <c r="BLI256" s="4"/>
      <c r="BLJ256" s="4"/>
      <c r="BLK256" s="4"/>
      <c r="BLL256" s="4"/>
      <c r="BLM256" s="4"/>
      <c r="BLN256" s="4"/>
      <c r="BLO256" s="4"/>
      <c r="BLP256" s="4"/>
      <c r="BLQ256" s="4"/>
      <c r="BLR256" s="4"/>
      <c r="BLS256" s="4"/>
      <c r="BLT256" s="4"/>
      <c r="BLU256" s="4"/>
      <c r="BLV256" s="4"/>
      <c r="BLW256" s="4"/>
      <c r="BLX256" s="4"/>
      <c r="BLY256" s="4"/>
      <c r="BLZ256" s="4"/>
      <c r="BMA256" s="4"/>
      <c r="BMB256" s="4"/>
      <c r="BMC256" s="4"/>
      <c r="BMD256" s="4"/>
      <c r="BME256" s="4"/>
      <c r="BMF256" s="4"/>
      <c r="BMG256" s="4"/>
      <c r="BMH256" s="4"/>
      <c r="BMI256" s="4"/>
      <c r="BMJ256" s="4"/>
      <c r="BMK256" s="4"/>
      <c r="BML256" s="4"/>
      <c r="BMM256" s="4"/>
      <c r="BMN256" s="4"/>
      <c r="BMO256" s="4"/>
      <c r="BMP256" s="4"/>
      <c r="BMQ256" s="4"/>
      <c r="BMR256" s="4"/>
      <c r="BMS256" s="4"/>
      <c r="BMT256" s="4"/>
      <c r="BMU256" s="4"/>
      <c r="BMV256" s="4"/>
      <c r="BMW256" s="4"/>
      <c r="BMX256" s="4"/>
      <c r="BMY256" s="4"/>
      <c r="BMZ256" s="4"/>
      <c r="BNA256" s="4"/>
      <c r="BNB256" s="4"/>
      <c r="BNC256" s="4"/>
      <c r="BND256" s="4"/>
      <c r="BNE256" s="4"/>
      <c r="BNF256" s="4"/>
      <c r="BNG256" s="4"/>
      <c r="BNH256" s="4"/>
      <c r="BNI256" s="4"/>
      <c r="BNJ256" s="4"/>
      <c r="BNK256" s="4"/>
      <c r="BNL256" s="4"/>
      <c r="BNM256" s="4"/>
      <c r="BNN256" s="4"/>
      <c r="BNO256" s="4"/>
      <c r="BNP256" s="4"/>
      <c r="BNQ256" s="4"/>
      <c r="BNR256" s="4"/>
      <c r="BNS256" s="4"/>
      <c r="BNT256" s="4"/>
      <c r="BNU256" s="4"/>
      <c r="BNV256" s="4"/>
      <c r="BNW256" s="4"/>
      <c r="BNX256" s="4"/>
      <c r="BNY256" s="4"/>
      <c r="BNZ256" s="4"/>
      <c r="BOA256" s="4"/>
      <c r="BOB256" s="4"/>
      <c r="BOC256" s="4"/>
      <c r="BOD256" s="4"/>
      <c r="BOE256" s="4"/>
      <c r="BOF256" s="4"/>
      <c r="BOG256" s="4"/>
      <c r="BOH256" s="4"/>
      <c r="BOI256" s="4"/>
      <c r="BOJ256" s="4"/>
      <c r="BOK256" s="4"/>
      <c r="BOL256" s="4"/>
      <c r="BOM256" s="4"/>
      <c r="BON256" s="4"/>
      <c r="BOO256" s="4"/>
      <c r="BOP256" s="4"/>
      <c r="BOQ256" s="4"/>
      <c r="BOR256" s="4"/>
      <c r="BOS256" s="4"/>
      <c r="BOT256" s="4"/>
      <c r="BOU256" s="4"/>
      <c r="BOV256" s="4"/>
      <c r="BOW256" s="4"/>
      <c r="BOX256" s="4"/>
      <c r="BOY256" s="4"/>
      <c r="BOZ256" s="4"/>
      <c r="BPA256" s="4"/>
      <c r="BPB256" s="4"/>
      <c r="BPC256" s="4"/>
      <c r="BPD256" s="4"/>
      <c r="BPE256" s="4"/>
      <c r="BPF256" s="4"/>
      <c r="BPG256" s="4"/>
      <c r="BPH256" s="4"/>
      <c r="BPI256" s="4"/>
      <c r="BPJ256" s="4"/>
      <c r="BPK256" s="4"/>
      <c r="BPL256" s="4"/>
      <c r="BPM256" s="4"/>
      <c r="BPN256" s="4"/>
      <c r="BPO256" s="4"/>
      <c r="BPP256" s="4"/>
      <c r="BPQ256" s="4"/>
      <c r="BPR256" s="4"/>
      <c r="BPS256" s="4"/>
      <c r="BPT256" s="4"/>
      <c r="BPU256" s="4"/>
      <c r="BPV256" s="4"/>
      <c r="BPW256" s="4"/>
      <c r="BPX256" s="4"/>
      <c r="BPY256" s="4"/>
      <c r="BPZ256" s="4"/>
      <c r="BQA256" s="4"/>
      <c r="BQB256" s="4"/>
      <c r="BQC256" s="4"/>
      <c r="BQD256" s="4"/>
      <c r="BQE256" s="4"/>
      <c r="BQF256" s="4"/>
      <c r="BQG256" s="4"/>
      <c r="BQH256" s="4"/>
      <c r="BQI256" s="4"/>
      <c r="BQJ256" s="4"/>
      <c r="BQK256" s="4"/>
      <c r="BQL256" s="4"/>
      <c r="BQM256" s="4"/>
      <c r="BQN256" s="4"/>
      <c r="BQO256" s="4"/>
      <c r="BQP256" s="4"/>
      <c r="BQQ256" s="4"/>
      <c r="BQR256" s="4"/>
      <c r="BQS256" s="4"/>
      <c r="BQT256" s="4"/>
      <c r="BQU256" s="4"/>
      <c r="BQV256" s="4"/>
      <c r="BQW256" s="4"/>
      <c r="BQX256" s="4"/>
      <c r="BQY256" s="4"/>
      <c r="BQZ256" s="4"/>
      <c r="BRA256" s="4"/>
      <c r="BRB256" s="4"/>
      <c r="BRC256" s="4"/>
      <c r="BRD256" s="4"/>
      <c r="BRE256" s="4"/>
      <c r="BRF256" s="4"/>
      <c r="BRG256" s="4"/>
      <c r="BRH256" s="4"/>
      <c r="BRI256" s="4"/>
      <c r="BRJ256" s="4"/>
      <c r="BRK256" s="4"/>
      <c r="BRL256" s="4"/>
      <c r="BRM256" s="4"/>
      <c r="BRN256" s="4"/>
      <c r="BRO256" s="4"/>
      <c r="BRP256" s="4"/>
      <c r="BRQ256" s="4"/>
      <c r="BRR256" s="4"/>
      <c r="BRS256" s="4"/>
      <c r="BRT256" s="4"/>
      <c r="BRU256" s="4"/>
      <c r="BRV256" s="4"/>
      <c r="BRW256" s="4"/>
      <c r="BRX256" s="4"/>
      <c r="BRY256" s="4"/>
      <c r="BRZ256" s="4"/>
      <c r="BSA256" s="4"/>
      <c r="BSB256" s="4"/>
      <c r="BSC256" s="4"/>
      <c r="BSD256" s="4"/>
      <c r="BSE256" s="4"/>
      <c r="BSF256" s="4"/>
      <c r="BSG256" s="4"/>
      <c r="BSH256" s="4"/>
      <c r="BSI256" s="4"/>
      <c r="BSJ256" s="4"/>
      <c r="BSK256" s="4"/>
      <c r="BSL256" s="4"/>
      <c r="BSM256" s="4"/>
      <c r="BSN256" s="4"/>
      <c r="BSO256" s="4"/>
      <c r="BSP256" s="4"/>
      <c r="BSQ256" s="4"/>
      <c r="BSR256" s="4"/>
      <c r="BSS256" s="4"/>
      <c r="BST256" s="4"/>
      <c r="BSU256" s="4"/>
      <c r="BSV256" s="4"/>
      <c r="BSW256" s="4"/>
      <c r="BSX256" s="4"/>
      <c r="BSY256" s="4"/>
      <c r="BSZ256" s="4"/>
      <c r="BTA256" s="4"/>
      <c r="BTB256" s="4"/>
      <c r="BTC256" s="4"/>
      <c r="BTD256" s="4"/>
      <c r="BTE256" s="4"/>
      <c r="BTF256" s="4"/>
      <c r="BTG256" s="4"/>
      <c r="BTH256" s="4"/>
      <c r="BTI256" s="4"/>
      <c r="BTJ256" s="4"/>
      <c r="BTK256" s="4"/>
      <c r="BTL256" s="4"/>
      <c r="BTM256" s="4"/>
      <c r="BTN256" s="4"/>
      <c r="BTO256" s="4"/>
      <c r="BTP256" s="4"/>
      <c r="BTQ256" s="4"/>
      <c r="BTR256" s="4"/>
      <c r="BTS256" s="4"/>
      <c r="BTT256" s="4"/>
      <c r="BTU256" s="4"/>
      <c r="BTV256" s="4"/>
      <c r="BTW256" s="4"/>
      <c r="BTX256" s="4"/>
      <c r="BTY256" s="4"/>
      <c r="BTZ256" s="4"/>
      <c r="BUA256" s="4"/>
      <c r="BUB256" s="4"/>
      <c r="BUC256" s="4"/>
      <c r="BUD256" s="4"/>
      <c r="BUE256" s="4"/>
      <c r="BUF256" s="4"/>
      <c r="BUG256" s="4"/>
      <c r="BUH256" s="4"/>
      <c r="BUI256" s="4"/>
      <c r="BUJ256" s="4"/>
      <c r="BUK256" s="4"/>
      <c r="BUL256" s="4"/>
      <c r="BUM256" s="4"/>
      <c r="BUN256" s="4"/>
      <c r="BUO256" s="4"/>
      <c r="BUP256" s="4"/>
      <c r="BUQ256" s="4"/>
      <c r="BUR256" s="4"/>
      <c r="BUS256" s="4"/>
      <c r="BUT256" s="4"/>
      <c r="BUU256" s="4"/>
      <c r="BUV256" s="4"/>
      <c r="BUW256" s="4"/>
      <c r="BUX256" s="4"/>
      <c r="BUY256" s="4"/>
      <c r="BUZ256" s="4"/>
      <c r="BVA256" s="4"/>
      <c r="BVB256" s="4"/>
      <c r="BVC256" s="4"/>
      <c r="BVD256" s="4"/>
      <c r="BVE256" s="4"/>
      <c r="BVF256" s="4"/>
      <c r="BVG256" s="4"/>
      <c r="BVH256" s="4"/>
      <c r="BVI256" s="4"/>
      <c r="BVJ256" s="4"/>
      <c r="BVK256" s="4"/>
      <c r="BVL256" s="4"/>
      <c r="BVM256" s="4"/>
      <c r="BVN256" s="4"/>
      <c r="BVO256" s="4"/>
      <c r="BVP256" s="4"/>
      <c r="BVQ256" s="4"/>
      <c r="BVR256" s="4"/>
      <c r="BVS256" s="4"/>
      <c r="BVT256" s="4"/>
      <c r="BVU256" s="4"/>
      <c r="BVV256" s="4"/>
      <c r="BVW256" s="4"/>
      <c r="BVX256" s="4"/>
      <c r="BVY256" s="4"/>
      <c r="BVZ256" s="4"/>
      <c r="BWA256" s="4"/>
      <c r="BWB256" s="4"/>
      <c r="BWC256" s="4"/>
      <c r="BWD256" s="4"/>
      <c r="BWE256" s="4"/>
      <c r="BWF256" s="4"/>
      <c r="BWG256" s="4"/>
      <c r="BWH256" s="4"/>
      <c r="BWI256" s="4"/>
      <c r="BWJ256" s="4"/>
      <c r="BWK256" s="4"/>
      <c r="BWL256" s="4"/>
      <c r="BWM256" s="4"/>
      <c r="BWN256" s="4"/>
      <c r="BWO256" s="4"/>
      <c r="BWP256" s="4"/>
      <c r="BWQ256" s="4"/>
      <c r="BWR256" s="4"/>
      <c r="BWS256" s="4"/>
      <c r="BWT256" s="4"/>
      <c r="BWU256" s="4"/>
      <c r="BWV256" s="4"/>
      <c r="BWW256" s="4"/>
      <c r="BWX256" s="4"/>
      <c r="BWY256" s="4"/>
      <c r="BWZ256" s="4"/>
      <c r="BXA256" s="4"/>
      <c r="BXB256" s="4"/>
      <c r="BXC256" s="4"/>
      <c r="BXD256" s="4"/>
      <c r="BXE256" s="4"/>
      <c r="BXF256" s="4"/>
      <c r="BXG256" s="4"/>
      <c r="BXH256" s="4"/>
      <c r="BXI256" s="4"/>
      <c r="BXJ256" s="4"/>
      <c r="BXK256" s="4"/>
      <c r="BXL256" s="4"/>
      <c r="BXM256" s="4"/>
      <c r="BXN256" s="4"/>
      <c r="BXO256" s="4"/>
      <c r="BXP256" s="4"/>
      <c r="BXQ256" s="4"/>
      <c r="BXR256" s="4"/>
      <c r="BXS256" s="4"/>
      <c r="BXT256" s="4"/>
      <c r="BXU256" s="4"/>
      <c r="BXV256" s="4"/>
      <c r="BXW256" s="4"/>
      <c r="BXX256" s="4"/>
      <c r="BXY256" s="4"/>
      <c r="BXZ256" s="4"/>
      <c r="BYA256" s="4"/>
      <c r="BYB256" s="4"/>
      <c r="BYC256" s="4"/>
      <c r="BYD256" s="4"/>
      <c r="BYE256" s="4"/>
      <c r="BYF256" s="4"/>
      <c r="BYG256" s="4"/>
      <c r="BYH256" s="4"/>
      <c r="BYI256" s="4"/>
      <c r="BYJ256" s="4"/>
      <c r="BYK256" s="4"/>
      <c r="BYL256" s="4"/>
      <c r="BYM256" s="4"/>
      <c r="BYN256" s="4"/>
      <c r="BYO256" s="4"/>
      <c r="BYP256" s="4"/>
      <c r="BYQ256" s="4"/>
      <c r="BYR256" s="4"/>
      <c r="BYS256" s="4"/>
      <c r="BYT256" s="4"/>
      <c r="BYU256" s="4"/>
      <c r="BYV256" s="4"/>
      <c r="BYW256" s="4"/>
      <c r="BYX256" s="4"/>
      <c r="BYY256" s="4"/>
      <c r="BYZ256" s="4"/>
      <c r="BZA256" s="4"/>
      <c r="BZB256" s="4"/>
      <c r="BZC256" s="4"/>
      <c r="BZD256" s="4"/>
      <c r="BZE256" s="4"/>
      <c r="BZF256" s="4"/>
      <c r="BZG256" s="4"/>
      <c r="BZH256" s="4"/>
      <c r="BZI256" s="4"/>
      <c r="BZJ256" s="4"/>
      <c r="BZK256" s="4"/>
      <c r="BZL256" s="4"/>
      <c r="BZM256" s="4"/>
      <c r="BZN256" s="4"/>
      <c r="BZO256" s="4"/>
      <c r="BZP256" s="4"/>
      <c r="BZQ256" s="4"/>
      <c r="BZR256" s="4"/>
      <c r="BZS256" s="4"/>
      <c r="BZT256" s="4"/>
      <c r="BZU256" s="4"/>
      <c r="BZV256" s="4"/>
      <c r="BZW256" s="4"/>
      <c r="BZX256" s="4"/>
      <c r="BZY256" s="4"/>
      <c r="BZZ256" s="4"/>
      <c r="CAA256" s="4"/>
      <c r="CAB256" s="4"/>
      <c r="CAC256" s="4"/>
      <c r="CAD256" s="4"/>
      <c r="CAE256" s="4"/>
      <c r="CAF256" s="4"/>
      <c r="CAG256" s="4"/>
      <c r="CAH256" s="4"/>
      <c r="CAI256" s="4"/>
      <c r="CAJ256" s="4"/>
      <c r="CAK256" s="4"/>
      <c r="CAL256" s="4"/>
      <c r="CAM256" s="4"/>
      <c r="CAN256" s="4"/>
      <c r="CAO256" s="4"/>
      <c r="CAP256" s="4"/>
      <c r="CAQ256" s="4"/>
      <c r="CAR256" s="4"/>
      <c r="CAS256" s="4"/>
      <c r="CAT256" s="4"/>
      <c r="CAU256" s="4"/>
      <c r="CAV256" s="4"/>
      <c r="CAW256" s="4"/>
      <c r="CAX256" s="4"/>
      <c r="CAY256" s="4"/>
      <c r="CAZ256" s="4"/>
      <c r="CBA256" s="4"/>
      <c r="CBB256" s="4"/>
      <c r="CBC256" s="4"/>
      <c r="CBD256" s="4"/>
      <c r="CBE256" s="4"/>
      <c r="CBF256" s="4"/>
      <c r="CBG256" s="4"/>
      <c r="CBH256" s="4"/>
      <c r="CBI256" s="4"/>
      <c r="CBJ256" s="4"/>
      <c r="CBK256" s="4"/>
      <c r="CBL256" s="4"/>
      <c r="CBM256" s="4"/>
      <c r="CBN256" s="4"/>
      <c r="CBO256" s="4"/>
      <c r="CBP256" s="4"/>
      <c r="CBQ256" s="4"/>
      <c r="CBR256" s="4"/>
      <c r="CBS256" s="4"/>
      <c r="CBT256" s="4"/>
      <c r="CBU256" s="4"/>
      <c r="CBV256" s="4"/>
      <c r="CBW256" s="4"/>
      <c r="CBX256" s="4"/>
      <c r="CBY256" s="4"/>
      <c r="CBZ256" s="4"/>
      <c r="CCA256" s="4"/>
      <c r="CCB256" s="4"/>
      <c r="CCC256" s="4"/>
      <c r="CCD256" s="4"/>
      <c r="CCE256" s="4"/>
      <c r="CCF256" s="4"/>
      <c r="CCG256" s="4"/>
      <c r="CCH256" s="4"/>
      <c r="CCI256" s="4"/>
      <c r="CCJ256" s="4"/>
      <c r="CCK256" s="4"/>
      <c r="CCL256" s="4"/>
      <c r="CCM256" s="4"/>
      <c r="CCN256" s="4"/>
      <c r="CCO256" s="4"/>
      <c r="CCP256" s="4"/>
      <c r="CCQ256" s="4"/>
      <c r="CCR256" s="4"/>
      <c r="CCS256" s="4"/>
      <c r="CCT256" s="4"/>
      <c r="CCU256" s="4"/>
      <c r="CCV256" s="4"/>
      <c r="CCW256" s="4"/>
      <c r="CCX256" s="4"/>
      <c r="CCY256" s="4"/>
      <c r="CCZ256" s="4"/>
      <c r="CDA256" s="4"/>
      <c r="CDB256" s="4"/>
      <c r="CDC256" s="4"/>
      <c r="CDD256" s="4"/>
      <c r="CDE256" s="4"/>
      <c r="CDF256" s="4"/>
      <c r="CDG256" s="4"/>
      <c r="CDH256" s="4"/>
      <c r="CDI256" s="4"/>
      <c r="CDJ256" s="4"/>
      <c r="CDK256" s="4"/>
      <c r="CDL256" s="4"/>
      <c r="CDM256" s="4"/>
      <c r="CDN256" s="4"/>
      <c r="CDO256" s="4"/>
      <c r="CDP256" s="4"/>
      <c r="CDQ256" s="4"/>
      <c r="CDR256" s="4"/>
      <c r="CDS256" s="4"/>
      <c r="CDT256" s="4"/>
      <c r="CDU256" s="4"/>
      <c r="CDV256" s="4"/>
      <c r="CDW256" s="4"/>
      <c r="CDX256" s="4"/>
      <c r="CDY256" s="4"/>
      <c r="CDZ256" s="4"/>
      <c r="CEA256" s="4"/>
      <c r="CEB256" s="4"/>
      <c r="CEC256" s="4"/>
      <c r="CED256" s="4"/>
      <c r="CEE256" s="4"/>
      <c r="CEF256" s="4"/>
      <c r="CEG256" s="4"/>
      <c r="CEH256" s="4"/>
      <c r="CEI256" s="4"/>
      <c r="CEJ256" s="4"/>
      <c r="CEK256" s="4"/>
      <c r="CEL256" s="4"/>
      <c r="CEM256" s="4"/>
      <c r="CEN256" s="4"/>
      <c r="CEO256" s="4"/>
      <c r="CEP256" s="4"/>
      <c r="CEQ256" s="4"/>
      <c r="CER256" s="4"/>
      <c r="CES256" s="4"/>
      <c r="CET256" s="4"/>
      <c r="CEU256" s="4"/>
      <c r="CEV256" s="4"/>
      <c r="CEW256" s="4"/>
      <c r="CEX256" s="4"/>
      <c r="CEY256" s="4"/>
      <c r="CEZ256" s="4"/>
      <c r="CFA256" s="4"/>
      <c r="CFB256" s="4"/>
      <c r="CFC256" s="4"/>
      <c r="CFD256" s="4"/>
      <c r="CFE256" s="4"/>
      <c r="CFF256" s="4"/>
      <c r="CFG256" s="4"/>
      <c r="CFH256" s="4"/>
      <c r="CFI256" s="4"/>
      <c r="CFJ256" s="4"/>
      <c r="CFK256" s="4"/>
      <c r="CFL256" s="4"/>
      <c r="CFM256" s="4"/>
      <c r="CFN256" s="4"/>
      <c r="CFO256" s="4"/>
      <c r="CFP256" s="4"/>
      <c r="CFQ256" s="4"/>
      <c r="CFR256" s="4"/>
      <c r="CFS256" s="4"/>
      <c r="CFT256" s="4"/>
      <c r="CFU256" s="4"/>
      <c r="CFV256" s="4"/>
      <c r="CFW256" s="4"/>
      <c r="CFX256" s="4"/>
      <c r="CFY256" s="4"/>
      <c r="CFZ256" s="4"/>
      <c r="CGA256" s="4"/>
      <c r="CGB256" s="4"/>
      <c r="CGC256" s="4"/>
      <c r="CGD256" s="4"/>
      <c r="CGE256" s="4"/>
      <c r="CGF256" s="4"/>
      <c r="CGG256" s="4"/>
      <c r="CGH256" s="4"/>
      <c r="CGI256" s="4"/>
      <c r="CGJ256" s="4"/>
      <c r="CGK256" s="4"/>
      <c r="CGL256" s="4"/>
      <c r="CGM256" s="4"/>
      <c r="CGN256" s="4"/>
      <c r="CGO256" s="4"/>
      <c r="CGP256" s="4"/>
      <c r="CGQ256" s="4"/>
      <c r="CGR256" s="4"/>
      <c r="CGS256" s="4"/>
      <c r="CGT256" s="4"/>
      <c r="CGU256" s="4"/>
      <c r="CGV256" s="4"/>
      <c r="CGW256" s="4"/>
      <c r="CGX256" s="4"/>
      <c r="CGY256" s="4"/>
      <c r="CGZ256" s="4"/>
      <c r="CHA256" s="4"/>
      <c r="CHB256" s="4"/>
      <c r="CHC256" s="4"/>
      <c r="CHD256" s="4"/>
      <c r="CHE256" s="4"/>
      <c r="CHF256" s="4"/>
      <c r="CHG256" s="4"/>
      <c r="CHH256" s="4"/>
      <c r="CHI256" s="4"/>
      <c r="CHJ256" s="4"/>
      <c r="CHK256" s="4"/>
      <c r="CHL256" s="4"/>
      <c r="CHM256" s="4"/>
      <c r="CHN256" s="4"/>
      <c r="CHO256" s="4"/>
      <c r="CHP256" s="4"/>
      <c r="CHQ256" s="4"/>
      <c r="CHR256" s="4"/>
      <c r="CHS256" s="4"/>
      <c r="CHT256" s="4"/>
      <c r="CHU256" s="4"/>
      <c r="CHV256" s="4"/>
      <c r="CHW256" s="4"/>
      <c r="CHX256" s="4"/>
      <c r="CHY256" s="4"/>
      <c r="CHZ256" s="4"/>
      <c r="CIA256" s="4"/>
      <c r="CIB256" s="4"/>
      <c r="CIC256" s="4"/>
      <c r="CID256" s="4"/>
      <c r="CIE256" s="4"/>
      <c r="CIF256" s="4"/>
      <c r="CIG256" s="4"/>
      <c r="CIH256" s="4"/>
      <c r="CII256" s="4"/>
      <c r="CIJ256" s="4"/>
      <c r="CIK256" s="4"/>
      <c r="CIL256" s="4"/>
      <c r="CIM256" s="4"/>
      <c r="CIN256" s="4"/>
      <c r="CIO256" s="4"/>
      <c r="CIP256" s="4"/>
      <c r="CIQ256" s="4"/>
      <c r="CIR256" s="4"/>
      <c r="CIS256" s="4"/>
      <c r="CIT256" s="4"/>
      <c r="CIU256" s="4"/>
      <c r="CIV256" s="4"/>
      <c r="CIW256" s="4"/>
      <c r="CIX256" s="4"/>
      <c r="CIY256" s="4"/>
      <c r="CIZ256" s="4"/>
      <c r="CJA256" s="4"/>
      <c r="CJB256" s="4"/>
      <c r="CJC256" s="4"/>
      <c r="CJD256" s="4"/>
      <c r="CJE256" s="4"/>
      <c r="CJF256" s="4"/>
      <c r="CJG256" s="4"/>
      <c r="CJH256" s="4"/>
      <c r="CJI256" s="4"/>
      <c r="CJJ256" s="4"/>
      <c r="CJK256" s="4"/>
      <c r="CJL256" s="4"/>
      <c r="CJM256" s="4"/>
      <c r="CJN256" s="4"/>
      <c r="CJO256" s="4"/>
      <c r="CJP256" s="4"/>
      <c r="CJQ256" s="4"/>
      <c r="CJR256" s="4"/>
      <c r="CJS256" s="4"/>
      <c r="CJT256" s="4"/>
      <c r="CJU256" s="4"/>
      <c r="CJV256" s="4"/>
      <c r="CJW256" s="4"/>
      <c r="CJX256" s="4"/>
      <c r="CJY256" s="4"/>
      <c r="CJZ256" s="4"/>
      <c r="CKA256" s="4"/>
      <c r="CKB256" s="4"/>
      <c r="CKC256" s="4"/>
      <c r="CKD256" s="4"/>
      <c r="CKE256" s="4"/>
      <c r="CKF256" s="4"/>
      <c r="CKG256" s="4"/>
      <c r="CKH256" s="4"/>
      <c r="CKI256" s="4"/>
      <c r="CKJ256" s="4"/>
      <c r="CKK256" s="4"/>
      <c r="CKL256" s="4"/>
      <c r="CKM256" s="4"/>
      <c r="CKN256" s="4"/>
      <c r="CKO256" s="4"/>
      <c r="CKP256" s="4"/>
      <c r="CKQ256" s="4"/>
      <c r="CKR256" s="4"/>
      <c r="CKS256" s="4"/>
      <c r="CKT256" s="4"/>
      <c r="CKU256" s="4"/>
      <c r="CKV256" s="4"/>
      <c r="CKW256" s="4"/>
      <c r="CKX256" s="4"/>
      <c r="CKY256" s="4"/>
      <c r="CKZ256" s="4"/>
      <c r="CLA256" s="4"/>
      <c r="CLB256" s="4"/>
      <c r="CLC256" s="4"/>
      <c r="CLD256" s="4"/>
      <c r="CLE256" s="4"/>
      <c r="CLF256" s="4"/>
      <c r="CLG256" s="4"/>
      <c r="CLH256" s="4"/>
      <c r="CLI256" s="4"/>
      <c r="CLJ256" s="4"/>
      <c r="CLK256" s="4"/>
      <c r="CLL256" s="4"/>
      <c r="CLM256" s="4"/>
      <c r="CLN256" s="4"/>
      <c r="CLO256" s="4"/>
      <c r="CLP256" s="4"/>
      <c r="CLQ256" s="4"/>
      <c r="CLR256" s="4"/>
      <c r="CLS256" s="4"/>
      <c r="CLT256" s="4"/>
      <c r="CLU256" s="4"/>
      <c r="CLV256" s="4"/>
      <c r="CLW256" s="4"/>
      <c r="CLX256" s="4"/>
      <c r="CLY256" s="4"/>
      <c r="CLZ256" s="4"/>
      <c r="CMA256" s="4"/>
      <c r="CMB256" s="4"/>
      <c r="CMC256" s="4"/>
      <c r="CMD256" s="4"/>
      <c r="CME256" s="4"/>
      <c r="CMF256" s="4"/>
      <c r="CMG256" s="4"/>
      <c r="CMH256" s="4"/>
      <c r="CMI256" s="4"/>
      <c r="CMJ256" s="4"/>
      <c r="CMK256" s="4"/>
      <c r="CML256" s="4"/>
      <c r="CMM256" s="4"/>
      <c r="CMN256" s="4"/>
      <c r="CMO256" s="4"/>
      <c r="CMP256" s="4"/>
      <c r="CMQ256" s="4"/>
      <c r="CMR256" s="4"/>
      <c r="CMS256" s="4"/>
      <c r="CMT256" s="4"/>
      <c r="CMU256" s="4"/>
      <c r="CMV256" s="4"/>
      <c r="CMW256" s="4"/>
      <c r="CMX256" s="4"/>
      <c r="CMY256" s="4"/>
      <c r="CMZ256" s="4"/>
      <c r="CNA256" s="4"/>
      <c r="CNB256" s="4"/>
      <c r="CNC256" s="4"/>
      <c r="CND256" s="4"/>
      <c r="CNE256" s="4"/>
      <c r="CNF256" s="4"/>
      <c r="CNG256" s="4"/>
      <c r="CNH256" s="4"/>
      <c r="CNI256" s="4"/>
      <c r="CNJ256" s="4"/>
      <c r="CNK256" s="4"/>
      <c r="CNL256" s="4"/>
      <c r="CNM256" s="4"/>
      <c r="CNN256" s="4"/>
      <c r="CNO256" s="4"/>
      <c r="CNP256" s="4"/>
      <c r="CNQ256" s="4"/>
      <c r="CNR256" s="4"/>
      <c r="CNS256" s="4"/>
      <c r="CNT256" s="4"/>
      <c r="CNU256" s="4"/>
      <c r="CNV256" s="4"/>
      <c r="CNW256" s="4"/>
      <c r="CNX256" s="4"/>
      <c r="CNY256" s="4"/>
      <c r="CNZ256" s="4"/>
      <c r="COA256" s="4"/>
      <c r="COB256" s="4"/>
      <c r="COC256" s="4"/>
      <c r="COD256" s="4"/>
      <c r="COE256" s="4"/>
      <c r="COF256" s="4"/>
      <c r="COG256" s="4"/>
      <c r="COH256" s="4"/>
      <c r="COI256" s="4"/>
      <c r="COJ256" s="4"/>
      <c r="COK256" s="4"/>
      <c r="COL256" s="4"/>
      <c r="COM256" s="4"/>
      <c r="CON256" s="4"/>
      <c r="COO256" s="4"/>
      <c r="COP256" s="4"/>
      <c r="COQ256" s="4"/>
      <c r="COR256" s="4"/>
      <c r="COS256" s="4"/>
      <c r="COT256" s="4"/>
      <c r="COU256" s="4"/>
      <c r="COV256" s="4"/>
      <c r="COW256" s="4"/>
      <c r="COX256" s="4"/>
      <c r="COY256" s="4"/>
      <c r="COZ256" s="4"/>
      <c r="CPA256" s="4"/>
      <c r="CPB256" s="4"/>
      <c r="CPC256" s="4"/>
      <c r="CPD256" s="4"/>
      <c r="CPE256" s="4"/>
      <c r="CPF256" s="4"/>
      <c r="CPG256" s="4"/>
      <c r="CPH256" s="4"/>
      <c r="CPI256" s="4"/>
      <c r="CPJ256" s="4"/>
      <c r="CPK256" s="4"/>
      <c r="CPL256" s="4"/>
      <c r="CPM256" s="4"/>
      <c r="CPN256" s="4"/>
      <c r="CPO256" s="4"/>
      <c r="CPP256" s="4"/>
      <c r="CPQ256" s="4"/>
      <c r="CPR256" s="4"/>
      <c r="CPS256" s="4"/>
      <c r="CPT256" s="4"/>
      <c r="CPU256" s="4"/>
      <c r="CPV256" s="4"/>
      <c r="CPW256" s="4"/>
      <c r="CPX256" s="4"/>
      <c r="CPY256" s="4"/>
      <c r="CPZ256" s="4"/>
      <c r="CQA256" s="4"/>
      <c r="CQB256" s="4"/>
      <c r="CQC256" s="4"/>
      <c r="CQD256" s="4"/>
      <c r="CQE256" s="4"/>
      <c r="CQF256" s="4"/>
      <c r="CQG256" s="4"/>
      <c r="CQH256" s="4"/>
      <c r="CQI256" s="4"/>
      <c r="CQJ256" s="4"/>
      <c r="CQK256" s="4"/>
      <c r="CQL256" s="4"/>
      <c r="CQM256" s="4"/>
      <c r="CQN256" s="4"/>
      <c r="CQO256" s="4"/>
      <c r="CQP256" s="4"/>
      <c r="CQQ256" s="4"/>
      <c r="CQR256" s="4"/>
      <c r="CQS256" s="4"/>
      <c r="CQT256" s="4"/>
      <c r="CQU256" s="4"/>
      <c r="CQV256" s="4"/>
      <c r="CQW256" s="4"/>
      <c r="CQX256" s="4"/>
      <c r="CQY256" s="4"/>
      <c r="CQZ256" s="4"/>
      <c r="CRA256" s="4"/>
      <c r="CRB256" s="4"/>
      <c r="CRC256" s="4"/>
      <c r="CRD256" s="4"/>
      <c r="CRE256" s="4"/>
      <c r="CRF256" s="4"/>
      <c r="CRG256" s="4"/>
      <c r="CRH256" s="4"/>
      <c r="CRI256" s="4"/>
      <c r="CRJ256" s="4"/>
      <c r="CRK256" s="4"/>
      <c r="CRL256" s="4"/>
      <c r="CRM256" s="4"/>
      <c r="CRN256" s="4"/>
      <c r="CRO256" s="4"/>
      <c r="CRP256" s="4"/>
      <c r="CRQ256" s="4"/>
      <c r="CRR256" s="4"/>
      <c r="CRS256" s="4"/>
      <c r="CRT256" s="4"/>
      <c r="CRU256" s="4"/>
      <c r="CRV256" s="4"/>
      <c r="CRW256" s="4"/>
      <c r="CRX256" s="4"/>
      <c r="CRY256" s="4"/>
      <c r="CRZ256" s="4"/>
      <c r="CSA256" s="4"/>
      <c r="CSB256" s="4"/>
      <c r="CSC256" s="4"/>
      <c r="CSD256" s="4"/>
      <c r="CSE256" s="4"/>
      <c r="CSF256" s="4"/>
      <c r="CSG256" s="4"/>
      <c r="CSH256" s="4"/>
      <c r="CSI256" s="4"/>
      <c r="CSJ256" s="4"/>
      <c r="CSK256" s="4"/>
      <c r="CSL256" s="4"/>
      <c r="CSM256" s="4"/>
      <c r="CSN256" s="4"/>
      <c r="CSO256" s="4"/>
      <c r="CSP256" s="4"/>
      <c r="CSQ256" s="4"/>
      <c r="CSR256" s="4"/>
      <c r="CSS256" s="4"/>
      <c r="CST256" s="4"/>
      <c r="CSU256" s="4"/>
      <c r="CSV256" s="4"/>
      <c r="CSW256" s="4"/>
      <c r="CSX256" s="4"/>
      <c r="CSY256" s="4"/>
      <c r="CSZ256" s="4"/>
      <c r="CTA256" s="4"/>
      <c r="CTB256" s="4"/>
      <c r="CTC256" s="4"/>
      <c r="CTD256" s="4"/>
      <c r="CTE256" s="4"/>
      <c r="CTF256" s="4"/>
      <c r="CTG256" s="4"/>
      <c r="CTH256" s="4"/>
      <c r="CTI256" s="4"/>
      <c r="CTJ256" s="4"/>
      <c r="CTK256" s="4"/>
      <c r="CTL256" s="4"/>
      <c r="CTM256" s="4"/>
      <c r="CTN256" s="4"/>
      <c r="CTO256" s="4"/>
      <c r="CTP256" s="4"/>
      <c r="CTQ256" s="4"/>
      <c r="CTR256" s="4"/>
      <c r="CTS256" s="4"/>
      <c r="CTT256" s="4"/>
      <c r="CTU256" s="4"/>
      <c r="CTV256" s="4"/>
      <c r="CTW256" s="4"/>
      <c r="CTX256" s="4"/>
      <c r="CTY256" s="4"/>
      <c r="CTZ256" s="4"/>
      <c r="CUA256" s="4"/>
      <c r="CUB256" s="4"/>
      <c r="CUC256" s="4"/>
      <c r="CUD256" s="4"/>
      <c r="CUE256" s="4"/>
      <c r="CUF256" s="4"/>
      <c r="CUG256" s="4"/>
      <c r="CUH256" s="4"/>
      <c r="CUI256" s="4"/>
      <c r="CUJ256" s="4"/>
      <c r="CUK256" s="4"/>
      <c r="CUL256" s="4"/>
      <c r="CUM256" s="4"/>
      <c r="CUN256" s="4"/>
      <c r="CUO256" s="4"/>
      <c r="CUP256" s="4"/>
      <c r="CUQ256" s="4"/>
      <c r="CUR256" s="4"/>
      <c r="CUS256" s="4"/>
      <c r="CUT256" s="4"/>
      <c r="CUU256" s="4"/>
      <c r="CUV256" s="4"/>
      <c r="CUW256" s="4"/>
      <c r="CUX256" s="4"/>
      <c r="CUY256" s="4"/>
      <c r="CUZ256" s="4"/>
      <c r="CVA256" s="4"/>
      <c r="CVB256" s="4"/>
      <c r="CVC256" s="4"/>
      <c r="CVD256" s="4"/>
      <c r="CVE256" s="4"/>
      <c r="CVF256" s="4"/>
      <c r="CVG256" s="4"/>
      <c r="CVH256" s="4"/>
      <c r="CVI256" s="4"/>
      <c r="CVJ256" s="4"/>
      <c r="CVK256" s="4"/>
      <c r="CVL256" s="4"/>
      <c r="CVM256" s="4"/>
      <c r="CVN256" s="4"/>
      <c r="CVO256" s="4"/>
      <c r="CVP256" s="4"/>
      <c r="CVQ256" s="4"/>
      <c r="CVR256" s="4"/>
      <c r="CVS256" s="4"/>
      <c r="CVT256" s="4"/>
      <c r="CVU256" s="4"/>
      <c r="CVV256" s="4"/>
      <c r="CVW256" s="4"/>
      <c r="CVX256" s="4"/>
      <c r="CVY256" s="4"/>
      <c r="CVZ256" s="4"/>
      <c r="CWA256" s="4"/>
      <c r="CWB256" s="4"/>
      <c r="CWC256" s="4"/>
      <c r="CWD256" s="4"/>
      <c r="CWE256" s="4"/>
      <c r="CWF256" s="4"/>
      <c r="CWG256" s="4"/>
      <c r="CWH256" s="4"/>
      <c r="CWI256" s="4"/>
      <c r="CWJ256" s="4"/>
      <c r="CWK256" s="4"/>
      <c r="CWL256" s="4"/>
      <c r="CWM256" s="4"/>
      <c r="CWN256" s="4"/>
      <c r="CWO256" s="4"/>
      <c r="CWP256" s="4"/>
      <c r="CWQ256" s="4"/>
      <c r="CWR256" s="4"/>
      <c r="CWS256" s="4"/>
      <c r="CWT256" s="4"/>
      <c r="CWU256" s="4"/>
      <c r="CWV256" s="4"/>
      <c r="CWW256" s="4"/>
      <c r="CWX256" s="4"/>
      <c r="CWY256" s="4"/>
      <c r="CWZ256" s="4"/>
      <c r="CXA256" s="4"/>
      <c r="CXB256" s="4"/>
      <c r="CXC256" s="4"/>
      <c r="CXD256" s="4"/>
      <c r="CXE256" s="4"/>
      <c r="CXF256" s="4"/>
      <c r="CXG256" s="4"/>
      <c r="CXH256" s="4"/>
      <c r="CXI256" s="4"/>
      <c r="CXJ256" s="4"/>
      <c r="CXK256" s="4"/>
      <c r="CXL256" s="4"/>
      <c r="CXM256" s="4"/>
      <c r="CXN256" s="4"/>
      <c r="CXO256" s="4"/>
      <c r="CXP256" s="4"/>
      <c r="CXQ256" s="4"/>
      <c r="CXR256" s="4"/>
      <c r="CXS256" s="4"/>
      <c r="CXT256" s="4"/>
      <c r="CXU256" s="4"/>
      <c r="CXV256" s="4"/>
      <c r="CXW256" s="4"/>
      <c r="CXX256" s="4"/>
      <c r="CXY256" s="4"/>
      <c r="CXZ256" s="4"/>
      <c r="CYA256" s="4"/>
      <c r="CYB256" s="4"/>
      <c r="CYC256" s="4"/>
      <c r="CYD256" s="4"/>
      <c r="CYE256" s="4"/>
      <c r="CYF256" s="4"/>
      <c r="CYG256" s="4"/>
      <c r="CYH256" s="4"/>
      <c r="CYI256" s="4"/>
      <c r="CYJ256" s="4"/>
      <c r="CYK256" s="4"/>
      <c r="CYL256" s="4"/>
      <c r="CYM256" s="4"/>
      <c r="CYN256" s="4"/>
      <c r="CYO256" s="4"/>
      <c r="CYP256" s="4"/>
      <c r="CYQ256" s="4"/>
      <c r="CYR256" s="4"/>
      <c r="CYS256" s="4"/>
      <c r="CYT256" s="4"/>
      <c r="CYU256" s="4"/>
      <c r="CYV256" s="4"/>
      <c r="CYW256" s="4"/>
      <c r="CYX256" s="4"/>
      <c r="CYY256" s="4"/>
      <c r="CYZ256" s="4"/>
      <c r="CZA256" s="4"/>
      <c r="CZB256" s="4"/>
      <c r="CZC256" s="4"/>
      <c r="CZD256" s="4"/>
      <c r="CZE256" s="4"/>
      <c r="CZF256" s="4"/>
      <c r="CZG256" s="4"/>
      <c r="CZH256" s="4"/>
      <c r="CZI256" s="4"/>
      <c r="CZJ256" s="4"/>
      <c r="CZK256" s="4"/>
      <c r="CZL256" s="4"/>
      <c r="CZM256" s="4"/>
      <c r="CZN256" s="4"/>
      <c r="CZO256" s="4"/>
      <c r="CZP256" s="4"/>
      <c r="CZQ256" s="4"/>
      <c r="CZR256" s="4"/>
      <c r="CZS256" s="4"/>
      <c r="CZT256" s="4"/>
      <c r="CZU256" s="4"/>
      <c r="CZV256" s="4"/>
      <c r="CZW256" s="4"/>
      <c r="CZX256" s="4"/>
      <c r="CZY256" s="4"/>
      <c r="CZZ256" s="4"/>
      <c r="DAA256" s="4"/>
      <c r="DAB256" s="4"/>
      <c r="DAC256" s="4"/>
      <c r="DAD256" s="4"/>
      <c r="DAE256" s="4"/>
      <c r="DAF256" s="4"/>
      <c r="DAG256" s="4"/>
      <c r="DAH256" s="4"/>
      <c r="DAI256" s="4"/>
      <c r="DAJ256" s="4"/>
      <c r="DAK256" s="4"/>
      <c r="DAL256" s="4"/>
      <c r="DAM256" s="4"/>
      <c r="DAN256" s="4"/>
      <c r="DAO256" s="4"/>
      <c r="DAP256" s="4"/>
      <c r="DAQ256" s="4"/>
      <c r="DAR256" s="4"/>
      <c r="DAS256" s="4"/>
      <c r="DAT256" s="4"/>
      <c r="DAU256" s="4"/>
      <c r="DAV256" s="4"/>
      <c r="DAW256" s="4"/>
      <c r="DAX256" s="4"/>
      <c r="DAY256" s="4"/>
      <c r="DAZ256" s="4"/>
      <c r="DBA256" s="4"/>
      <c r="DBB256" s="4"/>
      <c r="DBC256" s="4"/>
      <c r="DBD256" s="4"/>
      <c r="DBE256" s="4"/>
      <c r="DBF256" s="4"/>
      <c r="DBG256" s="4"/>
      <c r="DBH256" s="4"/>
      <c r="DBI256" s="4"/>
      <c r="DBJ256" s="4"/>
      <c r="DBK256" s="4"/>
      <c r="DBL256" s="4"/>
      <c r="DBM256" s="4"/>
      <c r="DBN256" s="4"/>
      <c r="DBO256" s="4"/>
      <c r="DBP256" s="4"/>
      <c r="DBQ256" s="4"/>
      <c r="DBR256" s="4"/>
      <c r="DBS256" s="4"/>
      <c r="DBT256" s="4"/>
      <c r="DBU256" s="4"/>
      <c r="DBV256" s="4"/>
      <c r="DBW256" s="4"/>
      <c r="DBX256" s="4"/>
      <c r="DBY256" s="4"/>
      <c r="DBZ256" s="4"/>
      <c r="DCA256" s="4"/>
      <c r="DCB256" s="4"/>
      <c r="DCC256" s="4"/>
      <c r="DCD256" s="4"/>
      <c r="DCE256" s="4"/>
      <c r="DCF256" s="4"/>
      <c r="DCG256" s="4"/>
      <c r="DCH256" s="4"/>
      <c r="DCI256" s="4"/>
      <c r="DCJ256" s="4"/>
      <c r="DCK256" s="4"/>
      <c r="DCL256" s="4"/>
      <c r="DCM256" s="4"/>
      <c r="DCN256" s="4"/>
      <c r="DCO256" s="4"/>
      <c r="DCP256" s="4"/>
      <c r="DCQ256" s="4"/>
      <c r="DCR256" s="4"/>
      <c r="DCS256" s="4"/>
      <c r="DCT256" s="4"/>
      <c r="DCU256" s="4"/>
      <c r="DCV256" s="4"/>
      <c r="DCW256" s="4"/>
      <c r="DCX256" s="4"/>
      <c r="DCY256" s="4"/>
      <c r="DCZ256" s="4"/>
      <c r="DDA256" s="4"/>
      <c r="DDB256" s="4"/>
      <c r="DDC256" s="4"/>
      <c r="DDD256" s="4"/>
      <c r="DDE256" s="4"/>
      <c r="DDF256" s="4"/>
      <c r="DDG256" s="4"/>
      <c r="DDH256" s="4"/>
      <c r="DDI256" s="4"/>
      <c r="DDJ256" s="4"/>
      <c r="DDK256" s="4"/>
      <c r="DDL256" s="4"/>
      <c r="DDM256" s="4"/>
      <c r="DDN256" s="4"/>
      <c r="DDO256" s="4"/>
      <c r="DDP256" s="4"/>
      <c r="DDQ256" s="4"/>
      <c r="DDR256" s="4"/>
      <c r="DDS256" s="4"/>
      <c r="DDT256" s="4"/>
      <c r="DDU256" s="4"/>
      <c r="DDV256" s="4"/>
      <c r="DDW256" s="4"/>
      <c r="DDX256" s="4"/>
      <c r="DDY256" s="4"/>
      <c r="DDZ256" s="4"/>
      <c r="DEA256" s="4"/>
      <c r="DEB256" s="4"/>
      <c r="DEC256" s="4"/>
      <c r="DED256" s="4"/>
      <c r="DEE256" s="4"/>
      <c r="DEF256" s="4"/>
      <c r="DEG256" s="4"/>
      <c r="DEH256" s="4"/>
      <c r="DEI256" s="4"/>
      <c r="DEJ256" s="4"/>
      <c r="DEK256" s="4"/>
      <c r="DEL256" s="4"/>
      <c r="DEM256" s="4"/>
      <c r="DEN256" s="4"/>
      <c r="DEO256" s="4"/>
      <c r="DEP256" s="4"/>
      <c r="DEQ256" s="4"/>
      <c r="DER256" s="4"/>
      <c r="DES256" s="4"/>
      <c r="DET256" s="4"/>
      <c r="DEU256" s="4"/>
      <c r="DEV256" s="4"/>
      <c r="DEW256" s="4"/>
      <c r="DEX256" s="4"/>
      <c r="DEY256" s="4"/>
      <c r="DEZ256" s="4"/>
      <c r="DFA256" s="4"/>
      <c r="DFB256" s="4"/>
      <c r="DFC256" s="4"/>
      <c r="DFD256" s="4"/>
      <c r="DFE256" s="4"/>
      <c r="DFF256" s="4"/>
      <c r="DFG256" s="4"/>
      <c r="DFH256" s="4"/>
      <c r="DFI256" s="4"/>
      <c r="DFJ256" s="4"/>
      <c r="DFK256" s="4"/>
      <c r="DFL256" s="4"/>
      <c r="DFM256" s="4"/>
      <c r="DFN256" s="4"/>
      <c r="DFO256" s="4"/>
      <c r="DFP256" s="4"/>
      <c r="DFQ256" s="4"/>
      <c r="DFR256" s="4"/>
      <c r="DFS256" s="4"/>
      <c r="DFT256" s="4"/>
      <c r="DFU256" s="4"/>
      <c r="DFV256" s="4"/>
      <c r="DFW256" s="4"/>
      <c r="DFX256" s="4"/>
      <c r="DFY256" s="4"/>
      <c r="DFZ256" s="4"/>
      <c r="DGA256" s="4"/>
      <c r="DGB256" s="4"/>
      <c r="DGC256" s="4"/>
      <c r="DGD256" s="4"/>
      <c r="DGE256" s="4"/>
      <c r="DGF256" s="4"/>
      <c r="DGG256" s="4"/>
      <c r="DGH256" s="4"/>
      <c r="DGI256" s="4"/>
      <c r="DGJ256" s="4"/>
      <c r="DGK256" s="4"/>
      <c r="DGL256" s="4"/>
      <c r="DGM256" s="4"/>
      <c r="DGN256" s="4"/>
      <c r="DGO256" s="4"/>
      <c r="DGP256" s="4"/>
      <c r="DGQ256" s="4"/>
      <c r="DGR256" s="4"/>
      <c r="DGS256" s="4"/>
      <c r="DGT256" s="4"/>
      <c r="DGU256" s="4"/>
      <c r="DGV256" s="4"/>
      <c r="DGW256" s="4"/>
      <c r="DGX256" s="4"/>
      <c r="DGY256" s="4"/>
      <c r="DGZ256" s="4"/>
      <c r="DHA256" s="4"/>
      <c r="DHB256" s="4"/>
      <c r="DHC256" s="4"/>
      <c r="DHD256" s="4"/>
      <c r="DHE256" s="4"/>
      <c r="DHF256" s="4"/>
      <c r="DHG256" s="4"/>
      <c r="DHH256" s="4"/>
      <c r="DHI256" s="4"/>
      <c r="DHJ256" s="4"/>
      <c r="DHK256" s="4"/>
      <c r="DHL256" s="4"/>
      <c r="DHM256" s="4"/>
      <c r="DHN256" s="4"/>
      <c r="DHO256" s="4"/>
      <c r="DHP256" s="4"/>
      <c r="DHQ256" s="4"/>
      <c r="DHR256" s="4"/>
      <c r="DHS256" s="4"/>
      <c r="DHT256" s="4"/>
      <c r="DHU256" s="4"/>
      <c r="DHV256" s="4"/>
      <c r="DHW256" s="4"/>
      <c r="DHX256" s="4"/>
      <c r="DHY256" s="4"/>
      <c r="DHZ256" s="4"/>
      <c r="DIA256" s="4"/>
      <c r="DIB256" s="4"/>
      <c r="DIC256" s="4"/>
      <c r="DID256" s="4"/>
      <c r="DIE256" s="4"/>
      <c r="DIF256" s="4"/>
      <c r="DIG256" s="4"/>
      <c r="DIH256" s="4"/>
      <c r="DII256" s="4"/>
      <c r="DIJ256" s="4"/>
      <c r="DIK256" s="4"/>
      <c r="DIL256" s="4"/>
      <c r="DIM256" s="4"/>
      <c r="DIN256" s="4"/>
      <c r="DIO256" s="4"/>
      <c r="DIP256" s="4"/>
      <c r="DIQ256" s="4"/>
      <c r="DIR256" s="4"/>
      <c r="DIS256" s="4"/>
      <c r="DIT256" s="4"/>
      <c r="DIU256" s="4"/>
      <c r="DIV256" s="4"/>
      <c r="DIW256" s="4"/>
      <c r="DIX256" s="4"/>
      <c r="DIY256" s="4"/>
      <c r="DIZ256" s="4"/>
      <c r="DJA256" s="4"/>
      <c r="DJB256" s="4"/>
      <c r="DJC256" s="4"/>
      <c r="DJD256" s="4"/>
      <c r="DJE256" s="4"/>
      <c r="DJF256" s="4"/>
      <c r="DJG256" s="4"/>
      <c r="DJH256" s="4"/>
      <c r="DJI256" s="4"/>
      <c r="DJJ256" s="4"/>
      <c r="DJK256" s="4"/>
      <c r="DJL256" s="4"/>
      <c r="DJM256" s="4"/>
      <c r="DJN256" s="4"/>
      <c r="DJO256" s="4"/>
      <c r="DJP256" s="4"/>
      <c r="DJQ256" s="4"/>
      <c r="DJR256" s="4"/>
      <c r="DJS256" s="4"/>
      <c r="DJT256" s="4"/>
      <c r="DJU256" s="4"/>
      <c r="DJV256" s="4"/>
      <c r="DJW256" s="4"/>
      <c r="DJX256" s="4"/>
      <c r="DJY256" s="4"/>
      <c r="DJZ256" s="4"/>
      <c r="DKA256" s="4"/>
      <c r="DKB256" s="4"/>
      <c r="DKC256" s="4"/>
      <c r="DKD256" s="4"/>
      <c r="DKE256" s="4"/>
      <c r="DKF256" s="4"/>
      <c r="DKG256" s="4"/>
      <c r="DKH256" s="4"/>
      <c r="DKI256" s="4"/>
      <c r="DKJ256" s="4"/>
      <c r="DKK256" s="4"/>
      <c r="DKL256" s="4"/>
      <c r="DKM256" s="4"/>
      <c r="DKN256" s="4"/>
      <c r="DKO256" s="4"/>
      <c r="DKP256" s="4"/>
      <c r="DKQ256" s="4"/>
      <c r="DKR256" s="4"/>
      <c r="DKS256" s="4"/>
      <c r="DKT256" s="4"/>
      <c r="DKU256" s="4"/>
      <c r="DKV256" s="4"/>
      <c r="DKW256" s="4"/>
      <c r="DKX256" s="4"/>
      <c r="DKY256" s="4"/>
      <c r="DKZ256" s="4"/>
      <c r="DLA256" s="4"/>
      <c r="DLB256" s="4"/>
      <c r="DLC256" s="4"/>
      <c r="DLD256" s="4"/>
      <c r="DLE256" s="4"/>
      <c r="DLF256" s="4"/>
      <c r="DLG256" s="4"/>
      <c r="DLH256" s="4"/>
      <c r="DLI256" s="4"/>
      <c r="DLJ256" s="4"/>
      <c r="DLK256" s="4"/>
      <c r="DLL256" s="4"/>
      <c r="DLM256" s="4"/>
      <c r="DLN256" s="4"/>
      <c r="DLO256" s="4"/>
      <c r="DLP256" s="4"/>
      <c r="DLQ256" s="4"/>
      <c r="DLR256" s="4"/>
      <c r="DLS256" s="4"/>
      <c r="DLT256" s="4"/>
      <c r="DLU256" s="4"/>
      <c r="DLV256" s="4"/>
      <c r="DLW256" s="4"/>
      <c r="DLX256" s="4"/>
      <c r="DLY256" s="4"/>
      <c r="DLZ256" s="4"/>
      <c r="DMA256" s="4"/>
      <c r="DMB256" s="4"/>
      <c r="DMC256" s="4"/>
      <c r="DMD256" s="4"/>
      <c r="DME256" s="4"/>
      <c r="DMF256" s="4"/>
      <c r="DMG256" s="4"/>
      <c r="DMH256" s="4"/>
      <c r="DMI256" s="4"/>
      <c r="DMJ256" s="4"/>
      <c r="DMK256" s="4"/>
      <c r="DML256" s="4"/>
      <c r="DMM256" s="4"/>
      <c r="DMN256" s="4"/>
      <c r="DMO256" s="4"/>
      <c r="DMP256" s="4"/>
      <c r="DMQ256" s="4"/>
      <c r="DMR256" s="4"/>
      <c r="DMS256" s="4"/>
      <c r="DMT256" s="4"/>
      <c r="DMU256" s="4"/>
      <c r="DMV256" s="4"/>
      <c r="DMW256" s="4"/>
      <c r="DMX256" s="4"/>
      <c r="DMY256" s="4"/>
      <c r="DMZ256" s="4"/>
      <c r="DNA256" s="4"/>
      <c r="DNB256" s="4"/>
      <c r="DNC256" s="4"/>
      <c r="DND256" s="4"/>
      <c r="DNE256" s="4"/>
      <c r="DNF256" s="4"/>
      <c r="DNG256" s="4"/>
      <c r="DNH256" s="4"/>
      <c r="DNI256" s="4"/>
      <c r="DNJ256" s="4"/>
      <c r="DNK256" s="4"/>
      <c r="DNL256" s="4"/>
      <c r="DNM256" s="4"/>
      <c r="DNN256" s="4"/>
      <c r="DNO256" s="4"/>
      <c r="DNP256" s="4"/>
      <c r="DNQ256" s="4"/>
      <c r="DNR256" s="4"/>
      <c r="DNS256" s="4"/>
      <c r="DNT256" s="4"/>
      <c r="DNU256" s="4"/>
      <c r="DNV256" s="4"/>
      <c r="DNW256" s="4"/>
      <c r="DNX256" s="4"/>
      <c r="DNY256" s="4"/>
      <c r="DNZ256" s="4"/>
      <c r="DOA256" s="4"/>
      <c r="DOB256" s="4"/>
      <c r="DOC256" s="4"/>
      <c r="DOD256" s="4"/>
      <c r="DOE256" s="4"/>
      <c r="DOF256" s="4"/>
      <c r="DOG256" s="4"/>
      <c r="DOH256" s="4"/>
      <c r="DOI256" s="4"/>
      <c r="DOJ256" s="4"/>
      <c r="DOK256" s="4"/>
      <c r="DOL256" s="4"/>
      <c r="DOM256" s="4"/>
      <c r="DON256" s="4"/>
      <c r="DOO256" s="4"/>
      <c r="DOP256" s="4"/>
      <c r="DOQ256" s="4"/>
      <c r="DOR256" s="4"/>
      <c r="DOS256" s="4"/>
      <c r="DOT256" s="4"/>
      <c r="DOU256" s="4"/>
      <c r="DOV256" s="4"/>
      <c r="DOW256" s="4"/>
      <c r="DOX256" s="4"/>
      <c r="DOY256" s="4"/>
      <c r="DOZ256" s="4"/>
      <c r="DPA256" s="4"/>
      <c r="DPB256" s="4"/>
      <c r="DPC256" s="4"/>
      <c r="DPD256" s="4"/>
      <c r="DPE256" s="4"/>
      <c r="DPF256" s="4"/>
      <c r="DPG256" s="4"/>
      <c r="DPH256" s="4"/>
      <c r="DPI256" s="4"/>
      <c r="DPJ256" s="4"/>
      <c r="DPK256" s="4"/>
      <c r="DPL256" s="4"/>
      <c r="DPM256" s="4"/>
      <c r="DPN256" s="4"/>
      <c r="DPO256" s="4"/>
      <c r="DPP256" s="4"/>
      <c r="DPQ256" s="4"/>
      <c r="DPR256" s="4"/>
      <c r="DPS256" s="4"/>
      <c r="DPT256" s="4"/>
      <c r="DPU256" s="4"/>
      <c r="DPV256" s="4"/>
      <c r="DPW256" s="4"/>
      <c r="DPX256" s="4"/>
      <c r="DPY256" s="4"/>
      <c r="DPZ256" s="4"/>
      <c r="DQA256" s="4"/>
      <c r="DQB256" s="4"/>
      <c r="DQC256" s="4"/>
      <c r="DQD256" s="4"/>
      <c r="DQE256" s="4"/>
      <c r="DQF256" s="4"/>
      <c r="DQG256" s="4"/>
      <c r="DQH256" s="4"/>
      <c r="DQI256" s="4"/>
      <c r="DQJ256" s="4"/>
      <c r="DQK256" s="4"/>
      <c r="DQL256" s="4"/>
      <c r="DQM256" s="4"/>
      <c r="DQN256" s="4"/>
      <c r="DQO256" s="4"/>
      <c r="DQP256" s="4"/>
      <c r="DQQ256" s="4"/>
      <c r="DQR256" s="4"/>
      <c r="DQS256" s="4"/>
      <c r="DQT256" s="4"/>
      <c r="DQU256" s="4"/>
      <c r="DQV256" s="4"/>
      <c r="DQW256" s="4"/>
      <c r="DQX256" s="4"/>
      <c r="DQY256" s="4"/>
      <c r="DQZ256" s="4"/>
      <c r="DRA256" s="4"/>
      <c r="DRB256" s="4"/>
      <c r="DRC256" s="4"/>
      <c r="DRD256" s="4"/>
      <c r="DRE256" s="4"/>
      <c r="DRF256" s="4"/>
      <c r="DRG256" s="4"/>
      <c r="DRH256" s="4"/>
      <c r="DRI256" s="4"/>
      <c r="DRJ256" s="4"/>
      <c r="DRK256" s="4"/>
      <c r="DRL256" s="4"/>
      <c r="DRM256" s="4"/>
      <c r="DRN256" s="4"/>
      <c r="DRO256" s="4"/>
      <c r="DRP256" s="4"/>
      <c r="DRQ256" s="4"/>
      <c r="DRR256" s="4"/>
      <c r="DRS256" s="4"/>
      <c r="DRT256" s="4"/>
      <c r="DRU256" s="4"/>
      <c r="DRV256" s="4"/>
      <c r="DRW256" s="4"/>
      <c r="DRX256" s="4"/>
      <c r="DRY256" s="4"/>
      <c r="DRZ256" s="4"/>
      <c r="DSA256" s="4"/>
      <c r="DSB256" s="4"/>
      <c r="DSC256" s="4"/>
      <c r="DSD256" s="4"/>
      <c r="DSE256" s="4"/>
      <c r="DSF256" s="4"/>
      <c r="DSG256" s="4"/>
      <c r="DSH256" s="4"/>
      <c r="DSI256" s="4"/>
      <c r="DSJ256" s="4"/>
      <c r="DSK256" s="4"/>
      <c r="DSL256" s="4"/>
      <c r="DSM256" s="4"/>
      <c r="DSN256" s="4"/>
      <c r="DSO256" s="4"/>
      <c r="DSP256" s="4"/>
      <c r="DSQ256" s="4"/>
      <c r="DSR256" s="4"/>
      <c r="DSS256" s="4"/>
      <c r="DST256" s="4"/>
      <c r="DSU256" s="4"/>
      <c r="DSV256" s="4"/>
      <c r="DSW256" s="4"/>
      <c r="DSX256" s="4"/>
      <c r="DSY256" s="4"/>
      <c r="DSZ256" s="4"/>
      <c r="DTA256" s="4"/>
      <c r="DTB256" s="4"/>
      <c r="DTC256" s="4"/>
      <c r="DTD256" s="4"/>
      <c r="DTE256" s="4"/>
      <c r="DTF256" s="4"/>
      <c r="DTG256" s="4"/>
      <c r="DTH256" s="4"/>
      <c r="DTI256" s="4"/>
      <c r="DTJ256" s="4"/>
      <c r="DTK256" s="4"/>
      <c r="DTL256" s="4"/>
      <c r="DTM256" s="4"/>
      <c r="DTN256" s="4"/>
      <c r="DTO256" s="4"/>
      <c r="DTP256" s="4"/>
      <c r="DTQ256" s="4"/>
      <c r="DTR256" s="4"/>
      <c r="DTS256" s="4"/>
      <c r="DTT256" s="4"/>
      <c r="DTU256" s="4"/>
      <c r="DTV256" s="4"/>
      <c r="DTW256" s="4"/>
      <c r="DTX256" s="4"/>
      <c r="DTY256" s="4"/>
      <c r="DTZ256" s="4"/>
      <c r="DUA256" s="4"/>
      <c r="DUB256" s="4"/>
      <c r="DUC256" s="4"/>
      <c r="DUD256" s="4"/>
      <c r="DUE256" s="4"/>
      <c r="DUF256" s="4"/>
      <c r="DUG256" s="4"/>
      <c r="DUH256" s="4"/>
      <c r="DUI256" s="4"/>
      <c r="DUJ256" s="4"/>
      <c r="DUK256" s="4"/>
      <c r="DUL256" s="4"/>
      <c r="DUM256" s="4"/>
      <c r="DUN256" s="4"/>
      <c r="DUO256" s="4"/>
      <c r="DUP256" s="4"/>
      <c r="DUQ256" s="4"/>
      <c r="DUR256" s="4"/>
      <c r="DUS256" s="4"/>
      <c r="DUT256" s="4"/>
      <c r="DUU256" s="4"/>
      <c r="DUV256" s="4"/>
      <c r="DUW256" s="4"/>
      <c r="DUX256" s="4"/>
      <c r="DUY256" s="4"/>
      <c r="DUZ256" s="4"/>
      <c r="DVA256" s="4"/>
      <c r="DVB256" s="4"/>
      <c r="DVC256" s="4"/>
      <c r="DVD256" s="4"/>
      <c r="DVE256" s="4"/>
      <c r="DVF256" s="4"/>
      <c r="DVG256" s="4"/>
      <c r="DVH256" s="4"/>
      <c r="DVI256" s="4"/>
      <c r="DVJ256" s="4"/>
      <c r="DVK256" s="4"/>
      <c r="DVL256" s="4"/>
      <c r="DVM256" s="4"/>
      <c r="DVN256" s="4"/>
      <c r="DVO256" s="4"/>
      <c r="DVP256" s="4"/>
      <c r="DVQ256" s="4"/>
      <c r="DVR256" s="4"/>
      <c r="DVS256" s="4"/>
      <c r="DVT256" s="4"/>
      <c r="DVU256" s="4"/>
      <c r="DVV256" s="4"/>
      <c r="DVW256" s="4"/>
      <c r="DVX256" s="4"/>
      <c r="DVY256" s="4"/>
      <c r="DVZ256" s="4"/>
      <c r="DWA256" s="4"/>
      <c r="DWB256" s="4"/>
      <c r="DWC256" s="4"/>
      <c r="DWD256" s="4"/>
      <c r="DWE256" s="4"/>
      <c r="DWF256" s="4"/>
      <c r="DWG256" s="4"/>
      <c r="DWH256" s="4"/>
      <c r="DWI256" s="4"/>
      <c r="DWJ256" s="4"/>
      <c r="DWK256" s="4"/>
      <c r="DWL256" s="4"/>
      <c r="DWM256" s="4"/>
      <c r="DWN256" s="4"/>
      <c r="DWO256" s="4"/>
      <c r="DWP256" s="4"/>
      <c r="DWQ256" s="4"/>
      <c r="DWR256" s="4"/>
      <c r="DWS256" s="4"/>
      <c r="DWT256" s="4"/>
      <c r="DWU256" s="4"/>
      <c r="DWV256" s="4"/>
      <c r="DWW256" s="4"/>
      <c r="DWX256" s="4"/>
      <c r="DWY256" s="4"/>
      <c r="DWZ256" s="4"/>
      <c r="DXA256" s="4"/>
      <c r="DXB256" s="4"/>
      <c r="DXC256" s="4"/>
      <c r="DXD256" s="4"/>
      <c r="DXE256" s="4"/>
      <c r="DXF256" s="4"/>
      <c r="DXG256" s="4"/>
      <c r="DXH256" s="4"/>
      <c r="DXI256" s="4"/>
      <c r="DXJ256" s="4"/>
      <c r="DXK256" s="4"/>
      <c r="DXL256" s="4"/>
      <c r="DXM256" s="4"/>
      <c r="DXN256" s="4"/>
      <c r="DXO256" s="4"/>
      <c r="DXP256" s="4"/>
      <c r="DXQ256" s="4"/>
      <c r="DXR256" s="4"/>
      <c r="DXS256" s="4"/>
      <c r="DXT256" s="4"/>
      <c r="DXU256" s="4"/>
      <c r="DXV256" s="4"/>
      <c r="DXW256" s="4"/>
      <c r="DXX256" s="4"/>
      <c r="DXY256" s="4"/>
      <c r="DXZ256" s="4"/>
      <c r="DYA256" s="4"/>
      <c r="DYB256" s="4"/>
      <c r="DYC256" s="4"/>
      <c r="DYD256" s="4"/>
      <c r="DYE256" s="4"/>
      <c r="DYF256" s="4"/>
      <c r="DYG256" s="4"/>
      <c r="DYH256" s="4"/>
      <c r="DYI256" s="4"/>
      <c r="DYJ256" s="4"/>
      <c r="DYK256" s="4"/>
      <c r="DYL256" s="4"/>
      <c r="DYM256" s="4"/>
      <c r="DYN256" s="4"/>
      <c r="DYO256" s="4"/>
      <c r="DYP256" s="4"/>
      <c r="DYQ256" s="4"/>
      <c r="DYR256" s="4"/>
      <c r="DYS256" s="4"/>
      <c r="DYT256" s="4"/>
      <c r="DYU256" s="4"/>
      <c r="DYV256" s="4"/>
      <c r="DYW256" s="4"/>
      <c r="DYX256" s="4"/>
      <c r="DYY256" s="4"/>
      <c r="DYZ256" s="4"/>
      <c r="DZA256" s="4"/>
      <c r="DZB256" s="4"/>
      <c r="DZC256" s="4"/>
      <c r="DZD256" s="4"/>
      <c r="DZE256" s="4"/>
      <c r="DZF256" s="4"/>
      <c r="DZG256" s="4"/>
      <c r="DZH256" s="4"/>
      <c r="DZI256" s="4"/>
      <c r="DZJ256" s="4"/>
      <c r="DZK256" s="4"/>
      <c r="DZL256" s="4"/>
      <c r="DZM256" s="4"/>
      <c r="DZN256" s="4"/>
      <c r="DZO256" s="4"/>
      <c r="DZP256" s="4"/>
      <c r="DZQ256" s="4"/>
      <c r="DZR256" s="4"/>
      <c r="DZS256" s="4"/>
      <c r="DZT256" s="4"/>
      <c r="DZU256" s="4"/>
      <c r="DZV256" s="4"/>
      <c r="DZW256" s="4"/>
      <c r="DZX256" s="4"/>
      <c r="DZY256" s="4"/>
      <c r="DZZ256" s="4"/>
      <c r="EAA256" s="4"/>
      <c r="EAB256" s="4"/>
      <c r="EAC256" s="4"/>
      <c r="EAD256" s="4"/>
      <c r="EAE256" s="4"/>
      <c r="EAF256" s="4"/>
      <c r="EAG256" s="4"/>
      <c r="EAH256" s="4"/>
      <c r="EAI256" s="4"/>
      <c r="EAJ256" s="4"/>
      <c r="EAK256" s="4"/>
      <c r="EAL256" s="4"/>
      <c r="EAM256" s="4"/>
      <c r="EAN256" s="4"/>
      <c r="EAO256" s="4"/>
      <c r="EAP256" s="4"/>
      <c r="EAQ256" s="4"/>
      <c r="EAR256" s="4"/>
      <c r="EAS256" s="4"/>
      <c r="EAT256" s="4"/>
      <c r="EAU256" s="4"/>
      <c r="EAV256" s="4"/>
      <c r="EAW256" s="4"/>
      <c r="EAX256" s="4"/>
      <c r="EAY256" s="4"/>
      <c r="EAZ256" s="4"/>
      <c r="EBA256" s="4"/>
      <c r="EBB256" s="4"/>
      <c r="EBC256" s="4"/>
      <c r="EBD256" s="4"/>
      <c r="EBE256" s="4"/>
      <c r="EBF256" s="4"/>
      <c r="EBG256" s="4"/>
      <c r="EBH256" s="4"/>
      <c r="EBI256" s="4"/>
      <c r="EBJ256" s="4"/>
      <c r="EBK256" s="4"/>
      <c r="EBL256" s="4"/>
      <c r="EBM256" s="4"/>
      <c r="EBN256" s="4"/>
      <c r="EBO256" s="4"/>
      <c r="EBP256" s="4"/>
      <c r="EBQ256" s="4"/>
      <c r="EBR256" s="4"/>
      <c r="EBS256" s="4"/>
      <c r="EBT256" s="4"/>
      <c r="EBU256" s="4"/>
      <c r="EBV256" s="4"/>
      <c r="EBW256" s="4"/>
      <c r="EBX256" s="4"/>
      <c r="EBY256" s="4"/>
      <c r="EBZ256" s="4"/>
      <c r="ECA256" s="4"/>
      <c r="ECB256" s="4"/>
      <c r="ECC256" s="4"/>
      <c r="ECD256" s="4"/>
      <c r="ECE256" s="4"/>
      <c r="ECF256" s="4"/>
      <c r="ECG256" s="4"/>
      <c r="ECH256" s="4"/>
      <c r="ECI256" s="4"/>
      <c r="ECJ256" s="4"/>
      <c r="ECK256" s="4"/>
      <c r="ECL256" s="4"/>
      <c r="ECM256" s="4"/>
      <c r="ECN256" s="4"/>
      <c r="ECO256" s="4"/>
      <c r="ECP256" s="4"/>
      <c r="ECQ256" s="4"/>
      <c r="ECR256" s="4"/>
      <c r="ECS256" s="4"/>
      <c r="ECT256" s="4"/>
      <c r="ECU256" s="4"/>
      <c r="ECV256" s="4"/>
      <c r="ECW256" s="4"/>
      <c r="ECX256" s="4"/>
      <c r="ECY256" s="4"/>
      <c r="ECZ256" s="4"/>
      <c r="EDA256" s="4"/>
      <c r="EDB256" s="4"/>
      <c r="EDC256" s="4"/>
      <c r="EDD256" s="4"/>
      <c r="EDE256" s="4"/>
      <c r="EDF256" s="4"/>
      <c r="EDG256" s="4"/>
      <c r="EDH256" s="4"/>
      <c r="EDI256" s="4"/>
      <c r="EDJ256" s="4"/>
      <c r="EDK256" s="4"/>
      <c r="EDL256" s="4"/>
      <c r="EDM256" s="4"/>
      <c r="EDN256" s="4"/>
      <c r="EDO256" s="4"/>
      <c r="EDP256" s="4"/>
      <c r="EDQ256" s="4"/>
      <c r="EDR256" s="4"/>
      <c r="EDS256" s="4"/>
      <c r="EDT256" s="4"/>
      <c r="EDU256" s="4"/>
      <c r="EDV256" s="4"/>
      <c r="EDW256" s="4"/>
      <c r="EDX256" s="4"/>
      <c r="EDY256" s="4"/>
      <c r="EDZ256" s="4"/>
      <c r="EEA256" s="4"/>
      <c r="EEB256" s="4"/>
      <c r="EEC256" s="4"/>
      <c r="EED256" s="4"/>
      <c r="EEE256" s="4"/>
      <c r="EEF256" s="4"/>
      <c r="EEG256" s="4"/>
      <c r="EEH256" s="4"/>
      <c r="EEI256" s="4"/>
      <c r="EEJ256" s="4"/>
      <c r="EEK256" s="4"/>
      <c r="EEL256" s="4"/>
      <c r="EEM256" s="4"/>
      <c r="EEN256" s="4"/>
      <c r="EEO256" s="4"/>
      <c r="EEP256" s="4"/>
      <c r="EEQ256" s="4"/>
      <c r="EER256" s="4"/>
      <c r="EES256" s="4"/>
      <c r="EET256" s="4"/>
      <c r="EEU256" s="4"/>
      <c r="EEV256" s="4"/>
      <c r="EEW256" s="4"/>
      <c r="EEX256" s="4"/>
      <c r="EEY256" s="4"/>
      <c r="EEZ256" s="4"/>
      <c r="EFA256" s="4"/>
      <c r="EFB256" s="4"/>
      <c r="EFC256" s="4"/>
      <c r="EFD256" s="4"/>
      <c r="EFE256" s="4"/>
      <c r="EFF256" s="4"/>
      <c r="EFG256" s="4"/>
      <c r="EFH256" s="4"/>
      <c r="EFI256" s="4"/>
      <c r="EFJ256" s="4"/>
      <c r="EFK256" s="4"/>
      <c r="EFL256" s="4"/>
      <c r="EFM256" s="4"/>
      <c r="EFN256" s="4"/>
      <c r="EFO256" s="4"/>
      <c r="EFP256" s="4"/>
      <c r="EFQ256" s="4"/>
      <c r="EFR256" s="4"/>
      <c r="EFS256" s="4"/>
      <c r="EFT256" s="4"/>
      <c r="EFU256" s="4"/>
      <c r="EFV256" s="4"/>
      <c r="EFW256" s="4"/>
      <c r="EFX256" s="4"/>
      <c r="EFY256" s="4"/>
      <c r="EFZ256" s="4"/>
      <c r="EGA256" s="4"/>
      <c r="EGB256" s="4"/>
      <c r="EGC256" s="4"/>
      <c r="EGD256" s="4"/>
      <c r="EGE256" s="4"/>
      <c r="EGF256" s="4"/>
      <c r="EGG256" s="4"/>
      <c r="EGH256" s="4"/>
      <c r="EGI256" s="4"/>
      <c r="EGJ256" s="4"/>
      <c r="EGK256" s="4"/>
      <c r="EGL256" s="4"/>
      <c r="EGM256" s="4"/>
      <c r="EGN256" s="4"/>
      <c r="EGO256" s="4"/>
      <c r="EGP256" s="4"/>
      <c r="EGQ256" s="4"/>
      <c r="EGR256" s="4"/>
      <c r="EGS256" s="4"/>
      <c r="EGT256" s="4"/>
      <c r="EGU256" s="4"/>
      <c r="EGV256" s="4"/>
      <c r="EGW256" s="4"/>
      <c r="EGX256" s="4"/>
      <c r="EGY256" s="4"/>
      <c r="EGZ256" s="4"/>
      <c r="EHA256" s="4"/>
      <c r="EHB256" s="4"/>
      <c r="EHC256" s="4"/>
      <c r="EHD256" s="4"/>
      <c r="EHE256" s="4"/>
      <c r="EHF256" s="4"/>
      <c r="EHG256" s="4"/>
      <c r="EHH256" s="4"/>
      <c r="EHI256" s="4"/>
      <c r="EHJ256" s="4"/>
      <c r="EHK256" s="4"/>
      <c r="EHL256" s="4"/>
      <c r="EHM256" s="4"/>
      <c r="EHN256" s="4"/>
      <c r="EHO256" s="4"/>
      <c r="EHP256" s="4"/>
      <c r="EHQ256" s="4"/>
      <c r="EHR256" s="4"/>
      <c r="EHS256" s="4"/>
      <c r="EHT256" s="4"/>
      <c r="EHU256" s="4"/>
      <c r="EHV256" s="4"/>
      <c r="EHW256" s="4"/>
      <c r="EHX256" s="4"/>
      <c r="EHY256" s="4"/>
      <c r="EHZ256" s="4"/>
      <c r="EIA256" s="4"/>
      <c r="EIB256" s="4"/>
      <c r="EIC256" s="4"/>
      <c r="EID256" s="4"/>
      <c r="EIE256" s="4"/>
      <c r="EIF256" s="4"/>
      <c r="EIG256" s="4"/>
      <c r="EIH256" s="4"/>
      <c r="EII256" s="4"/>
      <c r="EIJ256" s="4"/>
      <c r="EIK256" s="4"/>
      <c r="EIL256" s="4"/>
      <c r="EIM256" s="4"/>
      <c r="EIN256" s="4"/>
      <c r="EIO256" s="4"/>
      <c r="EIP256" s="4"/>
      <c r="EIQ256" s="4"/>
      <c r="EIR256" s="4"/>
      <c r="EIS256" s="4"/>
      <c r="EIT256" s="4"/>
      <c r="EIU256" s="4"/>
      <c r="EIV256" s="4"/>
      <c r="EIW256" s="4"/>
      <c r="EIX256" s="4"/>
      <c r="EIY256" s="4"/>
      <c r="EIZ256" s="4"/>
      <c r="EJA256" s="4"/>
      <c r="EJB256" s="4"/>
      <c r="EJC256" s="4"/>
      <c r="EJD256" s="4"/>
      <c r="EJE256" s="4"/>
      <c r="EJF256" s="4"/>
      <c r="EJG256" s="4"/>
      <c r="EJH256" s="4"/>
      <c r="EJI256" s="4"/>
      <c r="EJJ256" s="4"/>
      <c r="EJK256" s="4"/>
      <c r="EJL256" s="4"/>
      <c r="EJM256" s="4"/>
      <c r="EJN256" s="4"/>
      <c r="EJO256" s="4"/>
      <c r="EJP256" s="4"/>
      <c r="EJQ256" s="4"/>
      <c r="EJR256" s="4"/>
      <c r="EJS256" s="4"/>
      <c r="EJT256" s="4"/>
      <c r="EJU256" s="4"/>
      <c r="EJV256" s="4"/>
      <c r="EJW256" s="4"/>
      <c r="EJX256" s="4"/>
      <c r="EJY256" s="4"/>
      <c r="EJZ256" s="4"/>
      <c r="EKA256" s="4"/>
      <c r="EKB256" s="4"/>
      <c r="EKC256" s="4"/>
      <c r="EKD256" s="4"/>
      <c r="EKE256" s="4"/>
      <c r="EKF256" s="4"/>
      <c r="EKG256" s="4"/>
      <c r="EKH256" s="4"/>
      <c r="EKI256" s="4"/>
      <c r="EKJ256" s="4"/>
      <c r="EKK256" s="4"/>
      <c r="EKL256" s="4"/>
      <c r="EKM256" s="4"/>
      <c r="EKN256" s="4"/>
      <c r="EKO256" s="4"/>
      <c r="EKP256" s="4"/>
      <c r="EKQ256" s="4"/>
      <c r="EKR256" s="4"/>
      <c r="EKS256" s="4"/>
      <c r="EKT256" s="4"/>
      <c r="EKU256" s="4"/>
      <c r="EKV256" s="4"/>
      <c r="EKW256" s="4"/>
      <c r="EKX256" s="4"/>
      <c r="EKY256" s="4"/>
      <c r="EKZ256" s="4"/>
      <c r="ELA256" s="4"/>
      <c r="ELB256" s="4"/>
      <c r="ELC256" s="4"/>
      <c r="ELD256" s="4"/>
      <c r="ELE256" s="4"/>
      <c r="ELF256" s="4"/>
      <c r="ELG256" s="4"/>
      <c r="ELH256" s="4"/>
      <c r="ELI256" s="4"/>
      <c r="ELJ256" s="4"/>
      <c r="ELK256" s="4"/>
      <c r="ELL256" s="4"/>
      <c r="ELM256" s="4"/>
      <c r="ELN256" s="4"/>
      <c r="ELO256" s="4"/>
      <c r="ELP256" s="4"/>
      <c r="ELQ256" s="4"/>
      <c r="ELR256" s="4"/>
      <c r="ELS256" s="4"/>
      <c r="ELT256" s="4"/>
      <c r="ELU256" s="4"/>
      <c r="ELV256" s="4"/>
      <c r="ELW256" s="4"/>
      <c r="ELX256" s="4"/>
      <c r="ELY256" s="4"/>
      <c r="ELZ256" s="4"/>
      <c r="EMA256" s="4"/>
      <c r="EMB256" s="4"/>
      <c r="EMC256" s="4"/>
      <c r="EMD256" s="4"/>
      <c r="EME256" s="4"/>
      <c r="EMF256" s="4"/>
      <c r="EMG256" s="4"/>
      <c r="EMH256" s="4"/>
      <c r="EMI256" s="4"/>
      <c r="EMJ256" s="4"/>
      <c r="EMK256" s="4"/>
      <c r="EML256" s="4"/>
      <c r="EMM256" s="4"/>
      <c r="EMN256" s="4"/>
      <c r="EMO256" s="4"/>
      <c r="EMP256" s="4"/>
      <c r="EMQ256" s="4"/>
      <c r="EMR256" s="4"/>
      <c r="EMS256" s="4"/>
      <c r="EMT256" s="4"/>
      <c r="EMU256" s="4"/>
      <c r="EMV256" s="4"/>
      <c r="EMW256" s="4"/>
      <c r="EMX256" s="4"/>
      <c r="EMY256" s="4"/>
      <c r="EMZ256" s="4"/>
      <c r="ENA256" s="4"/>
      <c r="ENB256" s="4"/>
      <c r="ENC256" s="4"/>
      <c r="END256" s="4"/>
      <c r="ENE256" s="4"/>
      <c r="ENF256" s="4"/>
      <c r="ENG256" s="4"/>
      <c r="ENH256" s="4"/>
      <c r="ENI256" s="4"/>
      <c r="ENJ256" s="4"/>
      <c r="ENK256" s="4"/>
      <c r="ENL256" s="4"/>
      <c r="ENM256" s="4"/>
      <c r="ENN256" s="4"/>
      <c r="ENO256" s="4"/>
      <c r="ENP256" s="4"/>
      <c r="ENQ256" s="4"/>
      <c r="ENR256" s="4"/>
      <c r="ENS256" s="4"/>
      <c r="ENT256" s="4"/>
      <c r="ENU256" s="4"/>
      <c r="ENV256" s="4"/>
      <c r="ENW256" s="4"/>
      <c r="ENX256" s="4"/>
      <c r="ENY256" s="4"/>
      <c r="ENZ256" s="4"/>
      <c r="EOA256" s="4"/>
      <c r="EOB256" s="4"/>
      <c r="EOC256" s="4"/>
      <c r="EOD256" s="4"/>
      <c r="EOE256" s="4"/>
      <c r="EOF256" s="4"/>
      <c r="EOG256" s="4"/>
      <c r="EOH256" s="4"/>
      <c r="EOI256" s="4"/>
      <c r="EOJ256" s="4"/>
      <c r="EOK256" s="4"/>
      <c r="EOL256" s="4"/>
      <c r="EOM256" s="4"/>
      <c r="EON256" s="4"/>
      <c r="EOO256" s="4"/>
      <c r="EOP256" s="4"/>
      <c r="EOQ256" s="4"/>
      <c r="EOR256" s="4"/>
      <c r="EOS256" s="4"/>
      <c r="EOT256" s="4"/>
      <c r="EOU256" s="4"/>
      <c r="EOV256" s="4"/>
      <c r="EOW256" s="4"/>
      <c r="EOX256" s="4"/>
      <c r="EOY256" s="4"/>
      <c r="EOZ256" s="4"/>
      <c r="EPA256" s="4"/>
      <c r="EPB256" s="4"/>
      <c r="EPC256" s="4"/>
      <c r="EPD256" s="4"/>
      <c r="EPE256" s="4"/>
      <c r="EPF256" s="4"/>
      <c r="EPG256" s="4"/>
      <c r="EPH256" s="4"/>
      <c r="EPI256" s="4"/>
      <c r="EPJ256" s="4"/>
      <c r="EPK256" s="4"/>
      <c r="EPL256" s="4"/>
      <c r="EPM256" s="4"/>
      <c r="EPN256" s="4"/>
      <c r="EPO256" s="4"/>
      <c r="EPP256" s="4"/>
      <c r="EPQ256" s="4"/>
      <c r="EPR256" s="4"/>
      <c r="EPS256" s="4"/>
      <c r="EPT256" s="4"/>
      <c r="EPU256" s="4"/>
      <c r="EPV256" s="4"/>
      <c r="EPW256" s="4"/>
      <c r="EPX256" s="4"/>
      <c r="EPY256" s="4"/>
      <c r="EPZ256" s="4"/>
      <c r="EQA256" s="4"/>
      <c r="EQB256" s="4"/>
      <c r="EQC256" s="4"/>
      <c r="EQD256" s="4"/>
      <c r="EQE256" s="4"/>
      <c r="EQF256" s="4"/>
      <c r="EQG256" s="4"/>
      <c r="EQH256" s="4"/>
      <c r="EQI256" s="4"/>
      <c r="EQJ256" s="4"/>
      <c r="EQK256" s="4"/>
      <c r="EQL256" s="4"/>
      <c r="EQM256" s="4"/>
      <c r="EQN256" s="4"/>
      <c r="EQO256" s="4"/>
      <c r="EQP256" s="4"/>
      <c r="EQQ256" s="4"/>
      <c r="EQR256" s="4"/>
      <c r="EQS256" s="4"/>
      <c r="EQT256" s="4"/>
      <c r="EQU256" s="4"/>
      <c r="EQV256" s="4"/>
      <c r="EQW256" s="4"/>
      <c r="EQX256" s="4"/>
      <c r="EQY256" s="4"/>
      <c r="EQZ256" s="4"/>
      <c r="ERA256" s="4"/>
      <c r="ERB256" s="4"/>
      <c r="ERC256" s="4"/>
      <c r="ERD256" s="4"/>
      <c r="ERE256" s="4"/>
      <c r="ERF256" s="4"/>
      <c r="ERG256" s="4"/>
      <c r="ERH256" s="4"/>
      <c r="ERI256" s="4"/>
      <c r="ERJ256" s="4"/>
      <c r="ERK256" s="4"/>
      <c r="ERL256" s="4"/>
      <c r="ERM256" s="4"/>
      <c r="ERN256" s="4"/>
      <c r="ERO256" s="4"/>
      <c r="ERP256" s="4"/>
      <c r="ERQ256" s="4"/>
      <c r="ERR256" s="4"/>
      <c r="ERS256" s="4"/>
      <c r="ERT256" s="4"/>
      <c r="ERU256" s="4"/>
      <c r="ERV256" s="4"/>
      <c r="ERW256" s="4"/>
      <c r="ERX256" s="4"/>
      <c r="ERY256" s="4"/>
      <c r="ERZ256" s="4"/>
      <c r="ESA256" s="4"/>
      <c r="ESB256" s="4"/>
      <c r="ESC256" s="4"/>
      <c r="ESD256" s="4"/>
      <c r="ESE256" s="4"/>
      <c r="ESF256" s="4"/>
      <c r="ESG256" s="4"/>
      <c r="ESH256" s="4"/>
      <c r="ESI256" s="4"/>
      <c r="ESJ256" s="4"/>
      <c r="ESK256" s="4"/>
      <c r="ESL256" s="4"/>
      <c r="ESM256" s="4"/>
      <c r="ESN256" s="4"/>
      <c r="ESO256" s="4"/>
      <c r="ESP256" s="4"/>
      <c r="ESQ256" s="4"/>
      <c r="ESR256" s="4"/>
      <c r="ESS256" s="4"/>
      <c r="EST256" s="4"/>
      <c r="ESU256" s="4"/>
      <c r="ESV256" s="4"/>
      <c r="ESW256" s="4"/>
      <c r="ESX256" s="4"/>
      <c r="ESY256" s="4"/>
      <c r="ESZ256" s="4"/>
      <c r="ETA256" s="4"/>
      <c r="ETB256" s="4"/>
      <c r="ETC256" s="4"/>
      <c r="ETD256" s="4"/>
      <c r="ETE256" s="4"/>
      <c r="ETF256" s="4"/>
      <c r="ETG256" s="4"/>
      <c r="ETH256" s="4"/>
      <c r="ETI256" s="4"/>
      <c r="ETJ256" s="4"/>
      <c r="ETK256" s="4"/>
      <c r="ETL256" s="4"/>
      <c r="ETM256" s="4"/>
      <c r="ETN256" s="4"/>
      <c r="ETO256" s="4"/>
      <c r="ETP256" s="4"/>
      <c r="ETQ256" s="4"/>
      <c r="ETR256" s="4"/>
      <c r="ETS256" s="4"/>
      <c r="ETT256" s="4"/>
      <c r="ETU256" s="4"/>
      <c r="ETV256" s="4"/>
      <c r="ETW256" s="4"/>
      <c r="ETX256" s="4"/>
      <c r="ETY256" s="4"/>
      <c r="ETZ256" s="4"/>
      <c r="EUA256" s="4"/>
      <c r="EUB256" s="4"/>
      <c r="EUC256" s="4"/>
      <c r="EUD256" s="4"/>
      <c r="EUE256" s="4"/>
      <c r="EUF256" s="4"/>
      <c r="EUG256" s="4"/>
      <c r="EUH256" s="4"/>
      <c r="EUI256" s="4"/>
      <c r="EUJ256" s="4"/>
      <c r="EUK256" s="4"/>
      <c r="EUL256" s="4"/>
      <c r="EUM256" s="4"/>
      <c r="EUN256" s="4"/>
      <c r="EUO256" s="4"/>
      <c r="EUP256" s="4"/>
      <c r="EUQ256" s="4"/>
      <c r="EUR256" s="4"/>
      <c r="EUS256" s="4"/>
      <c r="EUT256" s="4"/>
      <c r="EUU256" s="4"/>
      <c r="EUV256" s="4"/>
      <c r="EUW256" s="4"/>
      <c r="EUX256" s="4"/>
      <c r="EUY256" s="4"/>
      <c r="EUZ256" s="4"/>
      <c r="EVA256" s="4"/>
      <c r="EVB256" s="4"/>
      <c r="EVC256" s="4"/>
      <c r="EVD256" s="4"/>
      <c r="EVE256" s="4"/>
      <c r="EVF256" s="4"/>
      <c r="EVG256" s="4"/>
      <c r="EVH256" s="4"/>
      <c r="EVI256" s="4"/>
      <c r="EVJ256" s="4"/>
      <c r="EVK256" s="4"/>
      <c r="EVL256" s="4"/>
      <c r="EVM256" s="4"/>
      <c r="EVN256" s="4"/>
      <c r="EVO256" s="4"/>
      <c r="EVP256" s="4"/>
      <c r="EVQ256" s="4"/>
      <c r="EVR256" s="4"/>
      <c r="EVS256" s="4"/>
      <c r="EVT256" s="4"/>
      <c r="EVU256" s="4"/>
      <c r="EVV256" s="4"/>
      <c r="EVW256" s="4"/>
      <c r="EVX256" s="4"/>
      <c r="EVY256" s="4"/>
      <c r="EVZ256" s="4"/>
      <c r="EWA256" s="4"/>
      <c r="EWB256" s="4"/>
      <c r="EWC256" s="4"/>
      <c r="EWD256" s="4"/>
      <c r="EWE256" s="4"/>
      <c r="EWF256" s="4"/>
      <c r="EWG256" s="4"/>
      <c r="EWH256" s="4"/>
      <c r="EWI256" s="4"/>
      <c r="EWJ256" s="4"/>
      <c r="EWK256" s="4"/>
      <c r="EWL256" s="4"/>
      <c r="EWM256" s="4"/>
      <c r="EWN256" s="4"/>
      <c r="EWO256" s="4"/>
      <c r="EWP256" s="4"/>
      <c r="EWQ256" s="4"/>
      <c r="EWR256" s="4"/>
      <c r="EWS256" s="4"/>
      <c r="EWT256" s="4"/>
      <c r="EWU256" s="4"/>
      <c r="EWV256" s="4"/>
      <c r="EWW256" s="4"/>
      <c r="EWX256" s="4"/>
      <c r="EWY256" s="4"/>
      <c r="EWZ256" s="4"/>
      <c r="EXA256" s="4"/>
      <c r="EXB256" s="4"/>
      <c r="EXC256" s="4"/>
      <c r="EXD256" s="4"/>
      <c r="EXE256" s="4"/>
      <c r="EXF256" s="4"/>
      <c r="EXG256" s="4"/>
      <c r="EXH256" s="4"/>
      <c r="EXI256" s="4"/>
      <c r="EXJ256" s="4"/>
      <c r="EXK256" s="4"/>
      <c r="EXL256" s="4"/>
      <c r="EXM256" s="4"/>
      <c r="EXN256" s="4"/>
      <c r="EXO256" s="4"/>
      <c r="EXP256" s="4"/>
      <c r="EXQ256" s="4"/>
      <c r="EXR256" s="4"/>
      <c r="EXS256" s="4"/>
      <c r="EXT256" s="4"/>
      <c r="EXU256" s="4"/>
      <c r="EXV256" s="4"/>
      <c r="EXW256" s="4"/>
      <c r="EXX256" s="4"/>
      <c r="EXY256" s="4"/>
      <c r="EXZ256" s="4"/>
      <c r="EYA256" s="4"/>
      <c r="EYB256" s="4"/>
      <c r="EYC256" s="4"/>
      <c r="EYD256" s="4"/>
      <c r="EYE256" s="4"/>
      <c r="EYF256" s="4"/>
      <c r="EYG256" s="4"/>
      <c r="EYH256" s="4"/>
      <c r="EYI256" s="4"/>
      <c r="EYJ256" s="4"/>
      <c r="EYK256" s="4"/>
      <c r="EYL256" s="4"/>
      <c r="EYM256" s="4"/>
      <c r="EYN256" s="4"/>
      <c r="EYO256" s="4"/>
      <c r="EYP256" s="4"/>
      <c r="EYQ256" s="4"/>
      <c r="EYR256" s="4"/>
      <c r="EYS256" s="4"/>
      <c r="EYT256" s="4"/>
      <c r="EYU256" s="4"/>
      <c r="EYV256" s="4"/>
      <c r="EYW256" s="4"/>
      <c r="EYX256" s="4"/>
      <c r="TOX256" s="2"/>
      <c r="TOY256" s="2"/>
      <c r="TOZ256" s="2"/>
      <c r="TPA256" s="2"/>
      <c r="TPB256" s="2"/>
      <c r="TPC256" s="2"/>
      <c r="TPD256" s="2"/>
      <c r="TPE256" s="2"/>
      <c r="TPF256" s="2"/>
      <c r="TPG256" s="2"/>
      <c r="TPH256" s="2"/>
      <c r="TPI256" s="2"/>
      <c r="TPJ256" s="2"/>
      <c r="TPK256" s="2"/>
      <c r="TPL256" s="2"/>
      <c r="TPM256" s="2"/>
      <c r="TPN256" s="2"/>
      <c r="TPO256" s="2"/>
      <c r="TPP256" s="2"/>
      <c r="TPQ256" s="2"/>
      <c r="TPR256" s="2"/>
      <c r="TPS256" s="2"/>
      <c r="TPT256" s="2"/>
      <c r="TPU256" s="2"/>
      <c r="TPV256" s="2"/>
      <c r="TPW256" s="2"/>
      <c r="TPX256" s="2"/>
      <c r="TPY256" s="2"/>
      <c r="TPZ256" s="2"/>
      <c r="TQA256" s="2"/>
      <c r="TQB256" s="2"/>
      <c r="TQC256" s="2"/>
      <c r="TQD256" s="2"/>
      <c r="TQE256" s="2"/>
      <c r="TQF256" s="2"/>
      <c r="TQG256" s="2"/>
      <c r="TQH256" s="2"/>
      <c r="TQI256" s="2"/>
      <c r="TQJ256" s="2"/>
      <c r="TQK256" s="2"/>
      <c r="TQL256" s="2"/>
      <c r="TQM256" s="2"/>
      <c r="TQN256" s="2"/>
      <c r="TQO256" s="2"/>
      <c r="TQP256" s="2"/>
      <c r="TQQ256" s="2"/>
      <c r="TQR256" s="2"/>
      <c r="TQS256" s="2"/>
      <c r="TQT256" s="2"/>
      <c r="TQU256" s="2"/>
      <c r="TQV256" s="2"/>
      <c r="TQW256" s="2"/>
      <c r="TQX256" s="2"/>
      <c r="TQY256" s="2"/>
      <c r="TQZ256" s="2"/>
      <c r="TRA256" s="2"/>
      <c r="TRB256" s="2"/>
      <c r="TRC256" s="2"/>
      <c r="TRD256" s="2"/>
      <c r="TRE256" s="2"/>
      <c r="TRF256" s="2"/>
      <c r="TRG256" s="2"/>
      <c r="TRH256" s="2"/>
      <c r="TRI256" s="2"/>
      <c r="TRJ256" s="2"/>
      <c r="TRK256" s="2"/>
      <c r="TRL256" s="2"/>
      <c r="TRM256" s="2"/>
      <c r="TRN256" s="2"/>
      <c r="TRO256" s="2"/>
      <c r="TRP256" s="2"/>
      <c r="TRQ256" s="2"/>
      <c r="TRR256" s="2"/>
      <c r="TRS256" s="2"/>
      <c r="TRT256" s="2"/>
      <c r="TRU256" s="2"/>
      <c r="TRV256" s="2"/>
      <c r="TRW256" s="2"/>
      <c r="TRX256" s="2"/>
      <c r="TRY256" s="2"/>
      <c r="TRZ256" s="2"/>
      <c r="TSA256" s="2"/>
      <c r="TSB256" s="2"/>
      <c r="TSC256" s="2"/>
      <c r="TSD256" s="2"/>
      <c r="TSE256" s="2"/>
      <c r="TSF256" s="2"/>
      <c r="TSG256" s="2"/>
      <c r="TSH256" s="2"/>
      <c r="TSI256" s="2"/>
      <c r="TSJ256" s="2"/>
      <c r="TSK256" s="2"/>
      <c r="TSL256" s="2"/>
      <c r="TSM256" s="2"/>
      <c r="TSN256" s="2"/>
      <c r="TSO256" s="2"/>
      <c r="TSP256" s="2"/>
      <c r="TSQ256" s="2"/>
      <c r="TSR256" s="2"/>
      <c r="TSS256" s="2"/>
      <c r="TST256" s="2"/>
      <c r="TSU256" s="2"/>
      <c r="TSV256" s="2"/>
      <c r="TSW256" s="2"/>
      <c r="TSX256" s="2"/>
      <c r="TSY256" s="2"/>
      <c r="TSZ256" s="2"/>
      <c r="TTA256" s="2"/>
      <c r="TTB256" s="2"/>
      <c r="TTC256" s="2"/>
      <c r="TTD256" s="2"/>
      <c r="TTE256" s="2"/>
      <c r="TTF256" s="2"/>
      <c r="TTG256" s="2"/>
      <c r="TTH256" s="2"/>
      <c r="TTI256" s="2"/>
      <c r="TTJ256" s="2"/>
      <c r="TTK256" s="2"/>
      <c r="TTL256" s="2"/>
      <c r="TTM256" s="2"/>
      <c r="TTN256" s="2"/>
      <c r="TTO256" s="2"/>
      <c r="TTP256" s="2"/>
      <c r="TTQ256" s="2"/>
      <c r="TTR256" s="2"/>
      <c r="TTS256" s="2"/>
      <c r="TTT256" s="2"/>
      <c r="TTU256" s="2"/>
      <c r="TTV256" s="2"/>
      <c r="TTW256" s="2"/>
      <c r="TTX256" s="2"/>
      <c r="TTY256" s="2"/>
      <c r="TTZ256" s="2"/>
      <c r="TUA256" s="2"/>
      <c r="TUB256" s="2"/>
      <c r="TUC256" s="2"/>
      <c r="TUD256" s="2"/>
      <c r="TUE256" s="2"/>
      <c r="TUF256" s="2"/>
      <c r="TUG256" s="2"/>
      <c r="TUH256" s="2"/>
      <c r="TUI256" s="2"/>
      <c r="TUJ256" s="2"/>
      <c r="TUK256" s="2"/>
      <c r="TUL256" s="2"/>
      <c r="TUM256" s="2"/>
      <c r="TUN256" s="2"/>
      <c r="TUO256" s="2"/>
      <c r="TUP256" s="2"/>
      <c r="TUQ256" s="2"/>
      <c r="TUR256" s="2"/>
      <c r="TUS256" s="2"/>
      <c r="TUT256" s="2"/>
      <c r="TUU256" s="2"/>
      <c r="TUV256" s="2"/>
      <c r="TUW256" s="2"/>
      <c r="TUX256" s="2"/>
      <c r="TUY256" s="2"/>
      <c r="TUZ256" s="2"/>
      <c r="TVA256" s="2"/>
      <c r="TVB256" s="2"/>
      <c r="TVC256" s="2"/>
      <c r="TVD256" s="2"/>
      <c r="TVE256" s="2"/>
      <c r="TVF256" s="2"/>
      <c r="TVG256" s="2"/>
      <c r="TVH256" s="2"/>
      <c r="TVI256" s="2"/>
      <c r="TVJ256" s="2"/>
      <c r="TVK256" s="2"/>
      <c r="TVL256" s="2"/>
      <c r="TVM256" s="2"/>
      <c r="TVN256" s="2"/>
      <c r="TVO256" s="2"/>
      <c r="TVP256" s="2"/>
      <c r="TVQ256" s="2"/>
      <c r="TVR256" s="2"/>
      <c r="TVS256" s="2"/>
      <c r="TVT256" s="2"/>
      <c r="TVU256" s="2"/>
      <c r="TVV256" s="2"/>
      <c r="TVW256" s="2"/>
      <c r="TVX256" s="2"/>
      <c r="TVY256" s="2"/>
      <c r="TVZ256" s="2"/>
      <c r="TWA256" s="2"/>
      <c r="TWB256" s="2"/>
      <c r="TWC256" s="2"/>
      <c r="TWD256" s="2"/>
      <c r="TWE256" s="2"/>
      <c r="TWF256" s="2"/>
      <c r="TWG256" s="2"/>
      <c r="TWH256" s="2"/>
      <c r="TWI256" s="2"/>
      <c r="TWJ256" s="2"/>
      <c r="TWK256" s="2"/>
      <c r="TWL256" s="2"/>
      <c r="TWM256" s="2"/>
      <c r="TWN256" s="2"/>
      <c r="TWO256" s="2"/>
      <c r="TWP256" s="2"/>
      <c r="TWQ256" s="2"/>
      <c r="TWR256" s="2"/>
      <c r="TWS256" s="2"/>
      <c r="TWT256" s="2"/>
      <c r="TWU256" s="2"/>
      <c r="TWV256" s="2"/>
      <c r="TWW256" s="2"/>
      <c r="TWX256" s="2"/>
      <c r="TWY256" s="2"/>
      <c r="TWZ256" s="2"/>
      <c r="TXA256" s="2"/>
      <c r="TXB256" s="2"/>
      <c r="TXC256" s="2"/>
      <c r="TXD256" s="2"/>
      <c r="TXE256" s="2"/>
      <c r="TXF256" s="2"/>
      <c r="TXG256" s="2"/>
      <c r="TXH256" s="2"/>
      <c r="TXI256" s="2"/>
      <c r="TXJ256" s="2"/>
      <c r="TXK256" s="2"/>
      <c r="TXL256" s="2"/>
      <c r="TXM256" s="2"/>
      <c r="TXN256" s="2"/>
      <c r="TXO256" s="2"/>
      <c r="TXP256" s="2"/>
      <c r="TXQ256" s="2"/>
      <c r="TXR256" s="2"/>
      <c r="TXS256" s="2"/>
      <c r="TXT256" s="2"/>
      <c r="TXU256" s="2"/>
      <c r="TXV256" s="2"/>
      <c r="TXW256" s="2"/>
      <c r="TXX256" s="2"/>
      <c r="TXY256" s="2"/>
      <c r="TXZ256" s="2"/>
      <c r="TYA256" s="2"/>
      <c r="TYB256" s="2"/>
      <c r="TYC256" s="2"/>
      <c r="TYD256" s="2"/>
      <c r="TYE256" s="2"/>
      <c r="TYF256" s="2"/>
      <c r="TYG256" s="2"/>
      <c r="TYH256" s="2"/>
      <c r="TYI256" s="2"/>
      <c r="TYJ256" s="2"/>
      <c r="TYK256" s="2"/>
      <c r="TYL256" s="2"/>
      <c r="TYM256" s="2"/>
      <c r="TYN256" s="2"/>
      <c r="TYO256" s="2"/>
      <c r="TYP256" s="2"/>
      <c r="TYQ256" s="2"/>
      <c r="TYR256" s="2"/>
      <c r="TYS256" s="2"/>
      <c r="TYT256" s="2"/>
      <c r="TYU256" s="2"/>
      <c r="TYV256" s="2"/>
      <c r="TYW256" s="2"/>
      <c r="TYX256" s="2"/>
      <c r="TYY256" s="2"/>
      <c r="TYZ256" s="2"/>
      <c r="TZA256" s="2"/>
      <c r="TZB256" s="2"/>
      <c r="TZC256" s="2"/>
      <c r="TZD256" s="2"/>
      <c r="TZE256" s="2"/>
      <c r="TZF256" s="2"/>
      <c r="TZG256" s="2"/>
      <c r="TZH256" s="2"/>
      <c r="TZI256" s="2"/>
      <c r="TZJ256" s="2"/>
      <c r="TZK256" s="2"/>
      <c r="TZL256" s="2"/>
      <c r="TZM256" s="2"/>
      <c r="TZN256" s="2"/>
      <c r="TZO256" s="2"/>
      <c r="TZP256" s="2"/>
      <c r="TZQ256" s="2"/>
      <c r="TZR256" s="2"/>
      <c r="TZS256" s="2"/>
      <c r="TZT256" s="2"/>
      <c r="TZU256" s="2"/>
      <c r="TZV256" s="2"/>
      <c r="TZW256" s="2"/>
      <c r="TZX256" s="2"/>
      <c r="TZY256" s="2"/>
      <c r="TZZ256" s="2"/>
      <c r="UAA256" s="2"/>
      <c r="UAB256" s="2"/>
      <c r="UAC256" s="2"/>
      <c r="UAD256" s="2"/>
      <c r="UAE256" s="2"/>
      <c r="UAF256" s="2"/>
      <c r="UAG256" s="2"/>
      <c r="UAH256" s="2"/>
      <c r="UAI256" s="2"/>
      <c r="UAJ256" s="2"/>
      <c r="UAK256" s="2"/>
      <c r="UAL256" s="2"/>
      <c r="UAM256" s="2"/>
      <c r="UAN256" s="2"/>
      <c r="UAO256" s="2"/>
      <c r="UAP256" s="2"/>
      <c r="UAQ256" s="2"/>
      <c r="UAR256" s="2"/>
      <c r="UAS256" s="2"/>
      <c r="UAT256" s="2"/>
      <c r="UAU256" s="2"/>
      <c r="UAV256" s="2"/>
      <c r="UAW256" s="2"/>
      <c r="UAX256" s="2"/>
      <c r="UAY256" s="2"/>
      <c r="UAZ256" s="2"/>
      <c r="UBA256" s="2"/>
      <c r="UBB256" s="2"/>
      <c r="UBC256" s="2"/>
      <c r="UBD256" s="2"/>
      <c r="UBE256" s="2"/>
      <c r="UBF256" s="2"/>
      <c r="UBG256" s="2"/>
      <c r="UBH256" s="2"/>
      <c r="UBI256" s="2"/>
      <c r="UBJ256" s="2"/>
      <c r="UBK256" s="2"/>
      <c r="UBL256" s="2"/>
      <c r="UBM256" s="2"/>
      <c r="UBN256" s="2"/>
      <c r="UBO256" s="2"/>
      <c r="UBP256" s="2"/>
      <c r="UBQ256" s="2"/>
      <c r="UBR256" s="2"/>
      <c r="UBS256" s="2"/>
      <c r="UBT256" s="2"/>
      <c r="UBU256" s="2"/>
      <c r="UBV256" s="2"/>
      <c r="UBW256" s="2"/>
      <c r="UBX256" s="2"/>
      <c r="UBY256" s="2"/>
      <c r="UBZ256" s="2"/>
      <c r="UCA256" s="2"/>
      <c r="UCB256" s="2"/>
      <c r="UCC256" s="2"/>
      <c r="UCD256" s="2"/>
      <c r="UCE256" s="2"/>
      <c r="UCF256" s="2"/>
      <c r="UCG256" s="2"/>
      <c r="UCH256" s="2"/>
      <c r="UCI256" s="2"/>
      <c r="UCJ256" s="2"/>
      <c r="UCK256" s="2"/>
      <c r="UCL256" s="2"/>
      <c r="UCM256" s="2"/>
      <c r="UCN256" s="2"/>
      <c r="UCO256" s="2"/>
      <c r="UCP256" s="2"/>
      <c r="UCQ256" s="2"/>
      <c r="UCR256" s="2"/>
      <c r="UCS256" s="2"/>
      <c r="UCT256" s="2"/>
      <c r="UCU256" s="2"/>
      <c r="UCV256" s="2"/>
      <c r="UCW256" s="2"/>
      <c r="UCX256" s="2"/>
      <c r="UCY256" s="2"/>
      <c r="UCZ256" s="2"/>
      <c r="UDA256" s="2"/>
      <c r="UDB256" s="2"/>
      <c r="UDC256" s="2"/>
      <c r="UDD256" s="2"/>
      <c r="UDE256" s="2"/>
      <c r="UDF256" s="2"/>
      <c r="UDG256" s="2"/>
      <c r="UDH256" s="2"/>
      <c r="UDI256" s="2"/>
      <c r="UDJ256" s="2"/>
      <c r="UDK256" s="2"/>
      <c r="UDL256" s="2"/>
      <c r="UDM256" s="2"/>
      <c r="UDN256" s="2"/>
      <c r="UDO256" s="2"/>
      <c r="UDP256" s="2"/>
      <c r="UDQ256" s="2"/>
      <c r="UDR256" s="2"/>
      <c r="UDS256" s="2"/>
      <c r="UDT256" s="2"/>
      <c r="UDU256" s="2"/>
      <c r="UDV256" s="2"/>
      <c r="UDW256" s="2"/>
      <c r="UDX256" s="2"/>
      <c r="UDY256" s="2"/>
      <c r="UDZ256" s="2"/>
      <c r="UEA256" s="2"/>
      <c r="UEB256" s="2"/>
      <c r="UEC256" s="2"/>
      <c r="UED256" s="2"/>
      <c r="UEE256" s="2"/>
      <c r="UEF256" s="2"/>
      <c r="UEG256" s="2"/>
      <c r="UEH256" s="2"/>
      <c r="UEI256" s="2"/>
      <c r="UEJ256" s="2"/>
      <c r="UEK256" s="2"/>
      <c r="UEL256" s="2"/>
      <c r="UEM256" s="2"/>
      <c r="UEN256" s="2"/>
      <c r="UEO256" s="2"/>
      <c r="UEP256" s="2"/>
      <c r="UEQ256" s="2"/>
      <c r="UER256" s="2"/>
      <c r="UES256" s="2"/>
      <c r="UET256" s="2"/>
      <c r="UEU256" s="2"/>
      <c r="UEV256" s="2"/>
      <c r="UEW256" s="2"/>
      <c r="UEX256" s="2"/>
      <c r="UEY256" s="2"/>
      <c r="UEZ256" s="2"/>
      <c r="UFA256" s="2"/>
      <c r="UFB256" s="2"/>
      <c r="UFC256" s="2"/>
      <c r="UFD256" s="2"/>
      <c r="UFE256" s="2"/>
      <c r="UFF256" s="2"/>
      <c r="UFG256" s="2"/>
      <c r="UFH256" s="2"/>
      <c r="UFI256" s="2"/>
      <c r="UFJ256" s="2"/>
      <c r="UFK256" s="2"/>
      <c r="UFL256" s="2"/>
      <c r="UFM256" s="2"/>
      <c r="UFN256" s="43"/>
      <c r="UFO256" s="4"/>
      <c r="UFP256" s="4"/>
      <c r="UFQ256" s="4"/>
      <c r="UFR256" s="4"/>
      <c r="UFS256" s="4"/>
      <c r="UFT256" s="4"/>
      <c r="UFU256" s="4"/>
      <c r="UFV256" s="4"/>
      <c r="UFW256" s="4"/>
      <c r="UFX256" s="4"/>
      <c r="UFY256" s="4"/>
      <c r="UFZ256" s="4"/>
      <c r="UGA256" s="4"/>
      <c r="UGB256" s="4"/>
      <c r="UGC256" s="4"/>
      <c r="UGD256" s="4"/>
      <c r="UGE256" s="4"/>
      <c r="UGF256" s="4"/>
      <c r="UGG256" s="4"/>
      <c r="UGH256" s="4"/>
      <c r="UGI256" s="4"/>
      <c r="UGJ256" s="4"/>
      <c r="UGK256" s="4"/>
      <c r="UGL256" s="4"/>
      <c r="UGM256" s="4"/>
      <c r="UGN256" s="4"/>
      <c r="UGO256" s="4"/>
      <c r="UGP256" s="4"/>
      <c r="UGQ256" s="4"/>
      <c r="UGR256" s="4"/>
      <c r="UGS256" s="4"/>
      <c r="UGT256" s="4"/>
      <c r="UGU256" s="4"/>
      <c r="UGV256" s="4"/>
      <c r="UGW256" s="4"/>
      <c r="UGX256" s="4"/>
      <c r="UGY256" s="4"/>
      <c r="UGZ256" s="4"/>
      <c r="UHA256" s="4"/>
      <c r="UHB256" s="4"/>
      <c r="UHC256" s="4"/>
      <c r="UHD256" s="4"/>
      <c r="UHE256" s="4"/>
      <c r="UHF256" s="4"/>
      <c r="UHG256" s="4"/>
      <c r="UHH256" s="4"/>
      <c r="UHI256" s="4"/>
      <c r="UHJ256" s="4"/>
      <c r="UHK256" s="4"/>
      <c r="UHL256" s="4"/>
      <c r="UHM256" s="4"/>
      <c r="UHN256" s="4"/>
      <c r="UHO256" s="4"/>
      <c r="UHP256" s="4"/>
      <c r="UHQ256" s="4"/>
      <c r="UHR256" s="4"/>
      <c r="UHS256" s="4"/>
      <c r="UHT256" s="4"/>
      <c r="UHU256" s="4"/>
      <c r="UHV256" s="4"/>
      <c r="UHW256" s="4"/>
      <c r="UHX256" s="4"/>
      <c r="UHY256" s="4"/>
      <c r="UHZ256" s="4"/>
      <c r="UIA256" s="4"/>
      <c r="UIB256" s="4"/>
      <c r="UIC256" s="4"/>
      <c r="UID256" s="4"/>
      <c r="UIE256" s="4"/>
      <c r="UIF256" s="4"/>
      <c r="UIG256" s="4"/>
      <c r="UIH256" s="4"/>
      <c r="UII256" s="4"/>
      <c r="UIJ256" s="4"/>
      <c r="UIK256" s="4"/>
      <c r="UIL256" s="4"/>
      <c r="UIM256" s="4"/>
      <c r="UIN256" s="4"/>
      <c r="UIO256" s="4"/>
      <c r="UIP256" s="4"/>
      <c r="UIQ256" s="4"/>
      <c r="UIR256" s="4"/>
      <c r="UIS256" s="4"/>
      <c r="UIT256" s="4"/>
      <c r="UIU256" s="4"/>
      <c r="UIV256" s="4"/>
      <c r="UIW256" s="4"/>
      <c r="UIX256" s="4"/>
      <c r="UIY256" s="4"/>
      <c r="UIZ256" s="4"/>
      <c r="UJA256" s="4"/>
      <c r="UJB256" s="4"/>
      <c r="UJC256" s="4"/>
      <c r="UJD256" s="4"/>
      <c r="UJE256" s="4"/>
      <c r="UJF256" s="4"/>
      <c r="UJG256" s="4"/>
      <c r="UJH256" s="4"/>
      <c r="UJI256" s="4"/>
      <c r="UJJ256" s="4"/>
      <c r="UJK256" s="4"/>
      <c r="UJL256" s="4"/>
      <c r="UJM256" s="4"/>
      <c r="UJN256" s="4"/>
      <c r="UJO256" s="4"/>
      <c r="UJP256" s="4"/>
      <c r="UJQ256" s="4"/>
      <c r="UJR256" s="4"/>
      <c r="UJS256" s="4"/>
      <c r="UJT256" s="4"/>
      <c r="UJU256" s="4"/>
      <c r="UJV256" s="4"/>
      <c r="UJW256" s="4"/>
      <c r="UJX256" s="4"/>
      <c r="UJY256" s="4"/>
      <c r="UJZ256" s="4"/>
      <c r="UKA256" s="4"/>
      <c r="UKB256" s="4"/>
      <c r="UKC256" s="4"/>
      <c r="UKD256" s="4"/>
      <c r="UKE256" s="4"/>
      <c r="UKF256" s="4"/>
      <c r="UKG256" s="4"/>
      <c r="UKH256" s="4"/>
      <c r="UKI256" s="4"/>
      <c r="UKJ256" s="4"/>
      <c r="UKK256" s="4"/>
      <c r="UKL256" s="4"/>
      <c r="UKM256" s="4"/>
      <c r="UKN256" s="4"/>
      <c r="UKO256" s="4"/>
      <c r="UKP256" s="4"/>
      <c r="UKQ256" s="4"/>
      <c r="UKR256" s="4"/>
      <c r="UKS256" s="4"/>
      <c r="UKT256" s="4"/>
      <c r="UKU256" s="4"/>
      <c r="UKV256" s="4"/>
      <c r="UKW256" s="4"/>
      <c r="UKX256" s="4"/>
      <c r="UKY256" s="4"/>
      <c r="UKZ256" s="4"/>
      <c r="ULA256" s="4"/>
      <c r="ULB256" s="4"/>
      <c r="ULC256" s="4"/>
      <c r="ULD256" s="4"/>
      <c r="ULE256" s="4"/>
      <c r="ULF256" s="4"/>
      <c r="ULG256" s="4"/>
      <c r="ULH256" s="4"/>
      <c r="ULI256" s="4"/>
      <c r="ULJ256" s="4"/>
      <c r="ULK256" s="4"/>
      <c r="ULL256" s="4"/>
      <c r="ULM256" s="4"/>
      <c r="ULN256" s="4"/>
      <c r="ULO256" s="4"/>
      <c r="ULP256" s="4"/>
      <c r="ULQ256" s="4"/>
      <c r="ULR256" s="4"/>
      <c r="ULS256" s="4"/>
      <c r="ULT256" s="4"/>
      <c r="ULU256" s="4"/>
      <c r="ULV256" s="4"/>
      <c r="ULW256" s="4"/>
      <c r="ULX256" s="4"/>
      <c r="ULY256" s="4"/>
      <c r="ULZ256" s="4"/>
      <c r="UMA256" s="4"/>
      <c r="UMB256" s="4"/>
      <c r="UMC256" s="4"/>
      <c r="UMD256" s="4"/>
      <c r="UME256" s="4"/>
      <c r="UMF256" s="4"/>
      <c r="UMG256" s="4"/>
      <c r="UMH256" s="4"/>
      <c r="UMI256" s="4"/>
      <c r="UMJ256" s="4"/>
      <c r="UMK256" s="4"/>
      <c r="UML256" s="4"/>
      <c r="UMM256" s="4"/>
      <c r="UMN256" s="4"/>
      <c r="UMO256" s="4"/>
      <c r="UMP256" s="4"/>
      <c r="UMQ256" s="4"/>
      <c r="UMR256" s="4"/>
      <c r="UMS256" s="4"/>
      <c r="UMT256" s="4"/>
      <c r="UMU256" s="4"/>
      <c r="UMV256" s="4"/>
      <c r="UMW256" s="4"/>
      <c r="UMX256" s="4"/>
      <c r="UMY256" s="4"/>
      <c r="UMZ256" s="4"/>
      <c r="UNA256" s="4"/>
      <c r="UNB256" s="4"/>
      <c r="UNC256" s="4"/>
      <c r="UND256" s="4"/>
      <c r="UNE256" s="4"/>
      <c r="UNF256" s="4"/>
      <c r="UNG256" s="4"/>
      <c r="UNH256" s="4"/>
      <c r="UNI256" s="4"/>
      <c r="UNJ256" s="4"/>
      <c r="UNK256" s="4"/>
      <c r="UNL256" s="4"/>
      <c r="UNM256" s="4"/>
      <c r="UNN256" s="4"/>
      <c r="UNO256" s="4"/>
      <c r="UNP256" s="4"/>
      <c r="UNQ256" s="4"/>
      <c r="UNR256" s="4"/>
      <c r="UNS256" s="4"/>
      <c r="UNT256" s="4"/>
      <c r="UNU256" s="4"/>
      <c r="UNV256" s="4"/>
      <c r="UNW256" s="4"/>
      <c r="UNX256" s="4"/>
      <c r="UNY256" s="4"/>
      <c r="UNZ256" s="4"/>
      <c r="UOA256" s="4"/>
      <c r="UOB256" s="4"/>
      <c r="UOC256" s="4"/>
      <c r="UOD256" s="4"/>
      <c r="UOE256" s="4"/>
      <c r="UOF256" s="4"/>
      <c r="UOG256" s="4"/>
      <c r="UOH256" s="4"/>
      <c r="UOI256" s="4"/>
      <c r="UOJ256" s="4"/>
      <c r="UOK256" s="4"/>
      <c r="UOL256" s="4"/>
      <c r="UOM256" s="4"/>
      <c r="UON256" s="4"/>
      <c r="UOO256" s="4"/>
      <c r="UOP256" s="4"/>
      <c r="UOQ256" s="4"/>
      <c r="UOR256" s="4"/>
      <c r="UOS256" s="4"/>
      <c r="UOT256" s="4"/>
      <c r="UOU256" s="4"/>
      <c r="UOV256" s="4"/>
      <c r="UOW256" s="4"/>
      <c r="UOX256" s="4"/>
      <c r="UOY256" s="4"/>
      <c r="UOZ256" s="4"/>
      <c r="UPA256" s="4"/>
      <c r="UPB256" s="4"/>
      <c r="UPC256" s="4"/>
      <c r="UPD256" s="4"/>
      <c r="UPE256" s="4"/>
      <c r="UPF256" s="4"/>
      <c r="UPG256" s="4"/>
      <c r="UPH256" s="4"/>
      <c r="UPI256" s="4"/>
      <c r="UPJ256" s="4"/>
      <c r="UPK256" s="4"/>
      <c r="UPL256" s="4"/>
      <c r="UPM256" s="4"/>
      <c r="UPN256" s="4"/>
      <c r="UPO256" s="4"/>
      <c r="UPP256" s="4"/>
      <c r="UPQ256" s="4"/>
      <c r="UPR256" s="4"/>
      <c r="UPS256" s="4"/>
      <c r="UPT256" s="4"/>
      <c r="UPU256" s="4"/>
      <c r="UPV256" s="4"/>
      <c r="UPW256" s="4"/>
      <c r="UPX256" s="4"/>
      <c r="UPY256" s="4"/>
      <c r="UPZ256" s="4"/>
      <c r="UQA256" s="4"/>
      <c r="UQB256" s="4"/>
      <c r="UQC256" s="4"/>
      <c r="UQD256" s="4"/>
      <c r="UQE256" s="4"/>
      <c r="UQF256" s="4"/>
      <c r="UQG256" s="4"/>
      <c r="UQH256" s="4"/>
      <c r="UQI256" s="4"/>
      <c r="UQJ256" s="4"/>
      <c r="UQK256" s="4"/>
      <c r="UQL256" s="4"/>
      <c r="UQM256" s="4"/>
      <c r="UQN256" s="4"/>
      <c r="UQO256" s="4"/>
      <c r="UQP256" s="4"/>
      <c r="UQQ256" s="4"/>
      <c r="UQR256" s="4"/>
      <c r="UQS256" s="4"/>
      <c r="UQT256" s="4"/>
      <c r="UQU256" s="4"/>
      <c r="UQV256" s="4"/>
      <c r="UQW256" s="4"/>
      <c r="UQX256" s="4"/>
      <c r="UQY256" s="4"/>
      <c r="UQZ256" s="4"/>
      <c r="URA256" s="4"/>
      <c r="URB256" s="4"/>
      <c r="URC256" s="4"/>
      <c r="URD256" s="4"/>
      <c r="URE256" s="4"/>
      <c r="URF256" s="4"/>
      <c r="URG256" s="4"/>
      <c r="URH256" s="4"/>
      <c r="URI256" s="4"/>
      <c r="URJ256" s="4"/>
      <c r="URK256" s="4"/>
      <c r="URL256" s="4"/>
      <c r="URM256" s="4"/>
      <c r="URN256" s="4"/>
      <c r="URO256" s="4"/>
      <c r="URP256" s="4"/>
      <c r="URQ256" s="4"/>
      <c r="URR256" s="4"/>
      <c r="URS256" s="4"/>
      <c r="URT256" s="4"/>
      <c r="URU256" s="4"/>
      <c r="URV256" s="4"/>
      <c r="URW256" s="4"/>
      <c r="URX256" s="4"/>
      <c r="URY256" s="4"/>
      <c r="URZ256" s="4"/>
      <c r="USA256" s="4"/>
      <c r="USB256" s="4"/>
      <c r="USC256" s="4"/>
      <c r="USD256" s="4"/>
      <c r="USE256" s="4"/>
      <c r="USF256" s="4"/>
      <c r="USG256" s="4"/>
      <c r="USH256" s="4"/>
      <c r="USI256" s="4"/>
      <c r="USJ256" s="4"/>
      <c r="USK256" s="4"/>
      <c r="USL256" s="4"/>
      <c r="USM256" s="4"/>
      <c r="USN256" s="4"/>
      <c r="USO256" s="4"/>
      <c r="USP256" s="4"/>
      <c r="USQ256" s="4"/>
      <c r="USR256" s="4"/>
      <c r="USS256" s="4"/>
      <c r="UST256" s="4"/>
      <c r="USU256" s="4"/>
      <c r="USV256" s="4"/>
      <c r="USW256" s="4"/>
      <c r="USX256" s="4"/>
      <c r="USY256" s="4"/>
      <c r="USZ256" s="4"/>
      <c r="UTA256" s="4"/>
      <c r="UTB256" s="4"/>
      <c r="UTC256" s="4"/>
      <c r="UTD256" s="4"/>
      <c r="UTE256" s="4"/>
      <c r="UTF256" s="4"/>
      <c r="UTG256" s="4"/>
      <c r="UTH256" s="4"/>
      <c r="UTI256" s="4"/>
      <c r="UTJ256" s="4"/>
      <c r="UTK256" s="4"/>
      <c r="UTL256" s="4"/>
      <c r="UTM256" s="4"/>
      <c r="UTN256" s="4"/>
      <c r="UTO256" s="4"/>
      <c r="UTP256" s="4"/>
      <c r="UTQ256" s="4"/>
      <c r="UTR256" s="4"/>
      <c r="UTS256" s="4"/>
      <c r="UTT256" s="4"/>
      <c r="UTU256" s="4"/>
      <c r="UTV256" s="4"/>
      <c r="UTW256" s="4"/>
      <c r="UTX256" s="4"/>
      <c r="UTY256" s="4"/>
      <c r="UTZ256" s="4"/>
      <c r="UUA256" s="4"/>
      <c r="UUB256" s="4"/>
      <c r="UUC256" s="4"/>
      <c r="UUD256" s="4"/>
      <c r="UUE256" s="4"/>
      <c r="UUF256" s="4"/>
      <c r="UUG256" s="4"/>
      <c r="UUH256" s="4"/>
      <c r="UUI256" s="4"/>
      <c r="UUJ256" s="4"/>
      <c r="UUK256" s="4"/>
      <c r="UUL256" s="4"/>
      <c r="UUM256" s="4"/>
      <c r="UUN256" s="4"/>
      <c r="UUO256" s="4"/>
      <c r="UUP256" s="4"/>
      <c r="UUQ256" s="4"/>
      <c r="UUR256" s="4"/>
      <c r="UUS256" s="4"/>
      <c r="UUT256" s="4"/>
      <c r="UUU256" s="4"/>
      <c r="UUV256" s="4"/>
      <c r="UUW256" s="4"/>
      <c r="UUX256" s="4"/>
      <c r="UUY256" s="4"/>
      <c r="UUZ256" s="4"/>
      <c r="UVA256" s="4"/>
      <c r="UVB256" s="4"/>
      <c r="UVC256" s="4"/>
      <c r="UVD256" s="4"/>
      <c r="UVE256" s="4"/>
      <c r="UVF256" s="4"/>
      <c r="UVG256" s="4"/>
      <c r="UVH256" s="4"/>
      <c r="UVI256" s="4"/>
      <c r="UVJ256" s="4"/>
      <c r="UVK256" s="4"/>
      <c r="UVL256" s="4"/>
      <c r="UVM256" s="4"/>
      <c r="UVN256" s="4"/>
      <c r="UVO256" s="4"/>
      <c r="UVP256" s="4"/>
      <c r="UVQ256" s="4"/>
      <c r="UVR256" s="4"/>
      <c r="UVS256" s="4"/>
      <c r="UVT256" s="4"/>
      <c r="UVU256" s="4"/>
      <c r="UVV256" s="4"/>
      <c r="UVW256" s="4"/>
      <c r="UVX256" s="4"/>
      <c r="UVY256" s="4"/>
      <c r="UVZ256" s="4"/>
      <c r="UWA256" s="4"/>
      <c r="UWB256" s="4"/>
      <c r="UWC256" s="4"/>
      <c r="UWD256" s="4"/>
      <c r="UWE256" s="4"/>
      <c r="UWF256" s="4"/>
      <c r="UWG256" s="4"/>
      <c r="UWH256" s="4"/>
      <c r="UWI256" s="4"/>
      <c r="UWJ256" s="4"/>
      <c r="UWK256" s="4"/>
      <c r="UWL256" s="4"/>
      <c r="UWM256" s="4"/>
      <c r="UWN256" s="4"/>
      <c r="UWO256" s="4"/>
      <c r="UWP256" s="4"/>
      <c r="UWQ256" s="4"/>
      <c r="UWR256" s="4"/>
      <c r="UWS256" s="4"/>
      <c r="UWT256" s="4"/>
      <c r="UWU256" s="4"/>
      <c r="UWV256" s="4"/>
      <c r="UWW256" s="4"/>
      <c r="UWX256" s="4"/>
      <c r="UWY256" s="4"/>
      <c r="UWZ256" s="4"/>
      <c r="UXA256" s="4"/>
      <c r="UXB256" s="4"/>
      <c r="UXC256" s="4"/>
      <c r="UXD256" s="4"/>
      <c r="UXE256" s="4"/>
      <c r="UXF256" s="4"/>
      <c r="UXG256" s="4"/>
      <c r="UXH256" s="4"/>
      <c r="UXI256" s="4"/>
      <c r="UXJ256" s="4"/>
      <c r="UXK256" s="4"/>
      <c r="UXL256" s="4"/>
      <c r="UXM256" s="4"/>
      <c r="UXN256" s="4"/>
      <c r="UXO256" s="4"/>
      <c r="UXP256" s="4"/>
      <c r="UXQ256" s="4"/>
      <c r="UXR256" s="4"/>
      <c r="UXS256" s="4"/>
      <c r="UXT256" s="4"/>
      <c r="UXU256" s="4"/>
      <c r="UXV256" s="4"/>
      <c r="UXW256" s="4"/>
      <c r="UXX256" s="4"/>
      <c r="UXY256" s="4"/>
      <c r="UXZ256" s="4"/>
      <c r="UYA256" s="4"/>
      <c r="UYB256" s="4"/>
      <c r="UYC256" s="4"/>
      <c r="UYD256" s="4"/>
      <c r="UYE256" s="4"/>
      <c r="UYF256" s="4"/>
      <c r="UYG256" s="4"/>
      <c r="UYH256" s="4"/>
      <c r="UYI256" s="4"/>
      <c r="UYJ256" s="4"/>
      <c r="UYK256" s="4"/>
      <c r="UYL256" s="4"/>
      <c r="UYM256" s="4"/>
      <c r="UYN256" s="4"/>
      <c r="UYO256" s="4"/>
      <c r="UYP256" s="4"/>
      <c r="UYQ256" s="4"/>
      <c r="UYR256" s="4"/>
      <c r="UYS256" s="4"/>
      <c r="UYT256" s="4"/>
      <c r="UYU256" s="4"/>
      <c r="UYV256" s="4"/>
      <c r="UYW256" s="4"/>
      <c r="UYX256" s="4"/>
      <c r="UYY256" s="4"/>
      <c r="UYZ256" s="4"/>
      <c r="UZA256" s="4"/>
      <c r="UZB256" s="4"/>
      <c r="UZC256" s="4"/>
      <c r="UZD256" s="4"/>
      <c r="UZE256" s="4"/>
      <c r="UZF256" s="4"/>
      <c r="UZG256" s="4"/>
      <c r="UZH256" s="4"/>
      <c r="UZI256" s="4"/>
      <c r="UZJ256" s="4"/>
      <c r="UZK256" s="4"/>
      <c r="UZL256" s="4"/>
      <c r="UZM256" s="4"/>
      <c r="UZN256" s="4"/>
      <c r="UZO256" s="4"/>
      <c r="UZP256" s="4"/>
      <c r="UZQ256" s="4"/>
      <c r="UZR256" s="4"/>
      <c r="UZS256" s="4"/>
      <c r="UZT256" s="4"/>
      <c r="UZU256" s="4"/>
      <c r="UZV256" s="4"/>
      <c r="UZW256" s="4"/>
      <c r="UZX256" s="4"/>
      <c r="UZY256" s="4"/>
      <c r="UZZ256" s="4"/>
      <c r="VAA256" s="4"/>
      <c r="VAB256" s="4"/>
      <c r="VAC256" s="4"/>
      <c r="VAD256" s="4"/>
      <c r="VAE256" s="4"/>
      <c r="VAF256" s="4"/>
      <c r="VAG256" s="4"/>
      <c r="VAH256" s="4"/>
      <c r="VAI256" s="4"/>
      <c r="VAJ256" s="4"/>
      <c r="VAK256" s="4"/>
      <c r="VAL256" s="4"/>
      <c r="VAM256" s="4"/>
      <c r="VAN256" s="4"/>
      <c r="VAO256" s="4"/>
      <c r="VAP256" s="4"/>
      <c r="VAQ256" s="4"/>
      <c r="VAR256" s="4"/>
      <c r="VAS256" s="4"/>
      <c r="VAT256" s="4"/>
      <c r="VAU256" s="4"/>
      <c r="VAV256" s="4"/>
      <c r="VAW256" s="4"/>
      <c r="VAX256" s="4"/>
      <c r="VAY256" s="4"/>
      <c r="VAZ256" s="4"/>
      <c r="VBA256" s="4"/>
      <c r="VBB256" s="4"/>
      <c r="VBC256" s="4"/>
      <c r="VBD256" s="4"/>
      <c r="VBE256" s="4"/>
      <c r="VBF256" s="4"/>
      <c r="VBG256" s="4"/>
      <c r="VBH256" s="4"/>
      <c r="VBI256" s="4"/>
      <c r="VBJ256" s="4"/>
      <c r="VBK256" s="4"/>
      <c r="VBL256" s="4"/>
      <c r="VBM256" s="4"/>
      <c r="VBN256" s="4"/>
      <c r="VBO256" s="4"/>
      <c r="VBP256" s="4"/>
      <c r="VBQ256" s="4"/>
      <c r="VBR256" s="4"/>
      <c r="VBS256" s="4"/>
      <c r="VBT256" s="4"/>
      <c r="VBU256" s="4"/>
      <c r="VBV256" s="4"/>
      <c r="VBW256" s="4"/>
      <c r="VBX256" s="4"/>
      <c r="VBY256" s="4"/>
      <c r="VBZ256" s="4"/>
      <c r="VCA256" s="4"/>
      <c r="VCB256" s="4"/>
      <c r="VCC256" s="4"/>
      <c r="VCD256" s="4"/>
      <c r="VCE256" s="4"/>
      <c r="VCF256" s="4"/>
      <c r="VCG256" s="4"/>
      <c r="VCH256" s="4"/>
      <c r="VCI256" s="4"/>
      <c r="VCJ256" s="4"/>
      <c r="VCK256" s="4"/>
      <c r="VCL256" s="4"/>
      <c r="VCM256" s="4"/>
      <c r="VCN256" s="4"/>
      <c r="VCO256" s="4"/>
      <c r="VCP256" s="4"/>
      <c r="VCQ256" s="4"/>
      <c r="VCR256" s="4"/>
      <c r="VCS256" s="4"/>
      <c r="VCT256" s="4"/>
      <c r="VCU256" s="4"/>
      <c r="VCV256" s="4"/>
      <c r="VCW256" s="4"/>
      <c r="VCX256" s="4"/>
      <c r="VCY256" s="4"/>
      <c r="VCZ256" s="4"/>
      <c r="VDA256" s="4"/>
      <c r="VDB256" s="4"/>
      <c r="VDC256" s="4"/>
      <c r="VDD256" s="4"/>
      <c r="VDE256" s="4"/>
      <c r="VDF256" s="4"/>
      <c r="VDG256" s="4"/>
      <c r="VDH256" s="4"/>
      <c r="VDI256" s="4"/>
      <c r="VDJ256" s="4"/>
      <c r="VDK256" s="4"/>
      <c r="VDL256" s="4"/>
      <c r="VDM256" s="4"/>
      <c r="VDN256" s="4"/>
      <c r="VDO256" s="4"/>
      <c r="VDP256" s="4"/>
      <c r="VDQ256" s="4"/>
      <c r="VDR256" s="4"/>
      <c r="VDS256" s="4"/>
      <c r="VDT256" s="4"/>
      <c r="VDU256" s="4"/>
      <c r="VDV256" s="4"/>
      <c r="VDW256" s="4"/>
      <c r="VDX256" s="4"/>
      <c r="VDY256" s="4"/>
      <c r="VDZ256" s="4"/>
      <c r="VEA256" s="4"/>
      <c r="VEB256" s="4"/>
      <c r="VEC256" s="4"/>
      <c r="VED256" s="4"/>
      <c r="VEE256" s="4"/>
      <c r="VEF256" s="4"/>
      <c r="VEG256" s="4"/>
      <c r="VEH256" s="4"/>
      <c r="VEI256" s="4"/>
      <c r="VEJ256" s="4"/>
      <c r="VEK256" s="4"/>
      <c r="VEL256" s="4"/>
      <c r="VEM256" s="4"/>
      <c r="VEN256" s="4"/>
      <c r="VEO256" s="4"/>
      <c r="VEP256" s="4"/>
      <c r="VEQ256" s="4"/>
      <c r="VER256" s="4"/>
      <c r="VES256" s="4"/>
      <c r="VET256" s="4"/>
      <c r="VEU256" s="4"/>
      <c r="VEV256" s="4"/>
      <c r="VEW256" s="4"/>
      <c r="VEX256" s="4"/>
      <c r="VEY256" s="4"/>
      <c r="VEZ256" s="4"/>
      <c r="VFA256" s="4"/>
      <c r="VFB256" s="4"/>
      <c r="VFC256" s="4"/>
      <c r="VFD256" s="4"/>
      <c r="VFE256" s="4"/>
      <c r="VFF256" s="4"/>
      <c r="VFG256" s="4"/>
      <c r="VFH256" s="4"/>
      <c r="VFI256" s="4"/>
      <c r="VFJ256" s="4"/>
      <c r="VFK256" s="4"/>
      <c r="VFL256" s="4"/>
      <c r="VFM256" s="4"/>
      <c r="VFN256" s="4"/>
      <c r="VFO256" s="4"/>
      <c r="VFP256" s="4"/>
      <c r="VFQ256" s="4"/>
      <c r="VFR256" s="4"/>
      <c r="VFS256" s="4"/>
      <c r="VFT256" s="4"/>
      <c r="VFU256" s="4"/>
      <c r="VFV256" s="4"/>
      <c r="VFW256" s="4"/>
      <c r="VFX256" s="4"/>
      <c r="VFY256" s="4"/>
      <c r="VFZ256" s="4"/>
      <c r="VGA256" s="4"/>
      <c r="VGB256" s="4"/>
      <c r="VGC256" s="4"/>
      <c r="VGD256" s="4"/>
      <c r="VGE256" s="4"/>
      <c r="VGF256" s="4"/>
      <c r="VGG256" s="4"/>
      <c r="VGH256" s="4"/>
      <c r="VGI256" s="4"/>
      <c r="VGJ256" s="4"/>
      <c r="VGK256" s="4"/>
      <c r="VGL256" s="4"/>
      <c r="VGM256" s="4"/>
      <c r="VGN256" s="4"/>
      <c r="VGO256" s="4"/>
      <c r="VGP256" s="4"/>
      <c r="VGQ256" s="4"/>
      <c r="VGR256" s="4"/>
      <c r="VGS256" s="4"/>
      <c r="VGT256" s="4"/>
      <c r="VGU256" s="4"/>
      <c r="VGV256" s="4"/>
      <c r="VGW256" s="4"/>
      <c r="VGX256" s="4"/>
      <c r="VGY256" s="4"/>
      <c r="VGZ256" s="4"/>
      <c r="VHA256" s="4"/>
      <c r="VHB256" s="4"/>
      <c r="VHC256" s="4"/>
      <c r="VHD256" s="4"/>
      <c r="VHE256" s="4"/>
      <c r="VHF256" s="4"/>
      <c r="VHG256" s="4"/>
      <c r="VHH256" s="4"/>
      <c r="VHI256" s="4"/>
      <c r="VHJ256" s="4"/>
      <c r="VHK256" s="4"/>
      <c r="VHL256" s="4"/>
      <c r="VHM256" s="4"/>
      <c r="VHN256" s="4"/>
      <c r="VHO256" s="4"/>
      <c r="VHP256" s="4"/>
      <c r="VHQ256" s="4"/>
      <c r="VHR256" s="4"/>
      <c r="VHS256" s="4"/>
      <c r="VHT256" s="4"/>
      <c r="VHU256" s="4"/>
      <c r="VHV256" s="4"/>
      <c r="VHW256" s="4"/>
      <c r="VHX256" s="4"/>
      <c r="VHY256" s="4"/>
      <c r="VHZ256" s="4"/>
      <c r="VIA256" s="4"/>
      <c r="VIB256" s="4"/>
      <c r="VIC256" s="4"/>
      <c r="VID256" s="4"/>
      <c r="VIE256" s="4"/>
      <c r="VIF256" s="4"/>
      <c r="VIG256" s="4"/>
      <c r="VIH256" s="4"/>
      <c r="VII256" s="4"/>
      <c r="VIJ256" s="4"/>
      <c r="VIK256" s="4"/>
      <c r="VIL256" s="4"/>
      <c r="VIM256" s="4"/>
      <c r="VIN256" s="4"/>
      <c r="VIO256" s="4"/>
      <c r="VIP256" s="4"/>
      <c r="VIQ256" s="4"/>
      <c r="VIR256" s="4"/>
      <c r="VIS256" s="4"/>
      <c r="VIT256" s="4"/>
      <c r="VIU256" s="4"/>
      <c r="VIV256" s="4"/>
      <c r="VIW256" s="4"/>
      <c r="VIX256" s="4"/>
      <c r="VIY256" s="4"/>
      <c r="VIZ256" s="4"/>
      <c r="VJA256" s="4"/>
      <c r="VJB256" s="4"/>
      <c r="VJC256" s="4"/>
      <c r="VJD256" s="4"/>
      <c r="VJE256" s="4"/>
      <c r="VJF256" s="4"/>
      <c r="VJG256" s="4"/>
      <c r="VJH256" s="4"/>
      <c r="VJI256" s="4"/>
      <c r="VJJ256" s="4"/>
      <c r="VJK256" s="4"/>
      <c r="VJL256" s="4"/>
      <c r="VJM256" s="4"/>
      <c r="VJN256" s="4"/>
      <c r="VJO256" s="4"/>
      <c r="VJP256" s="4"/>
      <c r="VJQ256" s="4"/>
      <c r="VJR256" s="4"/>
      <c r="VJS256" s="4"/>
      <c r="VJT256" s="4"/>
      <c r="VJU256" s="4"/>
      <c r="VJV256" s="4"/>
      <c r="VJW256" s="4"/>
      <c r="VJX256" s="4"/>
      <c r="VJY256" s="4"/>
      <c r="VJZ256" s="4"/>
      <c r="VKA256" s="4"/>
      <c r="VKB256" s="4"/>
      <c r="VKC256" s="4"/>
      <c r="VKD256" s="4"/>
      <c r="VKE256" s="4"/>
      <c r="VKF256" s="4"/>
      <c r="VKG256" s="4"/>
      <c r="VKH256" s="4"/>
      <c r="VKI256" s="4"/>
      <c r="VKJ256" s="4"/>
      <c r="VKK256" s="4"/>
      <c r="VKL256" s="4"/>
      <c r="VKM256" s="4"/>
      <c r="VKN256" s="4"/>
      <c r="VKO256" s="4"/>
      <c r="VKP256" s="4"/>
      <c r="VKQ256" s="4"/>
      <c r="VKR256" s="4"/>
      <c r="VKS256" s="4"/>
      <c r="VKT256" s="4"/>
      <c r="VKU256" s="4"/>
      <c r="VKV256" s="4"/>
      <c r="VKW256" s="4"/>
      <c r="VKX256" s="4"/>
      <c r="VKY256" s="4"/>
      <c r="VKZ256" s="4"/>
      <c r="VLA256" s="4"/>
      <c r="VLB256" s="4"/>
      <c r="VLC256" s="4"/>
      <c r="VLD256" s="4"/>
      <c r="VLE256" s="4"/>
      <c r="VLF256" s="4"/>
      <c r="VLG256" s="4"/>
      <c r="VLH256" s="4"/>
      <c r="VLI256" s="4"/>
      <c r="VLJ256" s="4"/>
      <c r="VLK256" s="4"/>
      <c r="VLL256" s="4"/>
      <c r="VLM256" s="4"/>
      <c r="VLN256" s="4"/>
      <c r="VLO256" s="4"/>
      <c r="VLP256" s="4"/>
      <c r="VLQ256" s="4"/>
      <c r="VLR256" s="4"/>
      <c r="VLS256" s="4"/>
      <c r="VLT256" s="4"/>
      <c r="VLU256" s="4"/>
      <c r="VLV256" s="4"/>
      <c r="VLW256" s="4"/>
      <c r="VLX256" s="4"/>
      <c r="VLY256" s="4"/>
      <c r="VLZ256" s="4"/>
      <c r="VMA256" s="4"/>
      <c r="VMB256" s="4"/>
      <c r="VMC256" s="4"/>
      <c r="VMD256" s="4"/>
      <c r="VME256" s="4"/>
      <c r="VMF256" s="4"/>
      <c r="VMG256" s="4"/>
      <c r="VMH256" s="4"/>
      <c r="VMI256" s="4"/>
      <c r="VMJ256" s="4"/>
      <c r="VMK256" s="4"/>
      <c r="VML256" s="4"/>
      <c r="VMM256" s="4"/>
      <c r="VMN256" s="4"/>
      <c r="VMO256" s="4"/>
      <c r="VMP256" s="4"/>
      <c r="VMQ256" s="4"/>
      <c r="VMR256" s="4"/>
      <c r="VMS256" s="4"/>
      <c r="VMT256" s="4"/>
      <c r="VMU256" s="4"/>
      <c r="VMV256" s="4"/>
      <c r="VMW256" s="4"/>
      <c r="VMX256" s="4"/>
      <c r="VMY256" s="4"/>
      <c r="VMZ256" s="4"/>
      <c r="VNA256" s="4"/>
      <c r="VNB256" s="4"/>
      <c r="VNC256" s="4"/>
      <c r="VND256" s="4"/>
      <c r="VNE256" s="4"/>
      <c r="VNF256" s="4"/>
      <c r="VNG256" s="4"/>
      <c r="VNH256" s="4"/>
      <c r="VNI256" s="4"/>
      <c r="VNJ256" s="4"/>
      <c r="VNK256" s="4"/>
      <c r="VNL256" s="4"/>
      <c r="VNM256" s="4"/>
      <c r="VNN256" s="4"/>
      <c r="VNO256" s="4"/>
      <c r="VNP256" s="4"/>
      <c r="VNQ256" s="4"/>
      <c r="VNR256" s="4"/>
      <c r="VNS256" s="4"/>
      <c r="VNT256" s="4"/>
      <c r="VNU256" s="4"/>
      <c r="VNV256" s="4"/>
      <c r="VNW256" s="4"/>
      <c r="VNX256" s="4"/>
      <c r="VNY256" s="4"/>
      <c r="VNZ256" s="4"/>
      <c r="VOA256" s="4"/>
      <c r="VOB256" s="4"/>
      <c r="VOC256" s="4"/>
      <c r="VOD256" s="4"/>
      <c r="VOE256" s="4"/>
      <c r="VOF256" s="4"/>
      <c r="VOG256" s="4"/>
      <c r="VOH256" s="4"/>
      <c r="VOI256" s="4"/>
      <c r="VOJ256" s="4"/>
      <c r="VOK256" s="4"/>
      <c r="VOL256" s="4"/>
      <c r="VOM256" s="4"/>
      <c r="VON256" s="4"/>
      <c r="VOO256" s="4"/>
      <c r="VOP256" s="4"/>
      <c r="VOQ256" s="4"/>
      <c r="VOR256" s="4"/>
      <c r="VOS256" s="4"/>
      <c r="VOT256" s="4"/>
      <c r="VOU256" s="4"/>
      <c r="VOV256" s="4"/>
      <c r="VOW256" s="4"/>
      <c r="VOX256" s="4"/>
      <c r="VOY256" s="4"/>
      <c r="VOZ256" s="4"/>
      <c r="VPA256" s="4"/>
      <c r="VPB256" s="4"/>
      <c r="VPC256" s="4"/>
      <c r="VPD256" s="4"/>
      <c r="VPE256" s="4"/>
      <c r="VPF256" s="4"/>
      <c r="VPG256" s="4"/>
      <c r="VPH256" s="4"/>
      <c r="VPI256" s="4"/>
      <c r="VPJ256" s="4"/>
      <c r="VPK256" s="4"/>
      <c r="VPL256" s="4"/>
      <c r="VPM256" s="4"/>
      <c r="VPN256" s="4"/>
      <c r="VPO256" s="4"/>
      <c r="VPP256" s="4"/>
      <c r="VPQ256" s="4"/>
      <c r="VPR256" s="4"/>
      <c r="VPS256" s="4"/>
      <c r="VPT256" s="4"/>
      <c r="VPU256" s="4"/>
      <c r="VPV256" s="4"/>
      <c r="VPW256" s="4"/>
      <c r="VPX256" s="4"/>
      <c r="VPY256" s="4"/>
      <c r="VPZ256" s="4"/>
      <c r="VQA256" s="4"/>
      <c r="VQB256" s="4"/>
      <c r="VQC256" s="4"/>
      <c r="VQD256" s="4"/>
      <c r="VQE256" s="4"/>
      <c r="VQF256" s="4"/>
      <c r="VQG256" s="4"/>
      <c r="VQH256" s="4"/>
      <c r="VQI256" s="4"/>
      <c r="VQJ256" s="4"/>
      <c r="VQK256" s="4"/>
      <c r="VQL256" s="4"/>
      <c r="VQM256" s="4"/>
      <c r="VQN256" s="4"/>
      <c r="VQO256" s="4"/>
      <c r="VQP256" s="4"/>
      <c r="VQQ256" s="4"/>
      <c r="VQR256" s="4"/>
      <c r="VQS256" s="4"/>
      <c r="VQT256" s="4"/>
      <c r="VQU256" s="4"/>
      <c r="VQV256" s="4"/>
      <c r="VQW256" s="4"/>
      <c r="VQX256" s="4"/>
      <c r="VQY256" s="4"/>
      <c r="VQZ256" s="4"/>
      <c r="VRA256" s="4"/>
      <c r="VRB256" s="4"/>
      <c r="VRC256" s="4"/>
      <c r="VRD256" s="4"/>
      <c r="VRE256" s="4"/>
      <c r="VRF256" s="4"/>
      <c r="VRG256" s="4"/>
      <c r="VRH256" s="4"/>
      <c r="VRI256" s="4"/>
      <c r="VRJ256" s="4"/>
      <c r="VRK256" s="4"/>
      <c r="VRL256" s="4"/>
      <c r="VRM256" s="4"/>
      <c r="VRN256" s="4"/>
      <c r="VRO256" s="4"/>
      <c r="VRP256" s="4"/>
      <c r="VRQ256" s="4"/>
      <c r="VRR256" s="4"/>
      <c r="VRS256" s="4"/>
      <c r="VRT256" s="4"/>
      <c r="VRU256" s="4"/>
      <c r="VRV256" s="4"/>
      <c r="VRW256" s="4"/>
      <c r="VRX256" s="4"/>
      <c r="VRY256" s="4"/>
      <c r="VRZ256" s="4"/>
      <c r="VSA256" s="4"/>
      <c r="VSB256" s="4"/>
      <c r="VSC256" s="4"/>
      <c r="VSD256" s="4"/>
      <c r="VSE256" s="4"/>
      <c r="VSF256" s="4"/>
      <c r="VSG256" s="4"/>
      <c r="VSH256" s="4"/>
      <c r="VSI256" s="4"/>
      <c r="VSJ256" s="4"/>
      <c r="VSK256" s="4"/>
      <c r="VSL256" s="4"/>
      <c r="VSM256" s="4"/>
      <c r="VSN256" s="4"/>
      <c r="VSO256" s="4"/>
      <c r="VSP256" s="4"/>
      <c r="VSQ256" s="4"/>
      <c r="VSR256" s="4"/>
      <c r="VSS256" s="4"/>
      <c r="VST256" s="4"/>
      <c r="VSU256" s="4"/>
      <c r="VSV256" s="4"/>
      <c r="VSW256" s="4"/>
      <c r="VSX256" s="4"/>
      <c r="VSY256" s="4"/>
      <c r="VSZ256" s="4"/>
      <c r="VTA256" s="4"/>
      <c r="VTB256" s="4"/>
      <c r="VTC256" s="4"/>
      <c r="VTD256" s="4"/>
      <c r="VTE256" s="4"/>
      <c r="VTF256" s="4"/>
      <c r="VTG256" s="4"/>
      <c r="VTH256" s="4"/>
      <c r="VTI256" s="4"/>
      <c r="VTJ256" s="4"/>
      <c r="VTK256" s="4"/>
      <c r="VTL256" s="4"/>
      <c r="VTM256" s="4"/>
      <c r="VTN256" s="4"/>
      <c r="VTO256" s="4"/>
      <c r="VTP256" s="4"/>
      <c r="VTQ256" s="4"/>
      <c r="VTR256" s="4"/>
      <c r="VTS256" s="4"/>
      <c r="VTT256" s="4"/>
      <c r="VTU256" s="4"/>
      <c r="VTV256" s="4"/>
      <c r="VTW256" s="4"/>
      <c r="VTX256" s="4"/>
      <c r="VTY256" s="4"/>
      <c r="VTZ256" s="4"/>
      <c r="VUA256" s="4"/>
      <c r="VUB256" s="4"/>
      <c r="VUC256" s="4"/>
      <c r="VUD256" s="4"/>
      <c r="VUE256" s="4"/>
      <c r="VUF256" s="4"/>
      <c r="VUG256" s="4"/>
      <c r="VUH256" s="4"/>
      <c r="VUI256" s="4"/>
      <c r="VUJ256" s="4"/>
      <c r="VUK256" s="4"/>
      <c r="VUL256" s="4"/>
      <c r="VUM256" s="4"/>
      <c r="VUN256" s="4"/>
      <c r="VUO256" s="4"/>
      <c r="VUP256" s="4"/>
      <c r="VUQ256" s="4"/>
      <c r="VUR256" s="4"/>
      <c r="VUS256" s="4"/>
      <c r="VUT256" s="4"/>
      <c r="VUU256" s="4"/>
      <c r="VUV256" s="4"/>
      <c r="VUW256" s="4"/>
      <c r="VUX256" s="4"/>
      <c r="VUY256" s="4"/>
      <c r="VUZ256" s="4"/>
      <c r="VVA256" s="4"/>
      <c r="VVB256" s="4"/>
      <c r="VVC256" s="4"/>
      <c r="VVD256" s="4"/>
      <c r="VVE256" s="4"/>
      <c r="VVF256" s="4"/>
      <c r="VVG256" s="4"/>
      <c r="VVH256" s="4"/>
      <c r="VVI256" s="4"/>
      <c r="VVJ256" s="4"/>
      <c r="VVK256" s="4"/>
      <c r="VVL256" s="4"/>
      <c r="VVM256" s="4"/>
      <c r="VVN256" s="4"/>
      <c r="VVO256" s="4"/>
      <c r="VVP256" s="4"/>
      <c r="VVQ256" s="4"/>
      <c r="VVR256" s="4"/>
      <c r="VVS256" s="4"/>
      <c r="VVT256" s="4"/>
      <c r="VVU256" s="4"/>
      <c r="VVV256" s="4"/>
      <c r="VVW256" s="4"/>
      <c r="VVX256" s="4"/>
      <c r="VVY256" s="4"/>
      <c r="VVZ256" s="4"/>
      <c r="VWA256" s="4"/>
      <c r="VWB256" s="4"/>
      <c r="VWC256" s="4"/>
      <c r="VWD256" s="4"/>
      <c r="VWE256" s="4"/>
      <c r="VWF256" s="4"/>
      <c r="VWG256" s="4"/>
      <c r="VWH256" s="4"/>
      <c r="VWI256" s="4"/>
      <c r="VWJ256" s="4"/>
      <c r="VWK256" s="4"/>
      <c r="VWL256" s="4"/>
      <c r="VWM256" s="4"/>
      <c r="VWN256" s="4"/>
      <c r="VWO256" s="4"/>
      <c r="VWP256" s="4"/>
      <c r="VWQ256" s="4"/>
      <c r="VWR256" s="4"/>
      <c r="VWS256" s="4"/>
      <c r="VWT256" s="4"/>
      <c r="VWU256" s="4"/>
      <c r="VWV256" s="4"/>
      <c r="VWW256" s="4"/>
      <c r="VWX256" s="4"/>
      <c r="VWY256" s="4"/>
      <c r="VWZ256" s="4"/>
      <c r="VXA256" s="4"/>
      <c r="VXB256" s="4"/>
      <c r="VXC256" s="4"/>
      <c r="VXD256" s="4"/>
      <c r="VXE256" s="4"/>
      <c r="VXF256" s="4"/>
      <c r="VXG256" s="4"/>
      <c r="VXH256" s="4"/>
      <c r="VXI256" s="4"/>
      <c r="VXJ256" s="4"/>
      <c r="VXK256" s="4"/>
      <c r="VXL256" s="4"/>
      <c r="VXM256" s="4"/>
      <c r="VXN256" s="4"/>
      <c r="VXO256" s="4"/>
      <c r="VXP256" s="4"/>
      <c r="VXQ256" s="4"/>
      <c r="VXR256" s="4"/>
      <c r="VXS256" s="4"/>
      <c r="VXT256" s="4"/>
      <c r="VXU256" s="4"/>
      <c r="VXV256" s="4"/>
      <c r="VXW256" s="4"/>
      <c r="VXX256" s="4"/>
      <c r="VXY256" s="4"/>
      <c r="VXZ256" s="4"/>
      <c r="VYA256" s="4"/>
      <c r="VYB256" s="4"/>
      <c r="VYC256" s="4"/>
      <c r="VYD256" s="4"/>
      <c r="VYE256" s="4"/>
      <c r="VYF256" s="4"/>
      <c r="VYG256" s="4"/>
      <c r="VYH256" s="4"/>
      <c r="VYI256" s="4"/>
      <c r="VYJ256" s="4"/>
      <c r="VYK256" s="4"/>
      <c r="VYL256" s="4"/>
      <c r="VYM256" s="4"/>
      <c r="VYN256" s="4"/>
      <c r="VYO256" s="4"/>
      <c r="VYP256" s="4"/>
      <c r="VYQ256" s="4"/>
      <c r="VYR256" s="4"/>
      <c r="VYS256" s="4"/>
      <c r="VYT256" s="4"/>
      <c r="VYU256" s="4"/>
      <c r="VYV256" s="4"/>
      <c r="VYW256" s="4"/>
      <c r="VYX256" s="4"/>
      <c r="VYY256" s="4"/>
      <c r="VYZ256" s="4"/>
      <c r="VZA256" s="4"/>
      <c r="VZB256" s="4"/>
      <c r="VZC256" s="4"/>
      <c r="VZD256" s="4"/>
      <c r="VZE256" s="4"/>
      <c r="VZF256" s="4"/>
      <c r="VZG256" s="4"/>
      <c r="VZH256" s="4"/>
      <c r="VZI256" s="4"/>
      <c r="VZJ256" s="4"/>
      <c r="VZK256" s="4"/>
      <c r="VZL256" s="4"/>
      <c r="VZM256" s="4"/>
      <c r="VZN256" s="4"/>
      <c r="VZO256" s="4"/>
      <c r="VZP256" s="4"/>
      <c r="VZQ256" s="4"/>
      <c r="VZR256" s="4"/>
      <c r="VZS256" s="4"/>
      <c r="VZT256" s="4"/>
      <c r="VZU256" s="4"/>
      <c r="VZV256" s="4"/>
      <c r="VZW256" s="4"/>
      <c r="VZX256" s="4"/>
      <c r="VZY256" s="4"/>
      <c r="VZZ256" s="4"/>
      <c r="WAA256" s="4"/>
      <c r="WAB256" s="4"/>
      <c r="WAC256" s="4"/>
      <c r="WAD256" s="4"/>
      <c r="WAE256" s="4"/>
      <c r="WAF256" s="4"/>
      <c r="WAG256" s="4"/>
      <c r="WAH256" s="4"/>
      <c r="WAI256" s="4"/>
      <c r="WAJ256" s="4"/>
      <c r="WAK256" s="4"/>
      <c r="WAL256" s="4"/>
      <c r="WAM256" s="4"/>
      <c r="WAN256" s="4"/>
      <c r="WAO256" s="4"/>
      <c r="WAP256" s="4"/>
      <c r="WAQ256" s="4"/>
      <c r="WAR256" s="4"/>
      <c r="WAS256" s="4"/>
      <c r="WAT256" s="4"/>
      <c r="WAU256" s="4"/>
      <c r="WAV256" s="4"/>
      <c r="WAW256" s="4"/>
      <c r="WAX256" s="4"/>
      <c r="WAY256" s="4"/>
      <c r="WAZ256" s="4"/>
      <c r="WBA256" s="4"/>
      <c r="WBB256" s="4"/>
      <c r="WBC256" s="4"/>
      <c r="WBD256" s="4"/>
      <c r="WBE256" s="4"/>
      <c r="WBF256" s="4"/>
      <c r="WBG256" s="4"/>
      <c r="WBH256" s="4"/>
      <c r="WBI256" s="4"/>
      <c r="WBJ256" s="4"/>
      <c r="WBK256" s="4"/>
      <c r="WBL256" s="4"/>
      <c r="WBM256" s="4"/>
      <c r="WBN256" s="4"/>
      <c r="WBO256" s="4"/>
      <c r="WBP256" s="4"/>
      <c r="WBQ256" s="4"/>
      <c r="WBR256" s="4"/>
      <c r="WBS256" s="4"/>
      <c r="WBT256" s="4"/>
      <c r="WBU256" s="4"/>
      <c r="WBV256" s="4"/>
      <c r="WBW256" s="4"/>
      <c r="WBX256" s="4"/>
      <c r="WBY256" s="4"/>
      <c r="WBZ256" s="4"/>
      <c r="WCA256" s="4"/>
      <c r="WCB256" s="4"/>
      <c r="WCC256" s="4"/>
      <c r="WCD256" s="4"/>
      <c r="WCE256" s="4"/>
      <c r="WCF256" s="4"/>
      <c r="WCG256" s="4"/>
      <c r="WCH256" s="4"/>
      <c r="WCI256" s="4"/>
      <c r="WCJ256" s="4"/>
      <c r="WCK256" s="4"/>
      <c r="WCL256" s="4"/>
      <c r="WCM256" s="4"/>
      <c r="WCN256" s="4"/>
      <c r="WCO256" s="4"/>
      <c r="WCP256" s="4"/>
      <c r="WCQ256" s="4"/>
      <c r="WCR256" s="4"/>
      <c r="WCS256" s="4"/>
      <c r="WCT256" s="4"/>
      <c r="WCU256" s="4"/>
      <c r="WCV256" s="4"/>
      <c r="WCW256" s="4"/>
      <c r="WCX256" s="4"/>
      <c r="WCY256" s="4"/>
      <c r="WCZ256" s="4"/>
      <c r="WDA256" s="4"/>
      <c r="WDB256" s="4"/>
      <c r="WDC256" s="4"/>
      <c r="WDD256" s="4"/>
      <c r="WDE256" s="4"/>
      <c r="WDF256" s="4"/>
      <c r="WDG256" s="4"/>
      <c r="WDH256" s="4"/>
      <c r="WDI256" s="4"/>
      <c r="WDJ256" s="4"/>
      <c r="WDK256" s="4"/>
      <c r="WDL256" s="4"/>
      <c r="WDM256" s="4"/>
      <c r="WDN256" s="4"/>
      <c r="WDO256" s="4"/>
      <c r="WDP256" s="4"/>
      <c r="WDQ256" s="4"/>
      <c r="WDR256" s="4"/>
      <c r="WDS256" s="4"/>
      <c r="WDT256" s="4"/>
      <c r="WDU256" s="4"/>
      <c r="WDV256" s="4"/>
      <c r="WDW256" s="4"/>
      <c r="WDX256" s="4"/>
      <c r="WDY256" s="4"/>
      <c r="WDZ256" s="4"/>
      <c r="WEA256" s="4"/>
      <c r="WEB256" s="4"/>
      <c r="WEC256" s="4"/>
      <c r="WED256" s="4"/>
      <c r="WEE256" s="4"/>
      <c r="WEF256" s="4"/>
      <c r="WEG256" s="4"/>
      <c r="WEH256" s="4"/>
      <c r="WEI256" s="4"/>
      <c r="WEJ256" s="4"/>
      <c r="WEK256" s="4"/>
      <c r="WEL256" s="4"/>
      <c r="WEM256" s="4"/>
      <c r="WEN256" s="4"/>
      <c r="WEO256" s="4"/>
      <c r="WEP256" s="4"/>
      <c r="WEQ256" s="4"/>
      <c r="WER256" s="4"/>
      <c r="WES256" s="4"/>
      <c r="WET256" s="4"/>
      <c r="WEU256" s="4"/>
      <c r="WEV256" s="4"/>
      <c r="WEW256" s="4"/>
      <c r="WEX256" s="4"/>
      <c r="WEY256" s="4"/>
      <c r="WEZ256" s="4"/>
      <c r="WFA256" s="4"/>
      <c r="WFB256" s="4"/>
      <c r="WFC256" s="4"/>
      <c r="WFD256" s="4"/>
      <c r="WFE256" s="4"/>
      <c r="WFF256" s="4"/>
      <c r="WFG256" s="4"/>
      <c r="WFH256" s="4"/>
      <c r="WFI256" s="4"/>
      <c r="WFJ256" s="4"/>
      <c r="WFK256" s="4"/>
      <c r="WFL256" s="4"/>
      <c r="WFM256" s="4"/>
      <c r="WFN256" s="4"/>
      <c r="WFO256" s="4"/>
      <c r="WFP256" s="4"/>
      <c r="WFQ256" s="4"/>
      <c r="WFR256" s="4"/>
      <c r="WFS256" s="4"/>
      <c r="WFT256" s="4"/>
      <c r="WFU256" s="4"/>
      <c r="WFV256" s="4"/>
      <c r="WFW256" s="4"/>
      <c r="WFX256" s="4"/>
      <c r="WFY256" s="4"/>
      <c r="WFZ256" s="4"/>
      <c r="WGA256" s="4"/>
      <c r="WGB256" s="4"/>
      <c r="WGC256" s="4"/>
      <c r="WGD256" s="4"/>
      <c r="WGE256" s="4"/>
      <c r="WGF256" s="4"/>
      <c r="WGG256" s="4"/>
      <c r="WGH256" s="4"/>
      <c r="WGI256" s="4"/>
      <c r="WGJ256" s="4"/>
      <c r="WGK256" s="4"/>
      <c r="WGL256" s="4"/>
      <c r="WGM256" s="4"/>
      <c r="WGN256" s="4"/>
      <c r="WGO256" s="4"/>
      <c r="WGP256" s="4"/>
      <c r="WGQ256" s="4"/>
      <c r="WGR256" s="4"/>
      <c r="WGS256" s="4"/>
      <c r="WGT256" s="4"/>
      <c r="WGU256" s="4"/>
      <c r="WGV256" s="4"/>
      <c r="WGW256" s="4"/>
      <c r="WGX256" s="4"/>
      <c r="WGY256" s="4"/>
      <c r="WGZ256" s="4"/>
      <c r="WHA256" s="4"/>
      <c r="WHB256" s="4"/>
      <c r="WHC256" s="4"/>
      <c r="WHD256" s="4"/>
      <c r="WHE256" s="4"/>
      <c r="WHF256" s="4"/>
      <c r="WHG256" s="4"/>
      <c r="WHH256" s="4"/>
      <c r="WHI256" s="4"/>
      <c r="WHJ256" s="4"/>
      <c r="WHK256" s="4"/>
      <c r="WHL256" s="4"/>
      <c r="WHM256" s="4"/>
      <c r="WHN256" s="4"/>
      <c r="WHO256" s="4"/>
      <c r="WHP256" s="4"/>
      <c r="WHQ256" s="4"/>
      <c r="WHR256" s="4"/>
      <c r="WHS256" s="4"/>
      <c r="WHT256" s="4"/>
      <c r="WHU256" s="4"/>
      <c r="WHV256" s="4"/>
      <c r="WHW256" s="4"/>
      <c r="WHX256" s="4"/>
      <c r="WHY256" s="4"/>
      <c r="WHZ256" s="4"/>
      <c r="WIA256" s="4"/>
      <c r="WIB256" s="4"/>
      <c r="WIC256" s="4"/>
      <c r="WID256" s="4"/>
      <c r="WIE256" s="4"/>
      <c r="WIF256" s="4"/>
      <c r="WIG256" s="4"/>
      <c r="WIH256" s="4"/>
      <c r="WII256" s="4"/>
      <c r="WIJ256" s="4"/>
      <c r="WIK256" s="4"/>
      <c r="WIL256" s="4"/>
      <c r="WIM256" s="4"/>
      <c r="WIN256" s="4"/>
      <c r="WIO256" s="4"/>
      <c r="WIP256" s="4"/>
      <c r="WIQ256" s="4"/>
      <c r="WIR256" s="4"/>
      <c r="WIS256" s="4"/>
      <c r="WIT256" s="4"/>
      <c r="WIU256" s="4"/>
      <c r="WIV256" s="4"/>
      <c r="WIW256" s="4"/>
      <c r="WIX256" s="4"/>
      <c r="WIY256" s="4"/>
      <c r="WIZ256" s="4"/>
      <c r="WJA256" s="4"/>
      <c r="WJB256" s="4"/>
      <c r="WJC256" s="4"/>
      <c r="WJD256" s="4"/>
      <c r="WJE256" s="4"/>
      <c r="WJF256" s="4"/>
      <c r="WJG256" s="4"/>
      <c r="WJH256" s="4"/>
      <c r="WJI256" s="4"/>
      <c r="WJJ256" s="4"/>
      <c r="WJK256" s="4"/>
      <c r="WJL256" s="4"/>
      <c r="WJM256" s="4"/>
      <c r="WJN256" s="4"/>
      <c r="WJO256" s="4"/>
      <c r="WJP256" s="4"/>
      <c r="WJQ256" s="4"/>
      <c r="WJR256" s="4"/>
      <c r="WJS256" s="4"/>
      <c r="WJT256" s="4"/>
      <c r="WJU256" s="4"/>
      <c r="WJV256" s="4"/>
      <c r="WJW256" s="4"/>
      <c r="WJX256" s="4"/>
      <c r="WJY256" s="4"/>
      <c r="WJZ256" s="4"/>
      <c r="WKA256" s="4"/>
      <c r="WKB256" s="4"/>
      <c r="WKC256" s="4"/>
      <c r="WKD256" s="4"/>
      <c r="WKE256" s="4"/>
      <c r="WKF256" s="4"/>
      <c r="WKG256" s="4"/>
      <c r="WKH256" s="4"/>
      <c r="WKI256" s="4"/>
      <c r="WKJ256" s="4"/>
      <c r="WKK256" s="4"/>
      <c r="WKL256" s="4"/>
      <c r="WKM256" s="4"/>
      <c r="WKN256" s="4"/>
      <c r="WKO256" s="4"/>
      <c r="WKP256" s="4"/>
      <c r="WKQ256" s="4"/>
      <c r="WKR256" s="4"/>
      <c r="WKS256" s="4"/>
      <c r="WKT256" s="4"/>
      <c r="WKU256" s="4"/>
      <c r="WKV256" s="4"/>
      <c r="WKW256" s="4"/>
      <c r="WKX256" s="4"/>
      <c r="WKY256" s="4"/>
      <c r="WKZ256" s="4"/>
      <c r="WLA256" s="4"/>
      <c r="WLB256" s="4"/>
      <c r="WLC256" s="4"/>
      <c r="WLD256" s="4"/>
      <c r="WLE256" s="4"/>
      <c r="WLF256" s="4"/>
      <c r="WLG256" s="4"/>
      <c r="WLH256" s="4"/>
      <c r="WLI256" s="4"/>
      <c r="WLJ256" s="4"/>
      <c r="WLK256" s="4"/>
      <c r="WLL256" s="4"/>
      <c r="WLM256" s="4"/>
      <c r="WLN256" s="4"/>
      <c r="WLO256" s="4"/>
      <c r="WLP256" s="4"/>
      <c r="WLQ256" s="4"/>
      <c r="WLR256" s="4"/>
      <c r="WLS256" s="4"/>
      <c r="WLT256" s="4"/>
      <c r="WLU256" s="4"/>
      <c r="WLV256" s="4"/>
      <c r="WLW256" s="4"/>
      <c r="WLX256" s="4"/>
      <c r="WLY256" s="4"/>
      <c r="WLZ256" s="4"/>
      <c r="WMA256" s="4"/>
      <c r="WMB256" s="4"/>
      <c r="WMC256" s="4"/>
      <c r="WMD256" s="4"/>
      <c r="WME256" s="4"/>
      <c r="WMF256" s="4"/>
      <c r="WMG256" s="4"/>
      <c r="WMH256" s="4"/>
      <c r="WMI256" s="4"/>
      <c r="WMJ256" s="4"/>
      <c r="WMK256" s="4"/>
      <c r="WML256" s="4"/>
      <c r="WMM256" s="4"/>
      <c r="WMN256" s="4"/>
      <c r="WMO256" s="4"/>
      <c r="WMP256" s="4"/>
      <c r="WMQ256" s="4"/>
      <c r="WMR256" s="4"/>
      <c r="WMS256" s="4"/>
      <c r="WMT256" s="4"/>
      <c r="WMU256" s="4"/>
      <c r="WMV256" s="4"/>
      <c r="WMW256" s="4"/>
      <c r="WMX256" s="4"/>
      <c r="WMY256" s="4"/>
      <c r="WMZ256" s="4"/>
      <c r="WNA256" s="4"/>
      <c r="WNB256" s="4"/>
      <c r="WNC256" s="4"/>
      <c r="WND256" s="4"/>
      <c r="WNE256" s="4"/>
      <c r="WNF256" s="4"/>
      <c r="WNG256" s="4"/>
      <c r="WNH256" s="4"/>
      <c r="WNI256" s="4"/>
      <c r="WNJ256" s="4"/>
      <c r="WNK256" s="4"/>
      <c r="WNL256" s="4"/>
      <c r="WNM256" s="4"/>
      <c r="WNN256" s="4"/>
      <c r="WNO256" s="4"/>
      <c r="WNP256" s="4"/>
      <c r="WNQ256" s="4"/>
      <c r="WNR256" s="4"/>
      <c r="WNS256" s="4"/>
      <c r="WNT256" s="4"/>
      <c r="WNU256" s="4"/>
      <c r="WNV256" s="4"/>
      <c r="WNW256" s="4"/>
      <c r="WNX256" s="4"/>
      <c r="WNY256" s="4"/>
      <c r="WNZ256" s="4"/>
      <c r="WOA256" s="4"/>
      <c r="WOB256" s="4"/>
      <c r="WOC256" s="4"/>
      <c r="WOD256" s="4"/>
      <c r="WOE256" s="4"/>
      <c r="WOF256" s="4"/>
      <c r="WOG256" s="4"/>
      <c r="WOH256" s="4"/>
      <c r="WOI256" s="4"/>
      <c r="WOJ256" s="4"/>
      <c r="WOK256" s="4"/>
      <c r="WOL256" s="4"/>
      <c r="WOM256" s="4"/>
      <c r="WON256" s="4"/>
      <c r="WOO256" s="4"/>
      <c r="WOP256" s="4"/>
      <c r="WOQ256" s="4"/>
      <c r="WOR256" s="4"/>
      <c r="WOS256" s="4"/>
      <c r="WOT256" s="4"/>
      <c r="WOU256" s="4"/>
      <c r="WOV256" s="4"/>
      <c r="WOW256" s="4"/>
      <c r="WOX256" s="4"/>
      <c r="WOY256" s="4"/>
      <c r="WOZ256" s="4"/>
      <c r="WPA256" s="4"/>
      <c r="WPB256" s="4"/>
      <c r="WPC256" s="4"/>
      <c r="WPD256" s="4"/>
      <c r="WPE256" s="4"/>
      <c r="WPF256" s="4"/>
      <c r="WPG256" s="4"/>
      <c r="WPH256" s="4"/>
      <c r="WPI256" s="4"/>
      <c r="WPJ256" s="4"/>
      <c r="WPK256" s="4"/>
      <c r="WPL256" s="4"/>
      <c r="WPM256" s="4"/>
      <c r="WPN256" s="4"/>
      <c r="WPO256" s="4"/>
      <c r="WPP256" s="4"/>
      <c r="WPQ256" s="4"/>
      <c r="WPR256" s="4"/>
      <c r="WPS256" s="4"/>
      <c r="WPT256" s="4"/>
      <c r="WPU256" s="4"/>
      <c r="WPV256" s="4"/>
      <c r="WPW256" s="4"/>
      <c r="WPX256" s="4"/>
      <c r="WPY256" s="4"/>
      <c r="WPZ256" s="4"/>
      <c r="WQA256" s="4"/>
      <c r="WQB256" s="4"/>
      <c r="WQC256" s="4"/>
      <c r="WQD256" s="4"/>
      <c r="WQE256" s="4"/>
      <c r="WQF256" s="4"/>
      <c r="WQG256" s="4"/>
      <c r="WQH256" s="4"/>
      <c r="WQI256" s="4"/>
      <c r="WQJ256" s="4"/>
      <c r="WQK256" s="4"/>
      <c r="WQL256" s="4"/>
      <c r="WQM256" s="4"/>
      <c r="WQN256" s="4"/>
      <c r="WQO256" s="4"/>
      <c r="WQP256" s="4"/>
      <c r="WQQ256" s="4"/>
      <c r="WQR256" s="4"/>
      <c r="WQS256" s="4"/>
      <c r="WQT256" s="4"/>
      <c r="WQU256" s="4"/>
      <c r="WQV256" s="4"/>
      <c r="WQW256" s="4"/>
      <c r="WQX256" s="4"/>
      <c r="WQY256" s="4"/>
      <c r="WQZ256" s="4"/>
      <c r="WRA256" s="4"/>
      <c r="WRB256" s="4"/>
      <c r="WRC256" s="4"/>
      <c r="WRD256" s="4"/>
      <c r="WRE256" s="4"/>
      <c r="WRF256" s="4"/>
    </row>
    <row r="257" customFormat="false" ht="15" hidden="false" customHeight="true" outlineLevel="0" collapsed="false">
      <c r="A257" s="52" t="s">
        <v>92</v>
      </c>
      <c r="B257" s="52"/>
      <c r="C257" s="52"/>
      <c r="D257" s="31" t="n">
        <f aca="false">SUM(D250:D256)</f>
        <v>910</v>
      </c>
      <c r="E257" s="44"/>
      <c r="F257" s="44"/>
      <c r="G257" s="44"/>
      <c r="H257" s="44"/>
      <c r="I257" s="44"/>
      <c r="J257" s="45"/>
      <c r="K257" s="45"/>
      <c r="L257" s="44"/>
      <c r="M257" s="44"/>
      <c r="N257" s="44"/>
      <c r="O257" s="44"/>
      <c r="P257" s="44"/>
    </row>
    <row r="258" customFormat="false" ht="12" hidden="false" customHeight="true" outlineLevel="0" collapsed="false">
      <c r="A258" s="81" t="s">
        <v>118</v>
      </c>
      <c r="B258" s="81"/>
      <c r="C258" s="81"/>
      <c r="D258" s="81"/>
      <c r="E258" s="32" t="n">
        <f aca="false">SUM(E250:E257)</f>
        <v>47.48</v>
      </c>
      <c r="F258" s="32" t="n">
        <f aca="false">SUM(F250:F257)</f>
        <v>41.07</v>
      </c>
      <c r="G258" s="32" t="n">
        <f aca="false">SUM(G250:G257)</f>
        <v>151.185</v>
      </c>
      <c r="H258" s="32" t="n">
        <f aca="false">SUM(H250:H257)</f>
        <v>1103.725</v>
      </c>
      <c r="I258" s="32" t="n">
        <f aca="false">SUM(I250:I257)</f>
        <v>389.91</v>
      </c>
      <c r="J258" s="32" t="n">
        <f aca="false">SUM(J250:J257)</f>
        <v>0.263333333333333</v>
      </c>
      <c r="K258" s="32" t="n">
        <f aca="false">SUM(K250:K257)</f>
        <v>0.426666666666667</v>
      </c>
      <c r="L258" s="32" t="n">
        <f aca="false">SUM(L250:L257)</f>
        <v>19.35</v>
      </c>
      <c r="M258" s="32" t="n">
        <f aca="false">SUM(M250:M257)</f>
        <v>140.195</v>
      </c>
      <c r="N258" s="32" t="n">
        <f aca="false">SUM(N250:N257)</f>
        <v>94.6966666666667</v>
      </c>
      <c r="O258" s="32" t="n">
        <f aca="false">SUM(O250:O257)</f>
        <v>399.798333333333</v>
      </c>
      <c r="P258" s="32" t="n">
        <f aca="false">SUM(P250:P257)</f>
        <v>7.50333333333333</v>
      </c>
    </row>
    <row r="259" customFormat="false" ht="12" hidden="false" customHeight="true" outlineLevel="0" collapsed="false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</row>
    <row r="260" customFormat="false" ht="12" hidden="false" customHeight="true" outlineLevel="0" collapsed="false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</row>
    <row r="261" customFormat="false" ht="12.75" hidden="false" customHeight="true" outlineLevel="0" collapsed="false">
      <c r="A261" s="6" t="s">
        <v>0</v>
      </c>
      <c r="B261" s="6" t="s">
        <v>1</v>
      </c>
      <c r="C261" s="7" t="s">
        <v>2</v>
      </c>
      <c r="D261" s="6" t="s">
        <v>3</v>
      </c>
      <c r="E261" s="8" t="s">
        <v>4</v>
      </c>
      <c r="F261" s="8"/>
      <c r="G261" s="8"/>
      <c r="H261" s="9" t="s">
        <v>5</v>
      </c>
      <c r="I261" s="8" t="s">
        <v>6</v>
      </c>
      <c r="J261" s="8"/>
      <c r="K261" s="8"/>
      <c r="L261" s="8"/>
      <c r="M261" s="8" t="s">
        <v>7</v>
      </c>
      <c r="N261" s="8"/>
      <c r="O261" s="8"/>
      <c r="P261" s="8"/>
    </row>
    <row r="262" customFormat="false" ht="15" hidden="false" customHeight="false" outlineLevel="0" collapsed="false">
      <c r="A262" s="6"/>
      <c r="B262" s="6"/>
      <c r="C262" s="7"/>
      <c r="D262" s="6"/>
      <c r="E262" s="8"/>
      <c r="F262" s="8"/>
      <c r="G262" s="8"/>
      <c r="H262" s="9"/>
      <c r="I262" s="8"/>
      <c r="J262" s="8"/>
      <c r="K262" s="8"/>
      <c r="L262" s="8"/>
      <c r="M262" s="8"/>
      <c r="N262" s="8"/>
      <c r="O262" s="8"/>
      <c r="P262" s="8"/>
    </row>
    <row r="263" customFormat="false" ht="55.5" hidden="false" customHeight="true" outlineLevel="0" collapsed="false">
      <c r="A263" s="6"/>
      <c r="B263" s="6"/>
      <c r="C263" s="7"/>
      <c r="D263" s="6"/>
      <c r="E263" s="6" t="s">
        <v>8</v>
      </c>
      <c r="F263" s="6" t="s">
        <v>9</v>
      </c>
      <c r="G263" s="6" t="s">
        <v>10</v>
      </c>
      <c r="H263" s="9"/>
      <c r="I263" s="10" t="s">
        <v>11</v>
      </c>
      <c r="J263" s="11" t="s">
        <v>12</v>
      </c>
      <c r="K263" s="11" t="s">
        <v>13</v>
      </c>
      <c r="L263" s="11" t="s">
        <v>14</v>
      </c>
      <c r="M263" s="6" t="s">
        <v>15</v>
      </c>
      <c r="N263" s="6" t="s">
        <v>16</v>
      </c>
      <c r="O263" s="6" t="s">
        <v>17</v>
      </c>
      <c r="P263" s="6" t="s">
        <v>18</v>
      </c>
    </row>
    <row r="264" customFormat="false" ht="18.75" hidden="false" customHeight="false" outlineLevel="0" collapsed="false">
      <c r="A264" s="12" t="s">
        <v>165</v>
      </c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customFormat="false" ht="15" hidden="false" customHeight="true" outlineLevel="0" collapsed="false">
      <c r="A265" s="52" t="s">
        <v>20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customFormat="false" ht="15" hidden="false" customHeight="false" outlineLevel="0" collapsed="false">
      <c r="A266" s="52"/>
      <c r="B266" s="14" t="s">
        <v>21</v>
      </c>
      <c r="C266" s="15" t="s">
        <v>22</v>
      </c>
      <c r="D266" s="16" t="n">
        <v>15</v>
      </c>
      <c r="E266" s="17" t="n">
        <v>3.48</v>
      </c>
      <c r="F266" s="17" t="n">
        <v>4.43</v>
      </c>
      <c r="G266" s="17"/>
      <c r="H266" s="17" t="n">
        <v>54</v>
      </c>
      <c r="I266" s="17" t="n">
        <v>39</v>
      </c>
      <c r="J266" s="16" t="n">
        <v>0.005</v>
      </c>
      <c r="K266" s="16" t="n">
        <v>0.045</v>
      </c>
      <c r="L266" s="17" t="n">
        <v>0.11</v>
      </c>
      <c r="M266" s="17" t="n">
        <v>132</v>
      </c>
      <c r="N266" s="17" t="n">
        <v>5.25</v>
      </c>
      <c r="O266" s="17" t="n">
        <v>75</v>
      </c>
      <c r="P266" s="17" t="n">
        <v>0.15</v>
      </c>
      <c r="WOD266" s="2"/>
      <c r="WOE266" s="2"/>
      <c r="WOF266" s="2"/>
      <c r="WOG266" s="2"/>
      <c r="WOH266" s="2"/>
      <c r="WOI266" s="2"/>
      <c r="WOJ266" s="2"/>
      <c r="WOK266" s="2"/>
      <c r="WOL266" s="2"/>
      <c r="WOM266" s="2"/>
      <c r="WON266" s="2"/>
      <c r="WOO266" s="2"/>
      <c r="WOP266" s="2"/>
      <c r="WOQ266" s="2"/>
      <c r="WOR266" s="2"/>
      <c r="WOS266" s="2"/>
      <c r="WOT266" s="2"/>
      <c r="WOU266" s="2"/>
      <c r="WOV266" s="2"/>
      <c r="WOW266" s="2"/>
      <c r="WOX266" s="2"/>
      <c r="WOY266" s="2"/>
      <c r="WOZ266" s="2"/>
      <c r="WPA266" s="2"/>
      <c r="WPB266" s="2"/>
      <c r="WPC266" s="2"/>
      <c r="WPD266" s="2"/>
      <c r="WPE266" s="2"/>
      <c r="WPF266" s="2"/>
      <c r="WPG266" s="2"/>
      <c r="WPH266" s="2"/>
      <c r="WPI266" s="2"/>
      <c r="WPJ266" s="2"/>
      <c r="WPK266" s="2"/>
      <c r="WPL266" s="2"/>
      <c r="WPM266" s="2"/>
      <c r="WPN266" s="2"/>
      <c r="WPO266" s="2"/>
      <c r="WPP266" s="2"/>
      <c r="WPQ266" s="2"/>
      <c r="WPR266" s="2"/>
      <c r="WPS266" s="2"/>
      <c r="WPT266" s="2"/>
      <c r="WPU266" s="2"/>
      <c r="WPV266" s="2"/>
      <c r="WPW266" s="2"/>
      <c r="WPX266" s="2"/>
      <c r="WPY266" s="2"/>
      <c r="WPZ266" s="2"/>
      <c r="WQA266" s="2"/>
      <c r="WQB266" s="2"/>
      <c r="WQC266" s="2"/>
      <c r="WQD266" s="2"/>
      <c r="WQE266" s="2"/>
      <c r="WQF266" s="2"/>
      <c r="WQG266" s="2"/>
      <c r="WQH266" s="2"/>
      <c r="WQI266" s="2"/>
      <c r="WQJ266" s="2"/>
      <c r="WQK266" s="2"/>
      <c r="WQL266" s="2"/>
      <c r="WQM266" s="2"/>
      <c r="WQN266" s="2"/>
      <c r="WQO266" s="2"/>
      <c r="WQP266" s="2"/>
      <c r="WQQ266" s="2"/>
      <c r="WQR266" s="2"/>
      <c r="WQS266" s="2"/>
      <c r="WQT266" s="2"/>
      <c r="WQU266" s="2"/>
      <c r="WQV266" s="2"/>
      <c r="WQW266" s="2"/>
      <c r="WQX266" s="2"/>
      <c r="WQY266" s="2"/>
      <c r="WQZ266" s="2"/>
      <c r="WRA266" s="2"/>
      <c r="WRB266" s="2"/>
      <c r="WRC266" s="2"/>
      <c r="WRD266" s="2"/>
      <c r="WRE266" s="2"/>
      <c r="WRF266" s="2"/>
    </row>
    <row r="267" customFormat="false" ht="15" hidden="false" customHeight="false" outlineLevel="0" collapsed="false">
      <c r="A267" s="52"/>
      <c r="B267" s="21" t="s">
        <v>27</v>
      </c>
      <c r="C267" s="26" t="s">
        <v>28</v>
      </c>
      <c r="D267" s="21" t="n">
        <v>200</v>
      </c>
      <c r="E267" s="27" t="n">
        <f aca="false">BD267*200/150</f>
        <v>8.12</v>
      </c>
      <c r="F267" s="27" t="n">
        <f aca="false">BE267*200/150</f>
        <v>9.38666666666667</v>
      </c>
      <c r="G267" s="27" t="n">
        <f aca="false">BF267*200/150</f>
        <v>41.52</v>
      </c>
      <c r="H267" s="27" t="n">
        <f aca="false">BG267*200/150</f>
        <v>282</v>
      </c>
      <c r="I267" s="27" t="n">
        <f aca="false">BH267*200/150</f>
        <v>48.9066666666667</v>
      </c>
      <c r="J267" s="27" t="n">
        <f aca="false">BI267*200/150</f>
        <v>0.2</v>
      </c>
      <c r="K267" s="27" t="n">
        <f aca="false">BJ267*200/150</f>
        <v>0.146666666666667</v>
      </c>
      <c r="L267" s="27" t="n">
        <f aca="false">BK267*200/150</f>
        <v>0.546666666666667</v>
      </c>
      <c r="M267" s="27" t="n">
        <f aca="false">BL267*200/150</f>
        <v>126.786666666667</v>
      </c>
      <c r="N267" s="27" t="n">
        <f aca="false">BM267*200/150</f>
        <v>52.2666666666667</v>
      </c>
      <c r="O267" s="27" t="n">
        <f aca="false">BN267*200/150</f>
        <v>192.92</v>
      </c>
      <c r="P267" s="27" t="n">
        <f aca="false">BO267*200/150</f>
        <v>1.4</v>
      </c>
      <c r="Q267" s="27" t="n">
        <v>5</v>
      </c>
      <c r="R267" s="27" t="n">
        <v>5.8</v>
      </c>
      <c r="S267" s="27" t="n">
        <v>24.1</v>
      </c>
      <c r="T267" s="27" t="n">
        <v>168.9</v>
      </c>
      <c r="U267" s="27" t="n">
        <v>27.2</v>
      </c>
      <c r="V267" s="21" t="n">
        <v>0.07</v>
      </c>
      <c r="W267" s="21" t="n">
        <v>0.12</v>
      </c>
      <c r="X267" s="27" t="n">
        <v>0.53</v>
      </c>
      <c r="Y267" s="27" t="n">
        <v>116</v>
      </c>
      <c r="Z267" s="27" t="n">
        <v>27</v>
      </c>
      <c r="AA267" s="27" t="n">
        <v>124</v>
      </c>
      <c r="AB267" s="27" t="n">
        <v>0.53</v>
      </c>
      <c r="BD267" s="27" t="n">
        <v>6.09</v>
      </c>
      <c r="BE267" s="27" t="n">
        <v>7.04</v>
      </c>
      <c r="BF267" s="27" t="n">
        <v>31.14</v>
      </c>
      <c r="BG267" s="27" t="n">
        <v>211.5</v>
      </c>
      <c r="BH267" s="27" t="n">
        <v>36.68</v>
      </c>
      <c r="BI267" s="27" t="n">
        <v>0.15</v>
      </c>
      <c r="BJ267" s="27" t="n">
        <v>0.11</v>
      </c>
      <c r="BK267" s="27" t="n">
        <v>0.41</v>
      </c>
      <c r="BL267" s="27" t="n">
        <v>95.09</v>
      </c>
      <c r="BM267" s="27" t="n">
        <v>39.2</v>
      </c>
      <c r="BN267" s="27" t="n">
        <v>144.69</v>
      </c>
      <c r="BO267" s="27" t="n">
        <v>1.05</v>
      </c>
    </row>
    <row r="268" customFormat="false" ht="15" hidden="false" customHeight="false" outlineLevel="0" collapsed="false">
      <c r="A268" s="52"/>
      <c r="B268" s="21" t="s">
        <v>29</v>
      </c>
      <c r="C268" s="26" t="s">
        <v>30</v>
      </c>
      <c r="D268" s="21" t="n">
        <v>100</v>
      </c>
      <c r="E268" s="27" t="n">
        <f aca="false">BD268*100/100</f>
        <v>0.4</v>
      </c>
      <c r="F268" s="27" t="n">
        <f aca="false">BE268*100/100</f>
        <v>0.4</v>
      </c>
      <c r="G268" s="27" t="n">
        <f aca="false">BF268*100/100</f>
        <v>9.8</v>
      </c>
      <c r="H268" s="27" t="n">
        <f aca="false">BG268*100/100</f>
        <v>47</v>
      </c>
      <c r="I268" s="27" t="n">
        <f aca="false">BH268*100/100</f>
        <v>0</v>
      </c>
      <c r="J268" s="27" t="n">
        <f aca="false">BI268*100/100</f>
        <v>0.03</v>
      </c>
      <c r="K268" s="27" t="n">
        <f aca="false">BJ268*100/100</f>
        <v>0.02</v>
      </c>
      <c r="L268" s="27" t="n">
        <f aca="false">BK268*100/100</f>
        <v>10</v>
      </c>
      <c r="M268" s="27" t="n">
        <f aca="false">BL268*100/100</f>
        <v>16</v>
      </c>
      <c r="N268" s="27" t="n">
        <f aca="false">BM268*100/100</f>
        <v>11</v>
      </c>
      <c r="O268" s="27" t="n">
        <f aca="false">BN268*100/100</f>
        <v>9</v>
      </c>
      <c r="P268" s="27" t="n">
        <f aca="false">BO268*100/100</f>
        <v>2.2</v>
      </c>
      <c r="BD268" s="27" t="n">
        <v>0.4</v>
      </c>
      <c r="BE268" s="27" t="n">
        <v>0.4</v>
      </c>
      <c r="BF268" s="27" t="n">
        <v>9.8</v>
      </c>
      <c r="BG268" s="27" t="n">
        <v>47</v>
      </c>
      <c r="BH268" s="28"/>
      <c r="BI268" s="21" t="n">
        <v>0.03</v>
      </c>
      <c r="BJ268" s="21" t="n">
        <v>0.02</v>
      </c>
      <c r="BK268" s="27" t="n">
        <v>10</v>
      </c>
      <c r="BL268" s="27" t="n">
        <v>16</v>
      </c>
      <c r="BM268" s="27" t="n">
        <v>11</v>
      </c>
      <c r="BN268" s="27" t="n">
        <v>9</v>
      </c>
      <c r="BO268" s="27" t="n">
        <v>2.2</v>
      </c>
    </row>
    <row r="269" customFormat="false" ht="15" hidden="false" customHeight="false" outlineLevel="0" collapsed="false">
      <c r="A269" s="52"/>
      <c r="B269" s="21" t="s">
        <v>31</v>
      </c>
      <c r="C269" s="26" t="s">
        <v>32</v>
      </c>
      <c r="D269" s="21" t="n">
        <v>25</v>
      </c>
      <c r="E269" s="27" t="n">
        <f aca="false">BD269*25/20</f>
        <v>1.7</v>
      </c>
      <c r="F269" s="27" t="n">
        <f aca="false">BE269*25/20</f>
        <v>0.3</v>
      </c>
      <c r="G269" s="27" t="n">
        <f aca="false">BF269*25/20</f>
        <v>8.4</v>
      </c>
      <c r="H269" s="27" t="n">
        <f aca="false">BG269*25/20</f>
        <v>42.7</v>
      </c>
      <c r="I269" s="27" t="n">
        <f aca="false">BH269*25/20</f>
        <v>0</v>
      </c>
      <c r="J269" s="27" t="n">
        <f aca="false">BI269*25/20</f>
        <v>0.0375</v>
      </c>
      <c r="K269" s="27" t="n">
        <f aca="false">BJ269*25/20</f>
        <v>0.025</v>
      </c>
      <c r="L269" s="27" t="n">
        <f aca="false">BK269*25/20</f>
        <v>0</v>
      </c>
      <c r="M269" s="27" t="n">
        <f aca="false">BL269*25/20</f>
        <v>11.2625</v>
      </c>
      <c r="N269" s="27" t="n">
        <f aca="false">BM269*25/20</f>
        <v>11.7625</v>
      </c>
      <c r="O269" s="27" t="n">
        <f aca="false">BN269*25/20</f>
        <v>37.675</v>
      </c>
      <c r="P269" s="27" t="n">
        <f aca="false">BO269*25/20</f>
        <v>0.9375</v>
      </c>
      <c r="Q269" s="27" t="n">
        <v>1.7</v>
      </c>
      <c r="R269" s="27" t="n">
        <v>0.3</v>
      </c>
      <c r="S269" s="27" t="n">
        <v>8.4</v>
      </c>
      <c r="T269" s="27" t="n">
        <v>42.7</v>
      </c>
      <c r="U269" s="27"/>
      <c r="V269" s="27" t="n">
        <v>0.04</v>
      </c>
      <c r="W269" s="27" t="n">
        <v>0.02</v>
      </c>
      <c r="X269" s="27"/>
      <c r="Y269" s="27" t="n">
        <v>11.26</v>
      </c>
      <c r="Z269" s="27" t="n">
        <v>11.76</v>
      </c>
      <c r="AA269" s="27" t="n">
        <v>37.68</v>
      </c>
      <c r="AB269" s="27" t="n">
        <v>0.94</v>
      </c>
      <c r="BD269" s="27" t="n">
        <v>1.36</v>
      </c>
      <c r="BE269" s="27" t="n">
        <v>0.24</v>
      </c>
      <c r="BF269" s="27" t="n">
        <v>6.72</v>
      </c>
      <c r="BG269" s="27" t="n">
        <v>34.16</v>
      </c>
      <c r="BH269" s="27"/>
      <c r="BI269" s="27" t="n">
        <v>0.03</v>
      </c>
      <c r="BJ269" s="27" t="n">
        <v>0.02</v>
      </c>
      <c r="BK269" s="27"/>
      <c r="BL269" s="27" t="n">
        <v>9.01</v>
      </c>
      <c r="BM269" s="27" t="n">
        <v>9.41</v>
      </c>
      <c r="BN269" s="27" t="n">
        <v>30.14</v>
      </c>
      <c r="BO269" s="27" t="n">
        <v>0.75</v>
      </c>
    </row>
    <row r="270" customFormat="false" ht="17.15" hidden="false" customHeight="true" outlineLevel="0" collapsed="false">
      <c r="A270" s="52"/>
      <c r="B270" s="21" t="s">
        <v>31</v>
      </c>
      <c r="C270" s="15" t="s">
        <v>33</v>
      </c>
      <c r="D270" s="21" t="n">
        <v>40</v>
      </c>
      <c r="E270" s="27" t="n">
        <f aca="false">BD270*40/40</f>
        <v>2.96</v>
      </c>
      <c r="F270" s="27" t="n">
        <f aca="false">BE270*40/40</f>
        <v>0.36</v>
      </c>
      <c r="G270" s="27" t="n">
        <f aca="false">BF270*40/40</f>
        <v>21.1</v>
      </c>
      <c r="H270" s="27" t="n">
        <f aca="false">BG270*40/40</f>
        <v>93.78</v>
      </c>
      <c r="I270" s="27" t="n">
        <f aca="false">BH270*40/40</f>
        <v>0</v>
      </c>
      <c r="J270" s="27" t="n">
        <f aca="false">BI270*40/40</f>
        <v>0</v>
      </c>
      <c r="K270" s="27" t="n">
        <f aca="false">BJ270*40/40</f>
        <v>0.02</v>
      </c>
      <c r="L270" s="27" t="n">
        <f aca="false">BK270*40/40</f>
        <v>0</v>
      </c>
      <c r="M270" s="27" t="n">
        <f aca="false">BL270*40/40</f>
        <v>8</v>
      </c>
      <c r="N270" s="27" t="n">
        <f aca="false">BM270*40/40</f>
        <v>5.6</v>
      </c>
      <c r="O270" s="27" t="n">
        <f aca="false">BN270*40/40</f>
        <v>26</v>
      </c>
      <c r="P270" s="27" t="n">
        <f aca="false">BO270*40/40</f>
        <v>0.44</v>
      </c>
      <c r="Q270" s="27" t="n">
        <v>3.03</v>
      </c>
      <c r="R270" s="27" t="n">
        <v>0.36</v>
      </c>
      <c r="S270" s="27" t="n">
        <v>19.64</v>
      </c>
      <c r="T270" s="27" t="n">
        <v>93.77</v>
      </c>
      <c r="U270" s="27"/>
      <c r="V270" s="27"/>
      <c r="W270" s="27" t="n">
        <v>0.013</v>
      </c>
      <c r="X270" s="27"/>
      <c r="Y270" s="27" t="n">
        <v>8</v>
      </c>
      <c r="Z270" s="27" t="n">
        <v>5.6</v>
      </c>
      <c r="AA270" s="27" t="n">
        <v>26</v>
      </c>
      <c r="AB270" s="27" t="n">
        <v>0.44</v>
      </c>
      <c r="AC270" s="27" t="n">
        <v>3</v>
      </c>
      <c r="AD270" s="27" t="n">
        <f aca="false">AP270*40/40</f>
        <v>0</v>
      </c>
      <c r="AE270" s="27" t="n">
        <f aca="false">AQ270*40/40</f>
        <v>0</v>
      </c>
      <c r="AF270" s="27" t="n">
        <f aca="false">AR270*40/40</f>
        <v>0</v>
      </c>
      <c r="AG270" s="27" t="n">
        <f aca="false">AS270*40/40</f>
        <v>0</v>
      </c>
      <c r="AH270" s="27" t="n">
        <f aca="false">AT270*40/40</f>
        <v>0</v>
      </c>
      <c r="AI270" s="27" t="n">
        <f aca="false">AU270*40/40</f>
        <v>0</v>
      </c>
      <c r="AJ270" s="27" t="n">
        <f aca="false">AV270*40/40</f>
        <v>0</v>
      </c>
      <c r="AK270" s="27" t="n">
        <f aca="false">AW270*40/40</f>
        <v>0</v>
      </c>
      <c r="AL270" s="27" t="n">
        <f aca="false">AX270*40/40</f>
        <v>0</v>
      </c>
      <c r="AM270" s="27" t="n">
        <f aca="false">AY270*40/40</f>
        <v>0</v>
      </c>
      <c r="AN270" s="27" t="n">
        <f aca="false">AZ270*40/40</f>
        <v>0</v>
      </c>
      <c r="BD270" s="27" t="n">
        <v>2.96</v>
      </c>
      <c r="BE270" s="27" t="n">
        <v>0.36</v>
      </c>
      <c r="BF270" s="27" t="n">
        <v>21.1</v>
      </c>
      <c r="BG270" s="27" t="n">
        <v>93.78</v>
      </c>
      <c r="BH270" s="27"/>
      <c r="BI270" s="27"/>
      <c r="BJ270" s="27" t="n">
        <v>0.02</v>
      </c>
      <c r="BK270" s="27"/>
      <c r="BL270" s="27" t="n">
        <v>8</v>
      </c>
      <c r="BM270" s="27" t="n">
        <v>5.6</v>
      </c>
      <c r="BN270" s="27" t="n">
        <v>26</v>
      </c>
      <c r="BO270" s="27" t="n">
        <v>0.44</v>
      </c>
      <c r="WOD270" s="2"/>
      <c r="WOE270" s="2"/>
      <c r="WOF270" s="2"/>
      <c r="WOG270" s="2"/>
      <c r="WOH270" s="2"/>
      <c r="WOI270" s="2"/>
      <c r="WOJ270" s="2"/>
      <c r="WOK270" s="2"/>
      <c r="WOL270" s="2"/>
      <c r="WOM270" s="2"/>
      <c r="WON270" s="2"/>
      <c r="WOO270" s="2"/>
      <c r="WOP270" s="2"/>
      <c r="WOQ270" s="2"/>
      <c r="WOR270" s="2"/>
      <c r="WOS270" s="2"/>
      <c r="WOT270" s="2"/>
      <c r="WOU270" s="2"/>
      <c r="WOV270" s="2"/>
      <c r="WOW270" s="2"/>
      <c r="WOX270" s="2"/>
      <c r="WOY270" s="2"/>
      <c r="WOZ270" s="2"/>
      <c r="WPA270" s="2"/>
      <c r="WPB270" s="2"/>
      <c r="WPC270" s="2"/>
      <c r="WPD270" s="2"/>
      <c r="WPE270" s="2"/>
      <c r="WPF270" s="2"/>
      <c r="WPG270" s="2"/>
      <c r="WPH270" s="2"/>
      <c r="WPI270" s="2"/>
      <c r="WPJ270" s="2"/>
      <c r="WPK270" s="2"/>
      <c r="WPL270" s="2"/>
      <c r="WPM270" s="2"/>
      <c r="WPN270" s="2"/>
      <c r="WPO270" s="2"/>
      <c r="WPP270" s="2"/>
      <c r="WPQ270" s="2"/>
      <c r="WPR270" s="2"/>
      <c r="WPS270" s="2"/>
      <c r="WPT270" s="2"/>
      <c r="WPU270" s="2"/>
      <c r="WPV270" s="2"/>
      <c r="WPW270" s="2"/>
      <c r="WPX270" s="2"/>
      <c r="WPY270" s="2"/>
      <c r="WPZ270" s="2"/>
      <c r="WQA270" s="2"/>
      <c r="WQB270" s="2"/>
      <c r="WQC270" s="2"/>
      <c r="WQD270" s="2"/>
      <c r="WQE270" s="2"/>
      <c r="WQF270" s="2"/>
      <c r="WQG270" s="2"/>
      <c r="WQH270" s="2"/>
      <c r="WQI270" s="2"/>
      <c r="WQJ270" s="2"/>
      <c r="WQK270" s="2"/>
      <c r="WQL270" s="2"/>
      <c r="WQM270" s="2"/>
      <c r="WQN270" s="2"/>
      <c r="WQO270" s="2"/>
      <c r="WQP270" s="2"/>
      <c r="WQQ270" s="2"/>
      <c r="WQR270" s="2"/>
      <c r="WQS270" s="2"/>
      <c r="WQT270" s="2"/>
      <c r="WQU270" s="2"/>
      <c r="WQV270" s="2"/>
      <c r="WQW270" s="2"/>
      <c r="WQX270" s="2"/>
      <c r="WQY270" s="2"/>
      <c r="WQZ270" s="2"/>
      <c r="WRA270" s="2"/>
      <c r="WRB270" s="2"/>
      <c r="WRC270" s="2"/>
      <c r="WRD270" s="2"/>
      <c r="WRE270" s="2"/>
      <c r="WRF270" s="2"/>
    </row>
    <row r="271" customFormat="false" ht="15" hidden="false" customHeight="false" outlineLevel="0" collapsed="false">
      <c r="A271" s="52"/>
      <c r="B271" s="21" t="s">
        <v>34</v>
      </c>
      <c r="C271" s="29" t="s">
        <v>35</v>
      </c>
      <c r="D271" s="21" t="n">
        <v>180</v>
      </c>
      <c r="E271" s="27" t="n">
        <f aca="false">BD271*180/200</f>
        <v>2.844</v>
      </c>
      <c r="F271" s="27" t="n">
        <f aca="false">BE271*180/200</f>
        <v>2.412</v>
      </c>
      <c r="G271" s="27" t="n">
        <f aca="false">BF271*180/200</f>
        <v>14.346</v>
      </c>
      <c r="H271" s="27" t="n">
        <f aca="false">BG271*180/200</f>
        <v>45</v>
      </c>
      <c r="I271" s="27" t="n">
        <f aca="false">BH271*180/200</f>
        <v>18</v>
      </c>
      <c r="J271" s="27" t="n">
        <f aca="false">BI271*180/200</f>
        <v>0.036</v>
      </c>
      <c r="K271" s="27" t="n">
        <f aca="false">BJ271*180/200</f>
        <v>0.144</v>
      </c>
      <c r="L271" s="27" t="n">
        <f aca="false">BK271*180/200</f>
        <v>1.17</v>
      </c>
      <c r="M271" s="27" t="n">
        <f aca="false">BL271*180/200</f>
        <v>113.202</v>
      </c>
      <c r="N271" s="27" t="n">
        <f aca="false">BM271*180/200</f>
        <v>12.6</v>
      </c>
      <c r="O271" s="27" t="n">
        <f aca="false">BN271*180/200</f>
        <v>81</v>
      </c>
      <c r="P271" s="27" t="n">
        <f aca="false">BO271*180/200</f>
        <v>0.126</v>
      </c>
      <c r="Q271" s="27" t="n">
        <v>0.3</v>
      </c>
      <c r="R271" s="27"/>
      <c r="S271" s="27" t="n">
        <v>7.3</v>
      </c>
      <c r="T271" s="27" t="n">
        <v>30.8</v>
      </c>
      <c r="U271" s="27" t="n">
        <v>1.52</v>
      </c>
      <c r="V271" s="21"/>
      <c r="W271" s="21" t="n">
        <v>0.01</v>
      </c>
      <c r="X271" s="27" t="n">
        <v>9.62</v>
      </c>
      <c r="Y271" s="27" t="n">
        <v>8.3</v>
      </c>
      <c r="Z271" s="27" t="n">
        <v>7.1</v>
      </c>
      <c r="AA271" s="27" t="n">
        <v>11</v>
      </c>
      <c r="AB271" s="27" t="n">
        <v>0.87</v>
      </c>
      <c r="AC271" s="27" t="n">
        <v>0.2</v>
      </c>
      <c r="AD271" s="27" t="n">
        <f aca="false">AP271*200/200</f>
        <v>0</v>
      </c>
      <c r="AE271" s="27" t="n">
        <v>6.5</v>
      </c>
      <c r="AF271" s="27" t="n">
        <v>26.8</v>
      </c>
      <c r="AG271" s="27" t="n">
        <v>0.3</v>
      </c>
      <c r="AH271" s="27" t="n">
        <f aca="false">AT271*200/200</f>
        <v>0</v>
      </c>
      <c r="AI271" s="27" t="n">
        <f aca="false">AU271*200/200</f>
        <v>0</v>
      </c>
      <c r="AJ271" s="27" t="n">
        <v>0.04</v>
      </c>
      <c r="AK271" s="27" t="n">
        <v>4.5</v>
      </c>
      <c r="AL271" s="27" t="n">
        <v>3.8</v>
      </c>
      <c r="AM271" s="27" t="n">
        <v>7.2</v>
      </c>
      <c r="AN271" s="27" t="n">
        <v>0.73</v>
      </c>
      <c r="BD271" s="27" t="n">
        <v>3.16</v>
      </c>
      <c r="BE271" s="27" t="n">
        <v>2.68</v>
      </c>
      <c r="BF271" s="27" t="n">
        <v>15.94</v>
      </c>
      <c r="BG271" s="27" t="n">
        <v>50</v>
      </c>
      <c r="BH271" s="27" t="n">
        <v>20</v>
      </c>
      <c r="BI271" s="27" t="n">
        <v>0.04</v>
      </c>
      <c r="BJ271" s="27" t="n">
        <v>0.16</v>
      </c>
      <c r="BK271" s="27" t="n">
        <v>1.3</v>
      </c>
      <c r="BL271" s="27" t="n">
        <v>125.78</v>
      </c>
      <c r="BM271" s="27" t="n">
        <v>14</v>
      </c>
      <c r="BN271" s="27" t="n">
        <v>90</v>
      </c>
      <c r="BO271" s="27" t="n">
        <v>0.14</v>
      </c>
    </row>
    <row r="272" customFormat="false" ht="15" hidden="false" customHeight="false" outlineLevel="0" collapsed="false">
      <c r="A272" s="30" t="s">
        <v>36</v>
      </c>
      <c r="B272" s="30"/>
      <c r="C272" s="30"/>
      <c r="D272" s="31" t="n">
        <f aca="false">SUM(D266:D271)</f>
        <v>560</v>
      </c>
      <c r="E272" s="32"/>
      <c r="F272" s="32"/>
      <c r="G272" s="32"/>
      <c r="H272" s="32"/>
      <c r="I272" s="32"/>
      <c r="J272" s="31"/>
      <c r="K272" s="31"/>
      <c r="L272" s="32"/>
      <c r="M272" s="32"/>
      <c r="N272" s="32"/>
      <c r="O272" s="32"/>
      <c r="P272" s="32"/>
    </row>
    <row r="273" customFormat="false" ht="15" hidden="false" customHeight="false" outlineLevel="0" collapsed="false">
      <c r="A273" s="33" t="s">
        <v>37</v>
      </c>
      <c r="B273" s="33" t="n">
        <f aca="false">SUM(B266:B272)</f>
        <v>0</v>
      </c>
      <c r="C273" s="33" t="n">
        <f aca="false">SUM(C266:C272)</f>
        <v>0</v>
      </c>
      <c r="D273" s="33" t="n">
        <f aca="false">SUM(D266:D272)</f>
        <v>1120</v>
      </c>
      <c r="E273" s="32" t="n">
        <f aca="false">SUM(E266:E272)</f>
        <v>19.504</v>
      </c>
      <c r="F273" s="32" t="n">
        <f aca="false">SUM(F266:F272)</f>
        <v>17.2886666666667</v>
      </c>
      <c r="G273" s="32" t="n">
        <f aca="false">SUM(G266:G272)</f>
        <v>95.166</v>
      </c>
      <c r="H273" s="32" t="n">
        <f aca="false">SUM(H266:H272)</f>
        <v>564.48</v>
      </c>
      <c r="I273" s="32" t="n">
        <f aca="false">SUM(I266:I272)</f>
        <v>105.906666666667</v>
      </c>
      <c r="J273" s="32" t="n">
        <f aca="false">SUM(J266:J272)</f>
        <v>0.3085</v>
      </c>
      <c r="K273" s="32" t="n">
        <f aca="false">SUM(K266:K272)</f>
        <v>0.400666666666667</v>
      </c>
      <c r="L273" s="32" t="n">
        <f aca="false">SUM(L266:L272)</f>
        <v>11.8266666666667</v>
      </c>
      <c r="M273" s="32" t="n">
        <f aca="false">SUM(M266:M272)</f>
        <v>407.251166666667</v>
      </c>
      <c r="N273" s="32" t="n">
        <f aca="false">SUM(N266:N272)</f>
        <v>98.4791666666667</v>
      </c>
      <c r="O273" s="32" t="n">
        <f aca="false">SUM(O266:O272)</f>
        <v>421.595</v>
      </c>
      <c r="P273" s="32" t="n">
        <f aca="false">SUM(P266:P272)</f>
        <v>5.2535</v>
      </c>
    </row>
    <row r="274" customFormat="false" ht="15" hidden="false" customHeight="true" outlineLevel="0" collapsed="false">
      <c r="A274" s="52" t="s">
        <v>160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customFormat="false" ht="13.8" hidden="false" customHeight="false" outlineLevel="0" collapsed="false">
      <c r="A275" s="52"/>
      <c r="B275" s="21" t="s">
        <v>39</v>
      </c>
      <c r="C275" s="26" t="s">
        <v>40</v>
      </c>
      <c r="D275" s="21" t="n">
        <v>100</v>
      </c>
      <c r="E275" s="27" t="n">
        <f aca="false">BD275*100/60</f>
        <v>1.1</v>
      </c>
      <c r="F275" s="27" t="n">
        <f aca="false">BE275*100/60</f>
        <v>6.11666666666667</v>
      </c>
      <c r="G275" s="27" t="n">
        <f aca="false">BF275*100/60</f>
        <v>4.56666666666667</v>
      </c>
      <c r="H275" s="27" t="n">
        <f aca="false">BG275*100/60</f>
        <v>77</v>
      </c>
      <c r="I275" s="27" t="n">
        <f aca="false">BH275*100/60</f>
        <v>0</v>
      </c>
      <c r="J275" s="27" t="n">
        <f aca="false">BI275*100/60</f>
        <v>0.0333333333333333</v>
      </c>
      <c r="K275" s="27" t="n">
        <f aca="false">BJ275*100/60</f>
        <v>0.0333333333333333</v>
      </c>
      <c r="L275" s="27" t="n">
        <f aca="false">BK275*100/60</f>
        <v>18.5</v>
      </c>
      <c r="M275" s="27" t="n">
        <f aca="false">BL275*100/60</f>
        <v>17.7333333333333</v>
      </c>
      <c r="N275" s="27" t="n">
        <f aca="false">BM275*100/60</f>
        <v>17.45</v>
      </c>
      <c r="O275" s="27" t="n">
        <f aca="false">BN275*100/60</f>
        <v>31.8333333333333</v>
      </c>
      <c r="P275" s="27" t="n">
        <f aca="false">BO275*100/60</f>
        <v>0.833333333333333</v>
      </c>
      <c r="AC275" s="27" t="n">
        <v>0.48</v>
      </c>
      <c r="AD275" s="27" t="n">
        <v>0.06</v>
      </c>
      <c r="AE275" s="27" t="n">
        <v>1.02</v>
      </c>
      <c r="AF275" s="27" t="n">
        <v>6</v>
      </c>
      <c r="AG275" s="27"/>
      <c r="AH275" s="27" t="n">
        <v>0.01</v>
      </c>
      <c r="AI275" s="27" t="n">
        <v>0.06</v>
      </c>
      <c r="AJ275" s="27" t="n">
        <v>2.1</v>
      </c>
      <c r="AK275" s="27" t="n">
        <v>13.8</v>
      </c>
      <c r="AL275" s="27" t="n">
        <v>8.4</v>
      </c>
      <c r="AM275" s="27" t="n">
        <v>14.4</v>
      </c>
      <c r="AN275" s="27" t="n">
        <v>0.36</v>
      </c>
      <c r="BD275" s="27" t="n">
        <v>0.66</v>
      </c>
      <c r="BE275" s="27" t="n">
        <v>3.67</v>
      </c>
      <c r="BF275" s="27" t="n">
        <v>2.74</v>
      </c>
      <c r="BG275" s="27" t="n">
        <v>46.2</v>
      </c>
      <c r="BH275" s="27" t="n">
        <f aca="false">CF275*60/60</f>
        <v>0</v>
      </c>
      <c r="BI275" s="27" t="n">
        <v>0.02</v>
      </c>
      <c r="BJ275" s="27" t="n">
        <v>0.02</v>
      </c>
      <c r="BK275" s="27" t="n">
        <v>11.1</v>
      </c>
      <c r="BL275" s="27" t="n">
        <v>10.64</v>
      </c>
      <c r="BM275" s="27" t="n">
        <v>10.47</v>
      </c>
      <c r="BN275" s="27" t="n">
        <v>19.1</v>
      </c>
      <c r="BO275" s="27" t="n">
        <v>0.5</v>
      </c>
    </row>
    <row r="276" s="35" customFormat="true" ht="13.8" hidden="false" customHeight="false" outlineLevel="0" collapsed="false">
      <c r="A276" s="52"/>
      <c r="B276" s="21" t="s">
        <v>41</v>
      </c>
      <c r="C276" s="26" t="s">
        <v>42</v>
      </c>
      <c r="D276" s="21" t="n">
        <v>250</v>
      </c>
      <c r="E276" s="27" t="n">
        <v>1.77</v>
      </c>
      <c r="F276" s="21" t="n">
        <f aca="false">BE276*250/200</f>
        <v>4.95</v>
      </c>
      <c r="G276" s="21" t="n">
        <f aca="false">BF276*250/200</f>
        <v>7.9</v>
      </c>
      <c r="H276" s="21" t="n">
        <f aca="false">BG276*250/200</f>
        <v>87.5</v>
      </c>
      <c r="I276" s="21" t="n">
        <f aca="false">BH276*250/200</f>
        <v>0</v>
      </c>
      <c r="J276" s="21" t="n">
        <f aca="false">BI276*250/200</f>
        <v>0.05</v>
      </c>
      <c r="K276" s="21" t="n">
        <f aca="false">BJ276*250/200</f>
        <v>0.05</v>
      </c>
      <c r="L276" s="21" t="n">
        <f aca="false">BK276*250/200</f>
        <v>15.775</v>
      </c>
      <c r="M276" s="21" t="n">
        <f aca="false">BL276*250/200</f>
        <v>49.25</v>
      </c>
      <c r="N276" s="21" t="n">
        <f aca="false">BM276*250/200</f>
        <v>22.125</v>
      </c>
      <c r="O276" s="21" t="n">
        <f aca="false">BN276*250/200</f>
        <v>49</v>
      </c>
      <c r="P276" s="21" t="n">
        <f aca="false">BO276*250/200</f>
        <v>0.825</v>
      </c>
      <c r="BD276" s="21" t="n">
        <v>1.42</v>
      </c>
      <c r="BE276" s="21" t="n">
        <v>3.96</v>
      </c>
      <c r="BF276" s="21" t="n">
        <v>6.32</v>
      </c>
      <c r="BG276" s="21" t="n">
        <v>70</v>
      </c>
      <c r="BH276" s="21"/>
      <c r="BI276" s="21" t="n">
        <v>0.04</v>
      </c>
      <c r="BJ276" s="21" t="n">
        <v>0.04</v>
      </c>
      <c r="BK276" s="21" t="n">
        <v>12.62</v>
      </c>
      <c r="BL276" s="21" t="n">
        <v>39.4</v>
      </c>
      <c r="BM276" s="21" t="n">
        <v>17.7</v>
      </c>
      <c r="BN276" s="21" t="n">
        <v>39.2</v>
      </c>
      <c r="BO276" s="21" t="n">
        <v>0.66</v>
      </c>
      <c r="WJG276" s="36"/>
      <c r="WJH276" s="36"/>
      <c r="WJI276" s="36"/>
      <c r="WJJ276" s="36"/>
      <c r="WJK276" s="36"/>
      <c r="WJL276" s="36"/>
      <c r="WJM276" s="36"/>
      <c r="WJN276" s="36"/>
      <c r="WJO276" s="36"/>
      <c r="WJP276" s="36"/>
      <c r="WJQ276" s="36"/>
      <c r="WJR276" s="36"/>
      <c r="WJS276" s="36"/>
      <c r="WJT276" s="36"/>
      <c r="WJU276" s="36"/>
      <c r="WJV276" s="36"/>
      <c r="WJW276" s="36"/>
      <c r="WJX276" s="36"/>
      <c r="WJY276" s="36"/>
      <c r="WJZ276" s="36"/>
      <c r="WKA276" s="36"/>
      <c r="WKB276" s="36"/>
      <c r="WKC276" s="36"/>
      <c r="WKD276" s="36"/>
      <c r="WKE276" s="36"/>
      <c r="WKF276" s="36"/>
      <c r="WKG276" s="36"/>
      <c r="WKH276" s="36"/>
      <c r="WKI276" s="36"/>
      <c r="WKJ276" s="36"/>
      <c r="WKK276" s="36"/>
      <c r="WKL276" s="36"/>
      <c r="WKM276" s="36"/>
      <c r="WKN276" s="36"/>
      <c r="WKO276" s="36"/>
      <c r="WKP276" s="36"/>
      <c r="WKQ276" s="36"/>
      <c r="WKR276" s="36"/>
      <c r="WKS276" s="36"/>
      <c r="WKT276" s="36"/>
      <c r="WKU276" s="36"/>
      <c r="WKV276" s="36"/>
      <c r="WKW276" s="36"/>
      <c r="WKX276" s="36"/>
      <c r="WKY276" s="36"/>
      <c r="WKZ276" s="36"/>
      <c r="WLA276" s="36"/>
      <c r="WLB276" s="36"/>
      <c r="WLC276" s="36"/>
      <c r="WLD276" s="36"/>
      <c r="WLE276" s="36"/>
      <c r="WLF276" s="36"/>
      <c r="WLG276" s="36"/>
      <c r="WLH276" s="36"/>
      <c r="WLI276" s="36"/>
      <c r="WLJ276" s="36"/>
      <c r="WLK276" s="36"/>
      <c r="WLL276" s="36"/>
      <c r="WLM276" s="36"/>
      <c r="WLN276" s="36"/>
      <c r="WLO276" s="36"/>
      <c r="WLP276" s="36"/>
      <c r="WLQ276" s="36"/>
      <c r="WLR276" s="36"/>
      <c r="WLS276" s="36"/>
      <c r="WLT276" s="36"/>
      <c r="WLU276" s="36"/>
      <c r="WLV276" s="36"/>
      <c r="WLW276" s="36"/>
      <c r="WLX276" s="36"/>
      <c r="WLY276" s="36"/>
      <c r="WLZ276" s="36"/>
      <c r="WMA276" s="36"/>
      <c r="WMB276" s="36"/>
      <c r="WMC276" s="36"/>
      <c r="WMD276" s="36"/>
      <c r="WME276" s="36"/>
      <c r="WMF276" s="36"/>
      <c r="WMG276" s="36"/>
      <c r="WMH276" s="36"/>
      <c r="WMI276" s="36"/>
      <c r="WMJ276" s="36"/>
      <c r="WMK276" s="36"/>
      <c r="WML276" s="36"/>
      <c r="WMM276" s="36"/>
      <c r="WMN276" s="36"/>
      <c r="WMO276" s="36"/>
      <c r="WMP276" s="36"/>
      <c r="WMQ276" s="36"/>
      <c r="WMR276" s="36"/>
      <c r="WMS276" s="36"/>
      <c r="WMT276" s="36"/>
      <c r="WMU276" s="36"/>
      <c r="WMV276" s="36"/>
      <c r="WMW276" s="36"/>
      <c r="WMX276" s="36"/>
      <c r="WMY276" s="36"/>
      <c r="WMZ276" s="36"/>
      <c r="WNA276" s="36"/>
      <c r="WNB276" s="36"/>
      <c r="WNC276" s="36"/>
      <c r="WND276" s="36"/>
      <c r="WNE276" s="36"/>
      <c r="WNF276" s="36"/>
      <c r="WNG276" s="36"/>
      <c r="WNH276" s="36"/>
      <c r="WNI276" s="36"/>
      <c r="WNJ276" s="36"/>
      <c r="WNK276" s="36"/>
      <c r="WNL276" s="36"/>
      <c r="WNM276" s="36"/>
      <c r="WNN276" s="36"/>
      <c r="WNO276" s="36"/>
      <c r="WNP276" s="36"/>
      <c r="WNQ276" s="36"/>
      <c r="WNR276" s="36"/>
      <c r="WNS276" s="36"/>
      <c r="WNT276" s="36"/>
      <c r="WNU276" s="36"/>
      <c r="WNV276" s="36"/>
      <c r="WNW276" s="36"/>
      <c r="WNX276" s="36"/>
      <c r="WNY276" s="36"/>
      <c r="WNZ276" s="36"/>
      <c r="WOA276" s="36"/>
      <c r="WOB276" s="36"/>
      <c r="WOC276" s="36"/>
      <c r="WOD276" s="37"/>
      <c r="WOE276" s="37"/>
      <c r="WOF276" s="37"/>
      <c r="WOG276" s="37"/>
      <c r="WOH276" s="37"/>
      <c r="WOI276" s="37"/>
      <c r="WOJ276" s="37"/>
      <c r="WOK276" s="37"/>
      <c r="WOL276" s="37"/>
      <c r="WOM276" s="37"/>
      <c r="WON276" s="37"/>
      <c r="WOO276" s="37"/>
      <c r="WOP276" s="37"/>
      <c r="WOQ276" s="37"/>
      <c r="WOR276" s="37"/>
      <c r="WOS276" s="37"/>
      <c r="WOT276" s="37"/>
      <c r="WOU276" s="37"/>
      <c r="WOV276" s="37"/>
      <c r="WOW276" s="37"/>
      <c r="WOX276" s="37"/>
      <c r="WOY276" s="37"/>
      <c r="WOZ276" s="37"/>
      <c r="WPA276" s="37"/>
      <c r="WPB276" s="37"/>
      <c r="WPC276" s="37"/>
      <c r="WPD276" s="37"/>
      <c r="WPE276" s="37"/>
      <c r="WPF276" s="37"/>
      <c r="WPG276" s="37"/>
      <c r="WPH276" s="37"/>
      <c r="WPI276" s="37"/>
      <c r="WPJ276" s="37"/>
      <c r="WPK276" s="37"/>
      <c r="WPL276" s="37"/>
      <c r="WPM276" s="37"/>
      <c r="WPN276" s="37"/>
      <c r="WPO276" s="37"/>
      <c r="WPP276" s="37"/>
      <c r="WPQ276" s="37"/>
      <c r="WPR276" s="37"/>
      <c r="WPS276" s="37"/>
      <c r="WPT276" s="37"/>
      <c r="WPU276" s="37"/>
      <c r="WPV276" s="37"/>
      <c r="WPW276" s="37"/>
      <c r="WPX276" s="37"/>
      <c r="WPY276" s="37"/>
      <c r="WPZ276" s="37"/>
      <c r="WQA276" s="37"/>
      <c r="WQB276" s="37"/>
      <c r="WQC276" s="37"/>
      <c r="WQD276" s="37"/>
      <c r="WQE276" s="37"/>
      <c r="WQF276" s="37"/>
      <c r="WQG276" s="37"/>
      <c r="WQH276" s="37"/>
      <c r="WQI276" s="37"/>
      <c r="WQJ276" s="37"/>
      <c r="WQK276" s="37"/>
      <c r="WQL276" s="37"/>
      <c r="WQM276" s="37"/>
      <c r="WQN276" s="37"/>
      <c r="WQO276" s="37"/>
      <c r="WQP276" s="37"/>
      <c r="WQQ276" s="37"/>
      <c r="WQR276" s="37"/>
      <c r="WQS276" s="37"/>
      <c r="WQT276" s="37"/>
      <c r="WQU276" s="37"/>
      <c r="WQV276" s="37"/>
      <c r="WQW276" s="37"/>
      <c r="WQX276" s="37"/>
      <c r="WQY276" s="37"/>
      <c r="WQZ276" s="37"/>
      <c r="WRA276" s="37"/>
      <c r="WRB276" s="37"/>
      <c r="WRC276" s="37"/>
      <c r="WRD276" s="37"/>
      <c r="WRE276" s="37"/>
      <c r="WRF276" s="37"/>
      <c r="WRG276" s="4"/>
    </row>
    <row r="277" s="1" customFormat="true" ht="13.8" hidden="false" customHeight="false" outlineLevel="0" collapsed="false">
      <c r="A277" s="52"/>
      <c r="B277" s="18" t="s">
        <v>43</v>
      </c>
      <c r="C277" s="38" t="s">
        <v>44</v>
      </c>
      <c r="D277" s="20" t="n">
        <v>100</v>
      </c>
      <c r="E277" s="39" t="n">
        <f aca="false">BD277*100/90</f>
        <v>13.3333333333333</v>
      </c>
      <c r="F277" s="39" t="n">
        <v>19.22</v>
      </c>
      <c r="G277" s="39" t="n">
        <v>12.74</v>
      </c>
      <c r="H277" s="39" t="n">
        <f aca="false">BG277*100/90</f>
        <v>313.333333333333</v>
      </c>
      <c r="I277" s="39" t="n">
        <f aca="false">BH277*100/90</f>
        <v>42.6666666666667</v>
      </c>
      <c r="J277" s="39" t="n">
        <f aca="false">BI277*100/90</f>
        <v>0.177777777777778</v>
      </c>
      <c r="K277" s="39" t="n">
        <f aca="false">BJ277*100/90</f>
        <v>0.122222222222222</v>
      </c>
      <c r="L277" s="39" t="n">
        <f aca="false">BK277*100/90</f>
        <v>0.666666666666667</v>
      </c>
      <c r="M277" s="39" t="n">
        <f aca="false">BL277*100/90</f>
        <v>15.9555555555556</v>
      </c>
      <c r="N277" s="39" t="n">
        <f aca="false">BM277*100/90</f>
        <v>20.9333333333333</v>
      </c>
      <c r="O277" s="39" t="n">
        <f aca="false">BN277*100/90</f>
        <v>143.755555555556</v>
      </c>
      <c r="P277" s="39" t="n">
        <f aca="false">BO277*100/90</f>
        <v>3.6</v>
      </c>
      <c r="Q277" s="40" t="n">
        <v>7.46</v>
      </c>
      <c r="R277" s="40" t="n">
        <v>8.29</v>
      </c>
      <c r="S277" s="40" t="n">
        <v>9.44</v>
      </c>
      <c r="T277" s="40" t="n">
        <v>142</v>
      </c>
      <c r="U277" s="40" t="n">
        <v>33</v>
      </c>
      <c r="V277" s="41" t="n">
        <v>0.05</v>
      </c>
      <c r="W277" s="41" t="n">
        <v>0.07</v>
      </c>
      <c r="X277" s="40" t="n">
        <v>0.41</v>
      </c>
      <c r="Y277" s="40" t="n">
        <v>23.65</v>
      </c>
      <c r="Z277" s="40" t="n">
        <v>16.5</v>
      </c>
      <c r="AA277" s="40" t="n">
        <v>83.14</v>
      </c>
      <c r="AB277" s="40" t="n">
        <v>0.68</v>
      </c>
      <c r="BD277" s="39" t="n">
        <v>12</v>
      </c>
      <c r="BE277" s="39" t="n">
        <v>21.28</v>
      </c>
      <c r="BF277" s="39" t="n">
        <v>10.57</v>
      </c>
      <c r="BG277" s="39" t="n">
        <v>282</v>
      </c>
      <c r="BH277" s="39" t="n">
        <v>38.4</v>
      </c>
      <c r="BI277" s="39" t="n">
        <v>0.16</v>
      </c>
      <c r="BJ277" s="39" t="n">
        <v>0.11</v>
      </c>
      <c r="BK277" s="39" t="n">
        <v>0.6</v>
      </c>
      <c r="BL277" s="39" t="n">
        <v>14.36</v>
      </c>
      <c r="BM277" s="39" t="n">
        <v>18.84</v>
      </c>
      <c r="BN277" s="39" t="n">
        <v>129.38</v>
      </c>
      <c r="BO277" s="39" t="n">
        <v>3.24</v>
      </c>
      <c r="WRG277" s="4"/>
    </row>
    <row r="278" s="1" customFormat="true" ht="13.8" hidden="false" customHeight="false" outlineLevel="0" collapsed="false">
      <c r="A278" s="52"/>
      <c r="B278" s="18" t="s">
        <v>166</v>
      </c>
      <c r="C278" s="38" t="s">
        <v>167</v>
      </c>
      <c r="D278" s="20" t="n">
        <v>180</v>
      </c>
      <c r="E278" s="39" t="n">
        <f aca="false">BD278*180/150</f>
        <v>3.132</v>
      </c>
      <c r="F278" s="39" t="n">
        <f aca="false">BE278*180/150</f>
        <v>9.576</v>
      </c>
      <c r="G278" s="39" t="n">
        <f aca="false">BF278*180/150</f>
        <v>17.592</v>
      </c>
      <c r="H278" s="39" t="n">
        <f aca="false">BG278*180/150</f>
        <v>169.2</v>
      </c>
      <c r="I278" s="39" t="n">
        <f aca="false">BH278*180/150</f>
        <v>13.5</v>
      </c>
      <c r="J278" s="39" t="n">
        <f aca="false">BI278*180/150</f>
        <v>0.108</v>
      </c>
      <c r="K278" s="39" t="n">
        <f aca="false">BJ278*180/150</f>
        <v>0.096</v>
      </c>
      <c r="L278" s="39" t="n">
        <f aca="false">BK278*180/150</f>
        <v>30.66</v>
      </c>
      <c r="M278" s="39" t="n">
        <f aca="false">BL278*180/150</f>
        <v>45.588</v>
      </c>
      <c r="N278" s="39" t="n">
        <f aca="false">BM278*180/150</f>
        <v>34.296</v>
      </c>
      <c r="O278" s="39" t="n">
        <f aca="false">BN278*180/150</f>
        <v>80.988</v>
      </c>
      <c r="P278" s="39" t="n">
        <f aca="false">BO278*180/150</f>
        <v>1.14</v>
      </c>
      <c r="Q278" s="40"/>
      <c r="R278" s="40"/>
      <c r="S278" s="40"/>
      <c r="T278" s="40"/>
      <c r="U278" s="40"/>
      <c r="V278" s="41"/>
      <c r="W278" s="41"/>
      <c r="X278" s="40"/>
      <c r="Y278" s="40"/>
      <c r="Z278" s="40"/>
      <c r="AA278" s="40"/>
      <c r="AB278" s="40"/>
      <c r="BD278" s="39" t="n">
        <v>2.61</v>
      </c>
      <c r="BE278" s="39" t="n">
        <v>7.98</v>
      </c>
      <c r="BF278" s="39" t="n">
        <v>14.66</v>
      </c>
      <c r="BG278" s="39" t="n">
        <v>141</v>
      </c>
      <c r="BH278" s="39" t="n">
        <v>11.25</v>
      </c>
      <c r="BI278" s="39" t="n">
        <v>0.09</v>
      </c>
      <c r="BJ278" s="39" t="n">
        <v>0.08</v>
      </c>
      <c r="BK278" s="39" t="n">
        <v>25.55</v>
      </c>
      <c r="BL278" s="39" t="n">
        <v>37.99</v>
      </c>
      <c r="BM278" s="39" t="n">
        <v>28.58</v>
      </c>
      <c r="BN278" s="39" t="n">
        <v>67.49</v>
      </c>
      <c r="BO278" s="39" t="n">
        <v>0.95</v>
      </c>
      <c r="WRG278" s="4"/>
    </row>
    <row r="279" customFormat="false" ht="13.8" hidden="false" customHeight="false" outlineLevel="0" collapsed="false">
      <c r="A279" s="52"/>
      <c r="B279" s="21" t="s">
        <v>31</v>
      </c>
      <c r="C279" s="26" t="s">
        <v>32</v>
      </c>
      <c r="D279" s="21" t="n">
        <v>30</v>
      </c>
      <c r="E279" s="27" t="n">
        <f aca="false">BD279*30/20</f>
        <v>2.04</v>
      </c>
      <c r="F279" s="27" t="n">
        <f aca="false">BE279*30/20</f>
        <v>0.36</v>
      </c>
      <c r="G279" s="27" t="n">
        <f aca="false">BF279*30/20</f>
        <v>10.08</v>
      </c>
      <c r="H279" s="27" t="n">
        <f aca="false">BG279*30/20</f>
        <v>51.24</v>
      </c>
      <c r="I279" s="27" t="n">
        <f aca="false">BH279*30/20</f>
        <v>0</v>
      </c>
      <c r="J279" s="27" t="n">
        <f aca="false">BI279*30/20</f>
        <v>0.045</v>
      </c>
      <c r="K279" s="27" t="n">
        <f aca="false">BJ279*30/20</f>
        <v>0.03</v>
      </c>
      <c r="L279" s="27" t="n">
        <f aca="false">BK279*30/20</f>
        <v>0</v>
      </c>
      <c r="M279" s="27" t="n">
        <f aca="false">BL279*30/20</f>
        <v>13.515</v>
      </c>
      <c r="N279" s="27" t="n">
        <f aca="false">BM279*30/20</f>
        <v>14.115</v>
      </c>
      <c r="O279" s="27" t="n">
        <f aca="false">BN279*30/20</f>
        <v>45.21</v>
      </c>
      <c r="P279" s="27" t="n">
        <f aca="false">BO279*30/20</f>
        <v>1.125</v>
      </c>
      <c r="Q279" s="27" t="n">
        <v>1.7</v>
      </c>
      <c r="R279" s="27" t="n">
        <v>0.3</v>
      </c>
      <c r="S279" s="27" t="n">
        <v>8.4</v>
      </c>
      <c r="T279" s="27" t="n">
        <v>42.7</v>
      </c>
      <c r="U279" s="27"/>
      <c r="V279" s="27" t="n">
        <v>0.04</v>
      </c>
      <c r="W279" s="27" t="n">
        <v>0.02</v>
      </c>
      <c r="X279" s="27"/>
      <c r="Y279" s="27" t="n">
        <v>11.26</v>
      </c>
      <c r="Z279" s="27" t="n">
        <v>11.76</v>
      </c>
      <c r="AA279" s="27" t="n">
        <v>37.68</v>
      </c>
      <c r="AB279" s="27" t="n">
        <v>0.94</v>
      </c>
      <c r="BD279" s="27" t="n">
        <v>1.36</v>
      </c>
      <c r="BE279" s="27" t="n">
        <v>0.24</v>
      </c>
      <c r="BF279" s="27" t="n">
        <v>6.72</v>
      </c>
      <c r="BG279" s="27" t="n">
        <v>34.16</v>
      </c>
      <c r="BH279" s="27"/>
      <c r="BI279" s="27" t="n">
        <v>0.03</v>
      </c>
      <c r="BJ279" s="27" t="n">
        <v>0.02</v>
      </c>
      <c r="BK279" s="27"/>
      <c r="BL279" s="27" t="n">
        <v>9.01</v>
      </c>
      <c r="BM279" s="27" t="n">
        <v>9.41</v>
      </c>
      <c r="BN279" s="27" t="n">
        <v>30.14</v>
      </c>
      <c r="BO279" s="27" t="n">
        <v>0.75</v>
      </c>
    </row>
    <row r="280" customFormat="false" ht="13.8" hidden="false" customHeight="false" outlineLevel="0" collapsed="false">
      <c r="A280" s="52"/>
      <c r="B280" s="21" t="s">
        <v>31</v>
      </c>
      <c r="C280" s="15" t="s">
        <v>33</v>
      </c>
      <c r="D280" s="21" t="n">
        <v>50</v>
      </c>
      <c r="E280" s="27" t="n">
        <f aca="false">BD280*50/40</f>
        <v>3.7</v>
      </c>
      <c r="F280" s="27" t="n">
        <f aca="false">BE280*50/40</f>
        <v>0.45</v>
      </c>
      <c r="G280" s="27" t="n">
        <f aca="false">BF280*50/40</f>
        <v>26.375</v>
      </c>
      <c r="H280" s="27" t="n">
        <f aca="false">BG280*50/40</f>
        <v>117.225</v>
      </c>
      <c r="I280" s="27" t="n">
        <f aca="false">BH280*50/40</f>
        <v>0</v>
      </c>
      <c r="J280" s="27" t="n">
        <f aca="false">BI280*50/40</f>
        <v>0</v>
      </c>
      <c r="K280" s="27" t="n">
        <f aca="false">BJ280*50/40</f>
        <v>0.025</v>
      </c>
      <c r="L280" s="27" t="n">
        <f aca="false">BK280*50/40</f>
        <v>0</v>
      </c>
      <c r="M280" s="27" t="n">
        <f aca="false">BL280*50/40</f>
        <v>10</v>
      </c>
      <c r="N280" s="27" t="n">
        <f aca="false">BM280*50/40</f>
        <v>7</v>
      </c>
      <c r="O280" s="27" t="n">
        <f aca="false">BN280*50/40</f>
        <v>32.5</v>
      </c>
      <c r="P280" s="27" t="n">
        <f aca="false">BO280*50/40</f>
        <v>0.55</v>
      </c>
      <c r="Q280" s="27" t="n">
        <v>3.03</v>
      </c>
      <c r="R280" s="27" t="n">
        <v>0.36</v>
      </c>
      <c r="S280" s="27" t="n">
        <v>19.64</v>
      </c>
      <c r="T280" s="27" t="n">
        <v>93.77</v>
      </c>
      <c r="U280" s="27"/>
      <c r="V280" s="27"/>
      <c r="W280" s="27" t="n">
        <v>0.013</v>
      </c>
      <c r="X280" s="27"/>
      <c r="Y280" s="27" t="n">
        <v>8</v>
      </c>
      <c r="Z280" s="27" t="n">
        <v>5.6</v>
      </c>
      <c r="AA280" s="27" t="n">
        <v>26</v>
      </c>
      <c r="AB280" s="27" t="n">
        <v>0.44</v>
      </c>
      <c r="AC280" s="27" t="n">
        <v>3</v>
      </c>
      <c r="AD280" s="27" t="n">
        <f aca="false">AP280*40/40</f>
        <v>0</v>
      </c>
      <c r="AE280" s="27" t="n">
        <f aca="false">AQ280*40/40</f>
        <v>0</v>
      </c>
      <c r="AF280" s="27" t="n">
        <f aca="false">AR280*40/40</f>
        <v>0</v>
      </c>
      <c r="AG280" s="27" t="n">
        <f aca="false">AS280*40/40</f>
        <v>0</v>
      </c>
      <c r="AH280" s="27" t="n">
        <f aca="false">AT280*40/40</f>
        <v>0</v>
      </c>
      <c r="AI280" s="27" t="n">
        <f aca="false">AU280*40/40</f>
        <v>0</v>
      </c>
      <c r="AJ280" s="27" t="n">
        <f aca="false">AV280*40/40</f>
        <v>0</v>
      </c>
      <c r="AK280" s="27" t="n">
        <f aca="false">AW280*40/40</f>
        <v>0</v>
      </c>
      <c r="AL280" s="27" t="n">
        <f aca="false">AX280*40/40</f>
        <v>0</v>
      </c>
      <c r="AM280" s="27" t="n">
        <f aca="false">AY280*40/40</f>
        <v>0</v>
      </c>
      <c r="AN280" s="27" t="n">
        <f aca="false">AZ280*40/40</f>
        <v>0</v>
      </c>
      <c r="BD280" s="27" t="n">
        <v>2.96</v>
      </c>
      <c r="BE280" s="27" t="n">
        <v>0.36</v>
      </c>
      <c r="BF280" s="27" t="n">
        <v>21.1</v>
      </c>
      <c r="BG280" s="27" t="n">
        <v>93.78</v>
      </c>
      <c r="BH280" s="27"/>
      <c r="BI280" s="27"/>
      <c r="BJ280" s="27" t="n">
        <v>0.02</v>
      </c>
      <c r="BK280" s="27"/>
      <c r="BL280" s="27" t="n">
        <v>8</v>
      </c>
      <c r="BM280" s="27" t="n">
        <v>5.6</v>
      </c>
      <c r="BN280" s="27" t="n">
        <v>26</v>
      </c>
      <c r="BO280" s="27" t="n">
        <v>0.44</v>
      </c>
      <c r="WOD280" s="2"/>
      <c r="WOE280" s="2"/>
      <c r="WOF280" s="2"/>
      <c r="WOG280" s="2"/>
      <c r="WOH280" s="2"/>
      <c r="WOI280" s="2"/>
      <c r="WOJ280" s="2"/>
      <c r="WOK280" s="2"/>
      <c r="WOL280" s="2"/>
      <c r="WOM280" s="2"/>
      <c r="WON280" s="2"/>
      <c r="WOO280" s="2"/>
      <c r="WOP280" s="2"/>
      <c r="WOQ280" s="2"/>
      <c r="WOR280" s="2"/>
      <c r="WOS280" s="2"/>
      <c r="WOT280" s="2"/>
      <c r="WOU280" s="2"/>
      <c r="WOV280" s="2"/>
      <c r="WOW280" s="2"/>
      <c r="WOX280" s="2"/>
      <c r="WOY280" s="2"/>
      <c r="WOZ280" s="2"/>
      <c r="WPA280" s="2"/>
      <c r="WPB280" s="2"/>
      <c r="WPC280" s="2"/>
      <c r="WPD280" s="2"/>
      <c r="WPE280" s="2"/>
      <c r="WPF280" s="2"/>
      <c r="WPG280" s="2"/>
      <c r="WPH280" s="2"/>
      <c r="WPI280" s="2"/>
      <c r="WPJ280" s="2"/>
      <c r="WPK280" s="2"/>
      <c r="WPL280" s="2"/>
      <c r="WPM280" s="2"/>
      <c r="WPN280" s="2"/>
      <c r="WPO280" s="2"/>
      <c r="WPP280" s="2"/>
      <c r="WPQ280" s="2"/>
      <c r="WPR280" s="2"/>
      <c r="WPS280" s="2"/>
      <c r="WPT280" s="2"/>
      <c r="WPU280" s="2"/>
      <c r="WPV280" s="2"/>
      <c r="WPW280" s="2"/>
      <c r="WPX280" s="2"/>
      <c r="WPY280" s="2"/>
      <c r="WPZ280" s="2"/>
      <c r="WQA280" s="2"/>
      <c r="WQB280" s="2"/>
      <c r="WQC280" s="2"/>
      <c r="WQD280" s="2"/>
      <c r="WQE280" s="2"/>
      <c r="WQF280" s="2"/>
      <c r="WQG280" s="2"/>
      <c r="WQH280" s="2"/>
      <c r="WQI280" s="2"/>
      <c r="WQJ280" s="2"/>
      <c r="WQK280" s="2"/>
      <c r="WQL280" s="2"/>
      <c r="WQM280" s="2"/>
      <c r="WQN280" s="2"/>
      <c r="WQO280" s="2"/>
      <c r="WQP280" s="2"/>
      <c r="WQQ280" s="2"/>
      <c r="WQR280" s="2"/>
      <c r="WQS280" s="2"/>
      <c r="WQT280" s="2"/>
      <c r="WQU280" s="2"/>
      <c r="WQV280" s="2"/>
      <c r="WQW280" s="2"/>
      <c r="WQX280" s="2"/>
      <c r="WQY280" s="2"/>
      <c r="WQZ280" s="2"/>
      <c r="WRA280" s="2"/>
      <c r="WRB280" s="2"/>
      <c r="WRC280" s="2"/>
      <c r="WRD280" s="2"/>
      <c r="WRE280" s="2"/>
      <c r="WRF280" s="2"/>
    </row>
    <row r="281" s="1" customFormat="true" ht="13.8" hidden="false" customHeight="false" outlineLevel="0" collapsed="false">
      <c r="A281" s="52"/>
      <c r="B281" s="21" t="s">
        <v>47</v>
      </c>
      <c r="C281" s="26" t="s">
        <v>48</v>
      </c>
      <c r="D281" s="21" t="n">
        <v>180</v>
      </c>
      <c r="E281" s="27" t="n">
        <v>0.61</v>
      </c>
      <c r="F281" s="27" t="n">
        <v>0.25</v>
      </c>
      <c r="G281" s="27" t="n">
        <v>18.68</v>
      </c>
      <c r="H281" s="27" t="n">
        <v>79</v>
      </c>
      <c r="I281" s="27"/>
      <c r="J281" s="27" t="n">
        <v>0.02</v>
      </c>
      <c r="K281" s="27" t="n">
        <f aca="false">W281*180/200</f>
        <v>0.045</v>
      </c>
      <c r="L281" s="27" t="n">
        <v>90</v>
      </c>
      <c r="M281" s="27" t="n">
        <v>19.21</v>
      </c>
      <c r="N281" s="27" t="n">
        <v>3.1</v>
      </c>
      <c r="O281" s="27" t="n">
        <v>3.1</v>
      </c>
      <c r="P281" s="27" t="n">
        <v>0.58</v>
      </c>
      <c r="Q281" s="27" t="n">
        <v>0.6</v>
      </c>
      <c r="R281" s="27" t="n">
        <v>0.2</v>
      </c>
      <c r="S281" s="27" t="n">
        <v>15.2</v>
      </c>
      <c r="T281" s="27" t="n">
        <v>65.3</v>
      </c>
      <c r="U281" s="28" t="n">
        <v>98</v>
      </c>
      <c r="V281" s="21" t="n">
        <v>0.01</v>
      </c>
      <c r="W281" s="21" t="n">
        <v>0.05</v>
      </c>
      <c r="X281" s="27" t="n">
        <v>80</v>
      </c>
      <c r="Y281" s="27" t="n">
        <v>11</v>
      </c>
      <c r="Z281" s="27" t="n">
        <v>3</v>
      </c>
      <c r="AA281" s="27" t="n">
        <v>3</v>
      </c>
      <c r="AB281" s="27" t="n">
        <v>0.54</v>
      </c>
      <c r="WON281" s="2"/>
      <c r="WOO281" s="2"/>
      <c r="WOP281" s="2"/>
      <c r="WOQ281" s="2"/>
      <c r="WOR281" s="2"/>
      <c r="WOS281" s="2"/>
      <c r="WOT281" s="2"/>
      <c r="WOU281" s="2"/>
      <c r="WOV281" s="2"/>
      <c r="WOW281" s="2"/>
      <c r="WOX281" s="2"/>
      <c r="WOY281" s="2"/>
      <c r="WOZ281" s="2"/>
      <c r="WPA281" s="2"/>
      <c r="WPB281" s="2"/>
      <c r="WPC281" s="2"/>
      <c r="WPD281" s="2"/>
      <c r="WPE281" s="2"/>
      <c r="WPF281" s="2"/>
      <c r="WPG281" s="2"/>
      <c r="WPH281" s="2"/>
      <c r="WPI281" s="2"/>
      <c r="WPJ281" s="2"/>
      <c r="WPK281" s="2"/>
      <c r="WPL281" s="2"/>
      <c r="WPM281" s="2"/>
      <c r="WPN281" s="2"/>
      <c r="WPO281" s="2"/>
      <c r="WPP281" s="2"/>
      <c r="WPQ281" s="2"/>
      <c r="WPR281" s="2"/>
      <c r="WPS281" s="2"/>
      <c r="WPT281" s="2"/>
      <c r="WPU281" s="2"/>
      <c r="WPV281" s="2"/>
      <c r="WPW281" s="2"/>
      <c r="WPX281" s="2"/>
      <c r="WPY281" s="2"/>
      <c r="WPZ281" s="2"/>
      <c r="WQA281" s="2"/>
      <c r="WQB281" s="2"/>
      <c r="WQC281" s="2"/>
      <c r="WQD281" s="2"/>
      <c r="WQE281" s="2"/>
      <c r="WQF281" s="2"/>
      <c r="WQG281" s="2"/>
      <c r="WQH281" s="2"/>
      <c r="WQI281" s="2"/>
      <c r="WQJ281" s="2"/>
      <c r="WQK281" s="2"/>
      <c r="WQL281" s="2"/>
      <c r="WQM281" s="2"/>
      <c r="WQN281" s="2"/>
      <c r="WQO281" s="2"/>
      <c r="WQP281" s="2"/>
      <c r="WQQ281" s="2"/>
      <c r="WQR281" s="2"/>
      <c r="WQS281" s="2"/>
      <c r="WQT281" s="2"/>
      <c r="WQU281" s="2"/>
      <c r="WQV281" s="2"/>
      <c r="WQW281" s="2"/>
      <c r="WQX281" s="2"/>
      <c r="WQY281" s="2"/>
      <c r="WQZ281" s="2"/>
      <c r="WRA281" s="2"/>
      <c r="WRB281" s="2"/>
      <c r="WRC281" s="2"/>
      <c r="WRD281" s="2"/>
      <c r="WRE281" s="2"/>
      <c r="WRF281" s="2"/>
      <c r="WRG281" s="2"/>
      <c r="WRH281" s="2"/>
      <c r="WRI281" s="2"/>
      <c r="WRJ281" s="2"/>
      <c r="WRK281" s="2"/>
      <c r="WRL281" s="2"/>
      <c r="WRM281" s="2"/>
      <c r="WRN281" s="2"/>
      <c r="WRO281" s="2"/>
      <c r="WRP281" s="2"/>
      <c r="WRQ281" s="2"/>
      <c r="WRR281" s="2"/>
      <c r="WRS281" s="2"/>
      <c r="WRT281" s="2"/>
      <c r="WRU281" s="2"/>
      <c r="WRV281" s="2"/>
      <c r="WRW281" s="2"/>
      <c r="WRX281" s="2"/>
      <c r="WRY281" s="2"/>
      <c r="WRZ281" s="2"/>
      <c r="WSA281" s="2"/>
      <c r="WSB281" s="2"/>
      <c r="WSC281" s="2"/>
      <c r="WSD281" s="2"/>
      <c r="WSE281" s="2"/>
      <c r="WSF281" s="2"/>
      <c r="WSG281" s="2"/>
      <c r="WSH281" s="2"/>
      <c r="WSI281" s="2"/>
      <c r="WSJ281" s="2"/>
      <c r="WSK281" s="2"/>
      <c r="WSL281" s="2"/>
      <c r="WSM281" s="2"/>
      <c r="WSN281" s="2"/>
      <c r="WSO281" s="2"/>
      <c r="WSP281" s="2"/>
      <c r="WSQ281" s="2"/>
      <c r="WSR281" s="2"/>
      <c r="WSS281" s="2"/>
      <c r="WST281" s="2"/>
      <c r="WSU281" s="2"/>
      <c r="WSV281" s="2"/>
      <c r="WSW281" s="2"/>
      <c r="WSX281" s="2"/>
      <c r="WSY281" s="2"/>
      <c r="WSZ281" s="2"/>
      <c r="WTA281" s="2"/>
      <c r="WTB281" s="2"/>
      <c r="WTC281" s="2"/>
      <c r="WTD281" s="2"/>
      <c r="WTE281" s="2"/>
      <c r="WTF281" s="2"/>
      <c r="WTG281" s="2"/>
      <c r="WTH281" s="2"/>
      <c r="WTI281" s="2"/>
      <c r="WTJ281" s="2"/>
      <c r="WTK281" s="2"/>
      <c r="WTL281" s="2"/>
      <c r="WTM281" s="2"/>
      <c r="WTN281" s="2"/>
      <c r="WTO281" s="2"/>
      <c r="WTP281" s="2"/>
      <c r="WTQ281" s="2"/>
      <c r="WTR281" s="2"/>
      <c r="WTS281" s="2"/>
      <c r="WTT281" s="2"/>
      <c r="WTU281" s="2"/>
      <c r="WTV281" s="2"/>
      <c r="WTW281" s="2"/>
      <c r="WTX281" s="2"/>
      <c r="WTY281" s="2"/>
      <c r="WTZ281" s="2"/>
      <c r="WUA281" s="2"/>
      <c r="WUB281" s="2"/>
      <c r="WUC281" s="2"/>
      <c r="WUD281" s="2"/>
      <c r="WUE281" s="2"/>
      <c r="WUF281" s="2"/>
      <c r="WUG281" s="2"/>
      <c r="WUH281" s="2"/>
      <c r="WUI281" s="2"/>
      <c r="WUJ281" s="2"/>
      <c r="WUK281" s="2"/>
      <c r="WUL281" s="2"/>
      <c r="WUM281" s="2"/>
      <c r="WUN281" s="2"/>
      <c r="WUO281" s="2"/>
      <c r="WUP281" s="2"/>
      <c r="WUQ281" s="2"/>
      <c r="WUR281" s="2"/>
      <c r="WUS281" s="2"/>
      <c r="WUT281" s="2"/>
      <c r="WUU281" s="2"/>
      <c r="WUV281" s="2"/>
      <c r="WUW281" s="2"/>
      <c r="WUX281" s="2"/>
      <c r="WUY281" s="2"/>
      <c r="WUZ281" s="2"/>
      <c r="WVA281" s="2"/>
      <c r="WVB281" s="2"/>
      <c r="WVC281" s="2"/>
      <c r="WVD281" s="2"/>
      <c r="WVE281" s="2"/>
      <c r="WVF281" s="2"/>
      <c r="WVG281" s="2"/>
      <c r="WVH281" s="2"/>
      <c r="WVI281" s="2"/>
      <c r="WVJ281" s="2"/>
      <c r="WVK281" s="2"/>
      <c r="WVL281" s="2"/>
      <c r="WVM281" s="2"/>
      <c r="WVN281" s="2"/>
      <c r="WVO281" s="2"/>
      <c r="WVP281" s="2"/>
      <c r="WVQ281" s="2"/>
      <c r="WVR281" s="2"/>
      <c r="WVS281" s="2"/>
      <c r="WVT281" s="2"/>
      <c r="WVU281" s="2"/>
      <c r="WVV281" s="2"/>
      <c r="WVW281" s="2"/>
      <c r="WVX281" s="2"/>
      <c r="WVY281" s="2"/>
      <c r="WVZ281" s="2"/>
      <c r="WWA281" s="2"/>
      <c r="WWB281" s="2"/>
      <c r="WWC281" s="2"/>
      <c r="WWD281" s="2"/>
      <c r="WWE281" s="2"/>
      <c r="WWF281" s="2"/>
      <c r="WWG281" s="2"/>
      <c r="WWH281" s="2"/>
      <c r="WWI281" s="2"/>
      <c r="WWJ281" s="2"/>
      <c r="WWK281" s="2"/>
      <c r="WWL281" s="2"/>
      <c r="WWM281" s="2"/>
      <c r="WWN281" s="2"/>
      <c r="WWO281" s="2"/>
      <c r="WWP281" s="2"/>
      <c r="WWQ281" s="2"/>
      <c r="WWR281" s="2"/>
      <c r="WWS281" s="2"/>
      <c r="WWT281" s="2"/>
      <c r="WWU281" s="2"/>
      <c r="WWV281" s="2"/>
      <c r="WWW281" s="2"/>
      <c r="WWX281" s="2"/>
      <c r="WWY281" s="2"/>
      <c r="WWZ281" s="2"/>
      <c r="WXA281" s="2"/>
      <c r="WXB281" s="2"/>
      <c r="WXC281" s="2"/>
      <c r="WXD281" s="2"/>
      <c r="WXE281" s="2"/>
      <c r="WXF281" s="2"/>
      <c r="WXG281" s="2"/>
      <c r="WXH281" s="2"/>
      <c r="WXI281" s="2"/>
      <c r="WXJ281" s="2"/>
      <c r="WXK281" s="2"/>
      <c r="WXL281" s="2"/>
      <c r="WXM281" s="2"/>
      <c r="WXN281" s="2"/>
      <c r="WXO281" s="2"/>
      <c r="WXP281" s="2"/>
      <c r="WXQ281" s="2"/>
      <c r="WXR281" s="2"/>
      <c r="WXS281" s="2"/>
      <c r="WXT281" s="2"/>
      <c r="WXU281" s="2"/>
      <c r="WXV281" s="2"/>
      <c r="WXW281" s="2"/>
      <c r="WXX281" s="2"/>
      <c r="WXY281" s="2"/>
      <c r="WXZ281" s="2"/>
      <c r="WYA281" s="2"/>
      <c r="WYB281" s="2"/>
      <c r="WYC281" s="2"/>
      <c r="WYD281" s="2"/>
      <c r="WYE281" s="2"/>
      <c r="WYF281" s="2"/>
      <c r="WYG281" s="2"/>
      <c r="WYH281" s="2"/>
      <c r="WYI281" s="2"/>
      <c r="WYJ281" s="2"/>
      <c r="WYK281" s="2"/>
      <c r="WYL281" s="2"/>
      <c r="WYM281" s="2"/>
      <c r="WYN281" s="2"/>
      <c r="WYO281" s="2"/>
      <c r="WYP281" s="2"/>
      <c r="WYQ281" s="2"/>
      <c r="WYR281" s="2"/>
      <c r="WYS281" s="2"/>
      <c r="WYT281" s="2"/>
      <c r="WYU281" s="2"/>
      <c r="WYV281" s="2"/>
      <c r="WYW281" s="2"/>
      <c r="WYX281" s="2"/>
      <c r="WYY281" s="2"/>
      <c r="WYZ281" s="2"/>
      <c r="WZA281" s="2"/>
      <c r="WZB281" s="2"/>
      <c r="WZC281" s="2"/>
      <c r="WZD281" s="2"/>
      <c r="WZE281" s="2"/>
      <c r="WZF281" s="2"/>
      <c r="WZG281" s="2"/>
      <c r="WZH281" s="2"/>
      <c r="WZI281" s="2"/>
      <c r="WZJ281" s="2"/>
      <c r="WZK281" s="2"/>
      <c r="WZL281" s="2"/>
      <c r="WZM281" s="2"/>
      <c r="WZN281" s="2"/>
      <c r="WZO281" s="2"/>
      <c r="WZP281" s="2"/>
      <c r="WZQ281" s="2"/>
      <c r="WZR281" s="2"/>
      <c r="WZS281" s="2"/>
      <c r="WZT281" s="2"/>
      <c r="WZU281" s="2"/>
      <c r="WZV281" s="2"/>
      <c r="WZW281" s="2"/>
      <c r="WZX281" s="2"/>
      <c r="WZY281" s="2"/>
      <c r="WZZ281" s="2"/>
      <c r="XAA281" s="2"/>
      <c r="XAB281" s="2"/>
      <c r="XAC281" s="2"/>
      <c r="XAD281" s="2"/>
      <c r="XAE281" s="2"/>
      <c r="XAF281" s="2"/>
      <c r="XAG281" s="2"/>
      <c r="XAH281" s="2"/>
      <c r="XAI281" s="2"/>
      <c r="XAJ281" s="2"/>
      <c r="XAK281" s="2"/>
      <c r="XAL281" s="2"/>
      <c r="XAM281" s="2"/>
      <c r="XAN281" s="2"/>
      <c r="XAO281" s="2"/>
      <c r="XAP281" s="2"/>
      <c r="XAQ281" s="2"/>
      <c r="XAR281" s="2"/>
      <c r="XAS281" s="2"/>
      <c r="XAT281" s="2"/>
      <c r="XAU281" s="2"/>
      <c r="XAV281" s="2"/>
      <c r="XAW281" s="2"/>
      <c r="XAX281" s="2"/>
      <c r="XAY281" s="2"/>
      <c r="XAZ281" s="2"/>
      <c r="XBA281" s="2"/>
      <c r="XBB281" s="2"/>
      <c r="XBC281" s="2"/>
      <c r="XBD281" s="2"/>
      <c r="XBE281" s="2"/>
      <c r="XBF281" s="2"/>
      <c r="XBG281" s="2"/>
      <c r="XBH281" s="2"/>
      <c r="XBI281" s="2"/>
      <c r="XBJ281" s="2"/>
      <c r="XBK281" s="2"/>
      <c r="XBL281" s="2"/>
      <c r="XBM281" s="2"/>
      <c r="XBN281" s="2"/>
      <c r="XBO281" s="2"/>
      <c r="XBP281" s="2"/>
      <c r="XBQ281" s="2"/>
      <c r="XBR281" s="2"/>
      <c r="XBS281" s="2"/>
      <c r="XBT281" s="2"/>
      <c r="XBU281" s="2"/>
      <c r="XBV281" s="2"/>
      <c r="XBW281" s="2"/>
      <c r="XBX281" s="2"/>
      <c r="XBY281" s="2"/>
      <c r="XBZ281" s="2"/>
      <c r="XCA281" s="3"/>
      <c r="XCB281" s="3"/>
      <c r="XCC281" s="3"/>
      <c r="XCD281" s="3"/>
      <c r="XCE281" s="3"/>
      <c r="XCF281" s="3"/>
      <c r="XCG281" s="3"/>
      <c r="XCH281" s="3"/>
      <c r="XCI281" s="3"/>
      <c r="XCJ281" s="3"/>
      <c r="XCK281" s="3"/>
      <c r="XCL281" s="3"/>
      <c r="XCM281" s="3"/>
      <c r="XCN281" s="3"/>
      <c r="XCO281" s="3"/>
      <c r="XCP281" s="3"/>
      <c r="XCQ281" s="3"/>
      <c r="XCR281" s="3"/>
      <c r="XCS281" s="3"/>
      <c r="XCT281" s="3"/>
      <c r="XCU281" s="3"/>
      <c r="XCV281" s="3"/>
      <c r="XCW281" s="3"/>
      <c r="XCX281" s="3"/>
      <c r="XCY281" s="3"/>
      <c r="XCZ281" s="3"/>
      <c r="XDA281" s="3"/>
      <c r="XDB281" s="3"/>
      <c r="XDC281" s="3"/>
      <c r="XDD281" s="3"/>
      <c r="XDE281" s="3"/>
      <c r="XDF281" s="3"/>
      <c r="XDG281" s="3"/>
      <c r="XDH281" s="3"/>
      <c r="XDI281" s="3"/>
      <c r="XDJ281" s="3"/>
      <c r="XDK281" s="3"/>
      <c r="XDL281" s="3"/>
      <c r="XDM281" s="3"/>
      <c r="XDN281" s="3"/>
      <c r="XDO281" s="3"/>
      <c r="XDP281" s="3"/>
      <c r="XDQ281" s="3"/>
      <c r="XDR281" s="3"/>
      <c r="XDS281" s="3"/>
      <c r="XDT281" s="3"/>
      <c r="XDU281" s="3"/>
      <c r="XDV281" s="3"/>
      <c r="XDW281" s="3"/>
      <c r="XDX281" s="3"/>
      <c r="XDY281" s="3"/>
      <c r="XDZ281" s="3"/>
      <c r="XEA281" s="3"/>
      <c r="XEB281" s="3"/>
      <c r="XEC281" s="3"/>
      <c r="XED281" s="3"/>
      <c r="XEE281" s="3"/>
      <c r="XEF281" s="3"/>
      <c r="XEG281" s="3"/>
      <c r="XEH281" s="3"/>
      <c r="XEI281" s="3"/>
      <c r="XEJ281" s="3"/>
      <c r="XEK281" s="3"/>
      <c r="XEL281" s="3"/>
      <c r="XEM281" s="3"/>
      <c r="XEN281" s="3"/>
      <c r="XEO281" s="3"/>
      <c r="XEP281" s="3"/>
      <c r="XEQ281" s="3"/>
      <c r="XER281" s="3"/>
      <c r="XES281" s="3"/>
      <c r="XET281" s="3"/>
      <c r="XEU281" s="3"/>
      <c r="XEV281" s="3"/>
      <c r="XEW281" s="3"/>
      <c r="XEX281" s="3"/>
      <c r="XEY281" s="3"/>
      <c r="XEZ281" s="3"/>
      <c r="XFA281" s="3"/>
      <c r="XFB281" s="3"/>
      <c r="XFC281" s="3"/>
      <c r="XFD281" s="4"/>
    </row>
    <row r="282" customFormat="false" ht="13.8" hidden="false" customHeight="false" outlineLevel="0" collapsed="false">
      <c r="A282" s="4"/>
      <c r="B282" s="21"/>
      <c r="C282" s="15"/>
      <c r="D282" s="21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BD282" s="27"/>
      <c r="BE282" s="27"/>
      <c r="BF282" s="27"/>
      <c r="BG282" s="27"/>
      <c r="BH282" s="56"/>
      <c r="BI282" s="21"/>
      <c r="BJ282" s="21"/>
      <c r="BK282" s="27"/>
      <c r="BL282" s="27"/>
      <c r="BM282" s="27"/>
      <c r="BN282" s="27"/>
      <c r="BO282" s="27"/>
    </row>
    <row r="283" s="46" customFormat="true" ht="15" hidden="false" customHeight="true" outlineLevel="0" collapsed="false">
      <c r="A283" s="34"/>
      <c r="B283" s="34"/>
      <c r="C283" s="30" t="s">
        <v>52</v>
      </c>
      <c r="D283" s="31" t="n">
        <f aca="false">SUM(D275:D282)</f>
        <v>890</v>
      </c>
      <c r="E283" s="44"/>
      <c r="F283" s="44"/>
      <c r="G283" s="44"/>
      <c r="H283" s="44"/>
      <c r="I283" s="44"/>
      <c r="J283" s="45"/>
      <c r="K283" s="45"/>
      <c r="L283" s="44"/>
      <c r="M283" s="44"/>
      <c r="N283" s="44"/>
      <c r="O283" s="44"/>
      <c r="P283" s="44"/>
      <c r="WAQ283" s="47"/>
      <c r="WAR283" s="47"/>
      <c r="WAS283" s="47"/>
      <c r="WAT283" s="47"/>
      <c r="WAU283" s="47"/>
      <c r="WAV283" s="47"/>
      <c r="WAW283" s="47"/>
      <c r="WAX283" s="47"/>
      <c r="WAY283" s="47"/>
      <c r="WAZ283" s="47"/>
      <c r="WBA283" s="47"/>
      <c r="WBB283" s="47"/>
      <c r="WBC283" s="47"/>
      <c r="WBD283" s="47"/>
      <c r="WBE283" s="47"/>
      <c r="WBF283" s="47"/>
      <c r="WBG283" s="47"/>
      <c r="WBH283" s="47"/>
      <c r="WBI283" s="47"/>
      <c r="WBJ283" s="47"/>
      <c r="WBK283" s="47"/>
      <c r="WBL283" s="47"/>
      <c r="WBM283" s="47"/>
      <c r="WBN283" s="47"/>
      <c r="WBO283" s="47"/>
      <c r="WBP283" s="47"/>
      <c r="WBQ283" s="47"/>
      <c r="WBR283" s="47"/>
      <c r="WBS283" s="47"/>
      <c r="WBT283" s="47"/>
      <c r="WBU283" s="47"/>
      <c r="WBV283" s="47"/>
      <c r="WBW283" s="47"/>
      <c r="WBX283" s="47"/>
      <c r="WBY283" s="47"/>
      <c r="WBZ283" s="47"/>
      <c r="WCA283" s="47"/>
      <c r="WCB283" s="47"/>
      <c r="WCC283" s="47"/>
      <c r="WCD283" s="47"/>
      <c r="WCE283" s="47"/>
      <c r="WCF283" s="47"/>
      <c r="WCG283" s="47"/>
      <c r="WCH283" s="47"/>
      <c r="WCI283" s="47"/>
      <c r="WCJ283" s="47"/>
      <c r="WCK283" s="47"/>
      <c r="WCL283" s="47"/>
      <c r="WCM283" s="47"/>
      <c r="WCN283" s="47"/>
      <c r="WCO283" s="47"/>
      <c r="WCP283" s="47"/>
      <c r="WCQ283" s="47"/>
      <c r="WCR283" s="47"/>
      <c r="WCS283" s="47"/>
      <c r="WCT283" s="47"/>
      <c r="WCU283" s="47"/>
      <c r="WCV283" s="47"/>
      <c r="WCW283" s="47"/>
      <c r="WCX283" s="47"/>
      <c r="WCY283" s="47"/>
      <c r="WCZ283" s="47"/>
      <c r="WDA283" s="47"/>
      <c r="WDB283" s="47"/>
      <c r="WDC283" s="47"/>
      <c r="WDD283" s="47"/>
      <c r="WDE283" s="47"/>
      <c r="WDF283" s="47"/>
      <c r="WDG283" s="47"/>
      <c r="WDH283" s="47"/>
      <c r="WDI283" s="47"/>
      <c r="WDJ283" s="47"/>
      <c r="WDK283" s="47"/>
      <c r="WDL283" s="47"/>
      <c r="WDM283" s="47"/>
      <c r="WDN283" s="47"/>
      <c r="WDO283" s="47"/>
      <c r="WDP283" s="47"/>
      <c r="WDQ283" s="47"/>
      <c r="WDR283" s="47"/>
      <c r="WDS283" s="47"/>
      <c r="WDT283" s="47"/>
      <c r="WDU283" s="47"/>
      <c r="WDV283" s="47"/>
      <c r="WDW283" s="47"/>
      <c r="WDX283" s="47"/>
      <c r="WDY283" s="47"/>
      <c r="WDZ283" s="47"/>
      <c r="WEA283" s="47"/>
      <c r="WEB283" s="47"/>
      <c r="WEC283" s="47"/>
      <c r="WED283" s="47"/>
      <c r="WEE283" s="47"/>
      <c r="WEF283" s="47"/>
      <c r="WEG283" s="47"/>
      <c r="WEH283" s="47"/>
      <c r="WEI283" s="47"/>
      <c r="WEJ283" s="47"/>
      <c r="WEK283" s="47"/>
      <c r="WEL283" s="47"/>
      <c r="WEM283" s="47"/>
      <c r="WEN283" s="47"/>
      <c r="WEO283" s="47"/>
      <c r="WEP283" s="47"/>
      <c r="WEQ283" s="47"/>
      <c r="WER283" s="47"/>
      <c r="WES283" s="47"/>
      <c r="WET283" s="47"/>
      <c r="WEU283" s="47"/>
      <c r="WEV283" s="47"/>
      <c r="WEW283" s="47"/>
      <c r="WEX283" s="47"/>
      <c r="WEY283" s="47"/>
      <c r="WEZ283" s="47"/>
      <c r="WFA283" s="47"/>
      <c r="WFB283" s="47"/>
      <c r="WFC283" s="47"/>
      <c r="WFD283" s="47"/>
      <c r="WFE283" s="47"/>
      <c r="WFF283" s="47"/>
      <c r="WFG283" s="47"/>
      <c r="WFH283" s="47"/>
      <c r="WFI283" s="47"/>
      <c r="WFJ283" s="47"/>
      <c r="WFK283" s="47"/>
      <c r="WFL283" s="47"/>
      <c r="WFM283" s="47"/>
      <c r="WFN283" s="47"/>
      <c r="WFO283" s="47"/>
      <c r="WFP283" s="47"/>
      <c r="WFQ283" s="47"/>
      <c r="WFR283" s="47"/>
      <c r="WFS283" s="47"/>
      <c r="WFT283" s="47"/>
      <c r="WFU283" s="47"/>
      <c r="WFV283" s="47"/>
      <c r="WFW283" s="47"/>
      <c r="WFX283" s="47"/>
      <c r="WFY283" s="47"/>
      <c r="WFZ283" s="47"/>
      <c r="WGA283" s="47"/>
      <c r="WGB283" s="47"/>
      <c r="WGC283" s="47"/>
      <c r="WGD283" s="47"/>
      <c r="WGE283" s="47"/>
      <c r="WGF283" s="47"/>
      <c r="WGG283" s="47"/>
      <c r="WGH283" s="47"/>
      <c r="WGI283" s="47"/>
      <c r="WGJ283" s="47"/>
      <c r="WGK283" s="47"/>
      <c r="WGL283" s="47"/>
      <c r="WGM283" s="47"/>
      <c r="WGN283" s="47"/>
      <c r="WGO283" s="47"/>
      <c r="WGP283" s="47"/>
      <c r="WGQ283" s="47"/>
      <c r="WGR283" s="47"/>
      <c r="WGS283" s="47"/>
      <c r="WGT283" s="47"/>
      <c r="WGU283" s="47"/>
      <c r="WGV283" s="47"/>
      <c r="WGW283" s="47"/>
      <c r="WGX283" s="47"/>
      <c r="WGY283" s="47"/>
      <c r="WGZ283" s="47"/>
      <c r="WHA283" s="47"/>
      <c r="WHB283" s="47"/>
      <c r="WHC283" s="47"/>
      <c r="WHD283" s="47"/>
      <c r="WHE283" s="47"/>
      <c r="WHF283" s="47"/>
      <c r="WHG283" s="47"/>
      <c r="WHH283" s="47"/>
      <c r="WHI283" s="47"/>
      <c r="WHJ283" s="47"/>
      <c r="WHK283" s="47"/>
      <c r="WHL283" s="47"/>
      <c r="WHM283" s="47"/>
      <c r="WHN283" s="47"/>
      <c r="WHO283" s="47"/>
      <c r="WHP283" s="47"/>
      <c r="WHQ283" s="47"/>
      <c r="WHR283" s="47"/>
      <c r="WHS283" s="47"/>
      <c r="WHT283" s="47"/>
      <c r="WHU283" s="47"/>
      <c r="WHV283" s="47"/>
      <c r="WHW283" s="47"/>
      <c r="WHX283" s="47"/>
      <c r="WHY283" s="47"/>
      <c r="WHZ283" s="47"/>
      <c r="WIA283" s="47"/>
      <c r="WIB283" s="47"/>
      <c r="WIC283" s="47"/>
      <c r="WID283" s="47"/>
      <c r="WIE283" s="47"/>
      <c r="WIF283" s="47"/>
      <c r="WIG283" s="47"/>
      <c r="WIH283" s="47"/>
      <c r="WII283" s="47"/>
      <c r="WIJ283" s="47"/>
      <c r="WIK283" s="47"/>
      <c r="WIL283" s="47"/>
      <c r="WIM283" s="47"/>
      <c r="WIN283" s="47"/>
      <c r="WIO283" s="47"/>
      <c r="WIP283" s="47"/>
      <c r="WIQ283" s="47"/>
      <c r="WIR283" s="47"/>
      <c r="WIS283" s="47"/>
      <c r="WIT283" s="47"/>
      <c r="WIU283" s="47"/>
      <c r="WIV283" s="47"/>
      <c r="WIW283" s="47"/>
      <c r="WIX283" s="47"/>
      <c r="WIY283" s="47"/>
      <c r="WIZ283" s="47"/>
      <c r="WJA283" s="47"/>
      <c r="WJB283" s="47"/>
      <c r="WJC283" s="47"/>
      <c r="WJD283" s="47"/>
      <c r="WJE283" s="47"/>
      <c r="WJF283" s="47"/>
      <c r="WJG283" s="47"/>
      <c r="WJH283" s="47"/>
      <c r="WJI283" s="47"/>
      <c r="WJJ283" s="47"/>
      <c r="WJK283" s="47"/>
      <c r="WJL283" s="47"/>
      <c r="WJM283" s="47"/>
      <c r="WJN283" s="47"/>
      <c r="WJO283" s="47"/>
      <c r="WJP283" s="47"/>
      <c r="WJQ283" s="47"/>
      <c r="WJR283" s="47"/>
      <c r="WJS283" s="47"/>
      <c r="WJT283" s="47"/>
      <c r="WJU283" s="47"/>
      <c r="WJV283" s="47"/>
      <c r="WJW283" s="47"/>
      <c r="WJX283" s="47"/>
      <c r="WJY283" s="47"/>
      <c r="WJZ283" s="47"/>
      <c r="WKA283" s="47"/>
      <c r="WKB283" s="47"/>
      <c r="WKC283" s="47"/>
      <c r="WKD283" s="47"/>
      <c r="WKE283" s="47"/>
      <c r="WKF283" s="47"/>
      <c r="WKG283" s="47"/>
      <c r="WKH283" s="47"/>
      <c r="WKI283" s="47"/>
      <c r="WKJ283" s="47"/>
      <c r="WKK283" s="47"/>
      <c r="WKL283" s="47"/>
      <c r="WKM283" s="47"/>
      <c r="WKN283" s="47"/>
      <c r="WKO283" s="47"/>
      <c r="WKP283" s="47"/>
      <c r="WKQ283" s="47"/>
      <c r="WKR283" s="47"/>
      <c r="WKS283" s="47"/>
      <c r="WKT283" s="47"/>
      <c r="WKU283" s="47"/>
      <c r="WKV283" s="47"/>
      <c r="WKW283" s="47"/>
      <c r="WKX283" s="47"/>
      <c r="WKY283" s="47"/>
      <c r="WKZ283" s="47"/>
      <c r="WLA283" s="47"/>
      <c r="WLB283" s="47"/>
      <c r="WLC283" s="47"/>
      <c r="WLD283" s="47"/>
      <c r="WLE283" s="47"/>
      <c r="WLF283" s="47"/>
      <c r="WLG283" s="47"/>
      <c r="WLH283" s="47"/>
      <c r="WLI283" s="47"/>
      <c r="WLJ283" s="47"/>
      <c r="WLK283" s="47"/>
      <c r="WLL283" s="47"/>
      <c r="WLM283" s="47"/>
      <c r="WLN283" s="47"/>
      <c r="WLO283" s="47"/>
      <c r="WLP283" s="47"/>
      <c r="WLQ283" s="47"/>
      <c r="WLR283" s="47"/>
      <c r="WLS283" s="47"/>
      <c r="WLT283" s="47"/>
      <c r="WLU283" s="47"/>
      <c r="WLV283" s="47"/>
      <c r="WLW283" s="47"/>
      <c r="WLX283" s="47"/>
      <c r="WLY283" s="47"/>
      <c r="WLZ283" s="47"/>
      <c r="WMA283" s="47"/>
      <c r="WMB283" s="47"/>
      <c r="WMC283" s="47"/>
      <c r="WMD283" s="47"/>
      <c r="WME283" s="47"/>
      <c r="WMF283" s="47"/>
      <c r="WMG283" s="47"/>
      <c r="WMH283" s="47"/>
      <c r="WMI283" s="47"/>
      <c r="WMJ283" s="47"/>
      <c r="WMK283" s="47"/>
      <c r="WML283" s="47"/>
      <c r="WMM283" s="47"/>
      <c r="WMN283" s="47"/>
      <c r="WMO283" s="47"/>
      <c r="WMP283" s="47"/>
      <c r="WMQ283" s="47"/>
      <c r="WMR283" s="47"/>
      <c r="WMS283" s="47"/>
      <c r="WMT283" s="47"/>
      <c r="WMU283" s="47"/>
      <c r="WMV283" s="47"/>
      <c r="WMW283" s="47"/>
      <c r="WMX283" s="47"/>
      <c r="WMY283" s="47"/>
      <c r="WMZ283" s="47"/>
      <c r="WNA283" s="47"/>
      <c r="WNB283" s="47"/>
      <c r="WNC283" s="47"/>
      <c r="WND283" s="47"/>
      <c r="WNE283" s="47"/>
      <c r="WNF283" s="47"/>
      <c r="WNG283" s="47"/>
      <c r="WNH283" s="47"/>
      <c r="WNI283" s="47"/>
      <c r="WNJ283" s="47"/>
      <c r="WNK283" s="47"/>
      <c r="WNL283" s="47"/>
      <c r="WNM283" s="47"/>
      <c r="WNN283" s="47"/>
      <c r="WNO283" s="47"/>
      <c r="WNP283" s="47"/>
      <c r="WNQ283" s="47"/>
      <c r="WNR283" s="47"/>
      <c r="WNS283" s="47"/>
      <c r="WNT283" s="47"/>
      <c r="WNU283" s="47"/>
      <c r="WNV283" s="47"/>
      <c r="WNW283" s="47"/>
      <c r="WNX283" s="47"/>
      <c r="WNY283" s="47"/>
      <c r="WNZ283" s="47"/>
      <c r="WOA283" s="47"/>
      <c r="WOB283" s="47"/>
      <c r="WOC283" s="47"/>
      <c r="WOD283" s="48"/>
      <c r="WOE283" s="48"/>
      <c r="WOF283" s="48"/>
      <c r="WOG283" s="48"/>
      <c r="WOH283" s="48"/>
      <c r="WOI283" s="48"/>
      <c r="WOJ283" s="48"/>
      <c r="WOK283" s="48"/>
      <c r="WOL283" s="48"/>
      <c r="WOM283" s="48"/>
      <c r="WON283" s="48"/>
      <c r="WOO283" s="48"/>
      <c r="WOP283" s="48"/>
      <c r="WOQ283" s="48"/>
      <c r="WOR283" s="48"/>
      <c r="WOS283" s="48"/>
      <c r="WOT283" s="48"/>
      <c r="WOU283" s="48"/>
      <c r="WOV283" s="48"/>
      <c r="WOW283" s="48"/>
      <c r="WOX283" s="48"/>
      <c r="WOY283" s="48"/>
      <c r="WOZ283" s="48"/>
      <c r="WPA283" s="48"/>
      <c r="WPB283" s="48"/>
      <c r="WPC283" s="48"/>
      <c r="WPD283" s="48"/>
      <c r="WPE283" s="48"/>
      <c r="WPF283" s="48"/>
      <c r="WPG283" s="48"/>
      <c r="WPH283" s="48"/>
      <c r="WPI283" s="48"/>
      <c r="WPJ283" s="48"/>
      <c r="WPK283" s="48"/>
      <c r="WPL283" s="48"/>
      <c r="WPM283" s="48"/>
      <c r="WPN283" s="48"/>
      <c r="WPO283" s="48"/>
      <c r="WPP283" s="48"/>
      <c r="WPQ283" s="48"/>
      <c r="WPR283" s="48"/>
      <c r="WPS283" s="48"/>
      <c r="WPT283" s="48"/>
      <c r="WPU283" s="48"/>
      <c r="WPV283" s="48"/>
      <c r="WPW283" s="48"/>
      <c r="WPX283" s="48"/>
      <c r="WPY283" s="48"/>
      <c r="WPZ283" s="48"/>
      <c r="WQA283" s="48"/>
      <c r="WQB283" s="48"/>
      <c r="WQC283" s="48"/>
      <c r="WQD283" s="48"/>
      <c r="WQE283" s="48"/>
      <c r="WQF283" s="48"/>
      <c r="WQG283" s="48"/>
      <c r="WQH283" s="48"/>
      <c r="WQI283" s="48"/>
      <c r="WQJ283" s="48"/>
      <c r="WQK283" s="48"/>
      <c r="WQL283" s="48"/>
      <c r="WQM283" s="48"/>
      <c r="WQN283" s="48"/>
      <c r="WQO283" s="48"/>
      <c r="WQP283" s="48"/>
      <c r="WQQ283" s="48"/>
      <c r="WQR283" s="48"/>
      <c r="WQS283" s="48"/>
      <c r="WQT283" s="48"/>
      <c r="WQU283" s="48"/>
      <c r="WQV283" s="48"/>
      <c r="WQW283" s="48"/>
      <c r="WQX283" s="48"/>
      <c r="WQY283" s="48"/>
      <c r="WQZ283" s="48"/>
      <c r="WRA283" s="48"/>
      <c r="WRB283" s="48"/>
      <c r="WRC283" s="48"/>
      <c r="WRD283" s="48"/>
      <c r="WRE283" s="48"/>
      <c r="WRF283" s="48"/>
      <c r="WRG283" s="4"/>
    </row>
    <row r="284" customFormat="false" ht="14.15" hidden="false" customHeight="false" outlineLevel="0" collapsed="false">
      <c r="A284" s="33"/>
      <c r="B284" s="33"/>
      <c r="C284" s="33" t="s">
        <v>156</v>
      </c>
      <c r="D284" s="33"/>
      <c r="E284" s="32" t="n">
        <f aca="false">SUM(E275:E283)</f>
        <v>25.6853333333333</v>
      </c>
      <c r="F284" s="32" t="n">
        <f aca="false">SUM(F275:F283)</f>
        <v>40.9226666666667</v>
      </c>
      <c r="G284" s="32" t="n">
        <f aca="false">SUM(G275:G283)</f>
        <v>97.9336666666667</v>
      </c>
      <c r="H284" s="32" t="n">
        <f aca="false">SUM(H275:H283)</f>
        <v>894.498333333333</v>
      </c>
      <c r="I284" s="32" t="n">
        <f aca="false">SUM(I275:I283)</f>
        <v>56.1666666666667</v>
      </c>
      <c r="J284" s="32" t="n">
        <f aca="false">SUM(J275:J283)</f>
        <v>0.434111111111111</v>
      </c>
      <c r="K284" s="32" t="n">
        <f aca="false">SUM(K275:K283)</f>
        <v>0.401555555555556</v>
      </c>
      <c r="L284" s="32" t="n">
        <f aca="false">SUM(L275:L283)</f>
        <v>155.601666666667</v>
      </c>
      <c r="M284" s="32" t="n">
        <f aca="false">SUM(M275:M283)</f>
        <v>171.251888888889</v>
      </c>
      <c r="N284" s="32" t="n">
        <f aca="false">SUM(N275:N283)</f>
        <v>119.019333333333</v>
      </c>
      <c r="O284" s="32" t="n">
        <f aca="false">SUM(O275:O283)</f>
        <v>386.386888888889</v>
      </c>
      <c r="P284" s="32" t="n">
        <f aca="false">SUM(P275:P283)</f>
        <v>8.65333333333333</v>
      </c>
    </row>
    <row r="285" customFormat="false" ht="15" hidden="false" customHeight="false" outlineLevel="0" collapsed="false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</row>
    <row r="286" customFormat="false" ht="15" hidden="false" customHeight="false" outlineLevel="0" collapsed="false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</row>
    <row r="287" customFormat="false" ht="12.75" hidden="false" customHeight="true" outlineLevel="0" collapsed="false">
      <c r="A287" s="49" t="s">
        <v>0</v>
      </c>
      <c r="B287" s="49" t="s">
        <v>1</v>
      </c>
      <c r="C287" s="50" t="s">
        <v>2</v>
      </c>
      <c r="D287" s="49" t="s">
        <v>3</v>
      </c>
      <c r="E287" s="51" t="s">
        <v>4</v>
      </c>
      <c r="F287" s="51"/>
      <c r="G287" s="51"/>
      <c r="H287" s="49" t="s">
        <v>5</v>
      </c>
      <c r="I287" s="8" t="s">
        <v>6</v>
      </c>
      <c r="J287" s="8"/>
      <c r="K287" s="8"/>
      <c r="L287" s="8"/>
      <c r="M287" s="8" t="s">
        <v>7</v>
      </c>
      <c r="N287" s="8"/>
      <c r="O287" s="8"/>
      <c r="P287" s="8"/>
    </row>
    <row r="288" customFormat="false" ht="15" hidden="false" customHeight="false" outlineLevel="0" collapsed="false">
      <c r="A288" s="49"/>
      <c r="B288" s="49"/>
      <c r="C288" s="50"/>
      <c r="D288" s="49"/>
      <c r="E288" s="51"/>
      <c r="F288" s="51"/>
      <c r="G288" s="51"/>
      <c r="H288" s="49"/>
      <c r="I288" s="8"/>
      <c r="J288" s="8"/>
      <c r="K288" s="8"/>
      <c r="L288" s="8"/>
      <c r="M288" s="8"/>
      <c r="N288" s="8"/>
      <c r="O288" s="8"/>
      <c r="P288" s="8"/>
    </row>
    <row r="289" customFormat="false" ht="53.25" hidden="false" customHeight="true" outlineLevel="0" collapsed="false">
      <c r="A289" s="49"/>
      <c r="B289" s="49"/>
      <c r="C289" s="50"/>
      <c r="D289" s="49"/>
      <c r="E289" s="49" t="s">
        <v>8</v>
      </c>
      <c r="F289" s="49" t="s">
        <v>9</v>
      </c>
      <c r="G289" s="49" t="s">
        <v>10</v>
      </c>
      <c r="H289" s="49"/>
      <c r="I289" s="10" t="s">
        <v>11</v>
      </c>
      <c r="J289" s="11" t="s">
        <v>12</v>
      </c>
      <c r="K289" s="11" t="s">
        <v>13</v>
      </c>
      <c r="L289" s="11" t="s">
        <v>14</v>
      </c>
      <c r="M289" s="6" t="s">
        <v>15</v>
      </c>
      <c r="N289" s="6" t="s">
        <v>16</v>
      </c>
      <c r="O289" s="6" t="s">
        <v>17</v>
      </c>
      <c r="P289" s="6" t="s">
        <v>18</v>
      </c>
    </row>
    <row r="290" customFormat="false" ht="18.75" hidden="false" customHeight="false" outlineLevel="0" collapsed="false">
      <c r="A290" s="12" t="s">
        <v>168</v>
      </c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customFormat="false" ht="15" hidden="false" customHeight="true" outlineLevel="0" collapsed="false">
      <c r="A291" s="52" t="s">
        <v>20</v>
      </c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</row>
    <row r="292" customFormat="false" ht="15" hidden="false" customHeight="false" outlineLevel="0" collapsed="false">
      <c r="A292" s="52"/>
      <c r="B292" s="21" t="s">
        <v>31</v>
      </c>
      <c r="C292" s="26" t="s">
        <v>55</v>
      </c>
      <c r="D292" s="16" t="n">
        <v>100</v>
      </c>
      <c r="E292" s="17" t="n">
        <f aca="false">Q292*100/50</f>
        <v>1.2</v>
      </c>
      <c r="F292" s="17" t="n">
        <f aca="false">R292*100/50</f>
        <v>4.72</v>
      </c>
      <c r="G292" s="17" t="n">
        <f aca="false">S292*100/50</f>
        <v>7.7</v>
      </c>
      <c r="H292" s="17" t="n">
        <f aca="false">T292*100/50</f>
        <v>77.5</v>
      </c>
      <c r="I292" s="17" t="n">
        <f aca="false">U292*100/50</f>
        <v>0.02</v>
      </c>
      <c r="J292" s="17" t="n">
        <f aca="false">V292*100/50</f>
        <v>0.02</v>
      </c>
      <c r="K292" s="17" t="n">
        <f aca="false">W292*100/50</f>
        <v>0.06</v>
      </c>
      <c r="L292" s="17" t="n">
        <f aca="false">X292*100/50</f>
        <v>7.5</v>
      </c>
      <c r="M292" s="17" t="n">
        <f aca="false">Y292*100/50</f>
        <v>40</v>
      </c>
      <c r="N292" s="17" t="n">
        <f aca="false">Z292*100/50</f>
        <v>15</v>
      </c>
      <c r="O292" s="17" t="n">
        <f aca="false">AA292*100/50</f>
        <v>37.5</v>
      </c>
      <c r="P292" s="17" t="n">
        <f aca="false">AB292*100/50</f>
        <v>0.7</v>
      </c>
      <c r="Q292" s="54" t="n">
        <v>0.6</v>
      </c>
      <c r="R292" s="54" t="n">
        <v>2.36</v>
      </c>
      <c r="S292" s="54" t="n">
        <v>3.85</v>
      </c>
      <c r="T292" s="54" t="n">
        <v>38.75</v>
      </c>
      <c r="U292" s="54" t="n">
        <v>0.01</v>
      </c>
      <c r="V292" s="55" t="n">
        <v>0.01</v>
      </c>
      <c r="W292" s="55" t="n">
        <v>0.03</v>
      </c>
      <c r="X292" s="54" t="n">
        <v>3.75</v>
      </c>
      <c r="Y292" s="54" t="n">
        <v>20</v>
      </c>
      <c r="Z292" s="54" t="n">
        <v>7.5</v>
      </c>
      <c r="AA292" s="54" t="n">
        <v>18.75</v>
      </c>
      <c r="AB292" s="54" t="n">
        <v>0.35</v>
      </c>
    </row>
    <row r="293" s="1" customFormat="true" ht="13.8" hidden="false" customHeight="false" outlineLevel="0" collapsed="false">
      <c r="A293" s="52"/>
      <c r="B293" s="21" t="s">
        <v>102</v>
      </c>
      <c r="C293" s="15" t="s">
        <v>103</v>
      </c>
      <c r="D293" s="21" t="n">
        <v>100</v>
      </c>
      <c r="E293" s="27" t="n">
        <v>10.34</v>
      </c>
      <c r="F293" s="27" t="n">
        <v>3.41</v>
      </c>
      <c r="G293" s="27" t="n">
        <v>3.85</v>
      </c>
      <c r="H293" s="27" t="n">
        <v>87</v>
      </c>
      <c r="I293" s="27" t="n">
        <v>6.1</v>
      </c>
      <c r="J293" s="27" t="n">
        <v>0.07</v>
      </c>
      <c r="K293" s="27" t="n">
        <v>0.06</v>
      </c>
      <c r="L293" s="27" t="n">
        <v>4.47</v>
      </c>
      <c r="M293" s="27" t="n">
        <v>27.65</v>
      </c>
      <c r="N293" s="27" t="n">
        <v>29.77</v>
      </c>
      <c r="O293" s="27" t="n">
        <v>148.84</v>
      </c>
      <c r="P293" s="27" t="n">
        <v>0.63</v>
      </c>
      <c r="BD293" s="27" t="n">
        <v>10.34</v>
      </c>
      <c r="BE293" s="27" t="n">
        <v>3.41</v>
      </c>
      <c r="BF293" s="27" t="n">
        <v>3.85</v>
      </c>
      <c r="BG293" s="27" t="n">
        <v>87</v>
      </c>
      <c r="BH293" s="27" t="n">
        <v>6.1</v>
      </c>
      <c r="BI293" s="21" t="n">
        <v>0.07</v>
      </c>
      <c r="BJ293" s="21" t="n">
        <v>0.06</v>
      </c>
      <c r="BK293" s="27" t="n">
        <v>4.74</v>
      </c>
      <c r="BL293" s="27" t="n">
        <v>27.65</v>
      </c>
      <c r="BM293" s="27" t="n">
        <v>29.77</v>
      </c>
      <c r="BN293" s="27" t="n">
        <v>148.84</v>
      </c>
      <c r="BO293" s="27" t="n">
        <v>0.63</v>
      </c>
      <c r="WRG293" s="4"/>
      <c r="XFD293" s="4"/>
    </row>
    <row r="294" s="1" customFormat="true" ht="13.8" hidden="false" customHeight="false" outlineLevel="0" collapsed="false">
      <c r="A294" s="52"/>
      <c r="B294" s="21" t="s">
        <v>104</v>
      </c>
      <c r="C294" s="26" t="s">
        <v>105</v>
      </c>
      <c r="D294" s="21" t="n">
        <v>180</v>
      </c>
      <c r="E294" s="27" t="n">
        <v>4.37</v>
      </c>
      <c r="F294" s="27" t="n">
        <v>5.16</v>
      </c>
      <c r="G294" s="27" t="n">
        <v>44</v>
      </c>
      <c r="H294" s="27" t="n">
        <v>239.94</v>
      </c>
      <c r="I294" s="27" t="n">
        <v>22.08</v>
      </c>
      <c r="J294" s="27" t="n">
        <v>0.02</v>
      </c>
      <c r="K294" s="27" t="n">
        <v>0.02</v>
      </c>
      <c r="L294" s="27" t="n">
        <f aca="false">BK294*180/100</f>
        <v>0</v>
      </c>
      <c r="M294" s="27" t="n">
        <v>2.9</v>
      </c>
      <c r="N294" s="27" t="n">
        <v>22.81</v>
      </c>
      <c r="O294" s="27" t="n">
        <v>72.72</v>
      </c>
      <c r="P294" s="27" t="n">
        <v>0.62</v>
      </c>
      <c r="Q294" s="40"/>
      <c r="R294" s="40"/>
      <c r="S294" s="40"/>
      <c r="T294" s="40"/>
      <c r="U294" s="40"/>
      <c r="V294" s="41"/>
      <c r="W294" s="41"/>
      <c r="X294" s="40"/>
      <c r="Y294" s="40"/>
      <c r="Z294" s="40"/>
      <c r="AA294" s="40"/>
      <c r="AB294" s="40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WRG294" s="4"/>
    </row>
    <row r="295" customFormat="false" ht="15" hidden="false" customHeight="false" outlineLevel="0" collapsed="false">
      <c r="A295" s="52"/>
      <c r="B295" s="21" t="s">
        <v>31</v>
      </c>
      <c r="C295" s="26" t="s">
        <v>32</v>
      </c>
      <c r="D295" s="21" t="n">
        <v>25</v>
      </c>
      <c r="E295" s="27" t="n">
        <f aca="false">BD295*25/20</f>
        <v>1.7</v>
      </c>
      <c r="F295" s="27" t="n">
        <f aca="false">BE295*25/20</f>
        <v>0.3</v>
      </c>
      <c r="G295" s="27" t="n">
        <f aca="false">BF295*25/20</f>
        <v>8.4</v>
      </c>
      <c r="H295" s="27" t="n">
        <f aca="false">BG295*25/20</f>
        <v>42.7</v>
      </c>
      <c r="I295" s="27" t="n">
        <f aca="false">BH295*25/20</f>
        <v>0</v>
      </c>
      <c r="J295" s="27" t="n">
        <f aca="false">BI295*25/20</f>
        <v>0.0375</v>
      </c>
      <c r="K295" s="27" t="n">
        <f aca="false">BJ295*25/20</f>
        <v>0.025</v>
      </c>
      <c r="L295" s="27" t="n">
        <f aca="false">BK295*25/20</f>
        <v>0</v>
      </c>
      <c r="M295" s="27" t="n">
        <f aca="false">BL295*25/20</f>
        <v>11.2625</v>
      </c>
      <c r="N295" s="27" t="n">
        <f aca="false">BM295*25/20</f>
        <v>11.7625</v>
      </c>
      <c r="O295" s="27" t="n">
        <f aca="false">BN295*25/20</f>
        <v>37.675</v>
      </c>
      <c r="P295" s="27" t="n">
        <f aca="false">BO295*25/20</f>
        <v>0.9375</v>
      </c>
      <c r="Q295" s="27" t="n">
        <v>1.7</v>
      </c>
      <c r="R295" s="27" t="n">
        <v>0.3</v>
      </c>
      <c r="S295" s="27" t="n">
        <v>8.4</v>
      </c>
      <c r="T295" s="27" t="n">
        <v>42.7</v>
      </c>
      <c r="U295" s="27"/>
      <c r="V295" s="27" t="n">
        <v>0.04</v>
      </c>
      <c r="W295" s="27" t="n">
        <v>0.02</v>
      </c>
      <c r="X295" s="27"/>
      <c r="Y295" s="27" t="n">
        <v>11.26</v>
      </c>
      <c r="Z295" s="27" t="n">
        <v>11.76</v>
      </c>
      <c r="AA295" s="27" t="n">
        <v>37.68</v>
      </c>
      <c r="AB295" s="27" t="n">
        <v>0.94</v>
      </c>
      <c r="BD295" s="27" t="n">
        <v>1.36</v>
      </c>
      <c r="BE295" s="27" t="n">
        <v>0.24</v>
      </c>
      <c r="BF295" s="27" t="n">
        <v>6.72</v>
      </c>
      <c r="BG295" s="27" t="n">
        <v>34.16</v>
      </c>
      <c r="BH295" s="27"/>
      <c r="BI295" s="27" t="n">
        <v>0.03</v>
      </c>
      <c r="BJ295" s="27" t="n">
        <v>0.02</v>
      </c>
      <c r="BK295" s="27"/>
      <c r="BL295" s="27" t="n">
        <v>9.01</v>
      </c>
      <c r="BM295" s="27" t="n">
        <v>9.41</v>
      </c>
      <c r="BN295" s="27" t="n">
        <v>30.14</v>
      </c>
      <c r="BO295" s="27" t="n">
        <v>0.75</v>
      </c>
    </row>
    <row r="296" customFormat="false" ht="17.15" hidden="false" customHeight="true" outlineLevel="0" collapsed="false">
      <c r="A296" s="52"/>
      <c r="B296" s="21" t="s">
        <v>31</v>
      </c>
      <c r="C296" s="15" t="s">
        <v>33</v>
      </c>
      <c r="D296" s="21" t="n">
        <v>40</v>
      </c>
      <c r="E296" s="27" t="n">
        <f aca="false">BD296*40/40</f>
        <v>2.96</v>
      </c>
      <c r="F296" s="27" t="n">
        <f aca="false">BE296*40/40</f>
        <v>0.36</v>
      </c>
      <c r="G296" s="27" t="n">
        <f aca="false">BF296*40/40</f>
        <v>21.1</v>
      </c>
      <c r="H296" s="27" t="n">
        <f aca="false">BG296*40/40</f>
        <v>93.78</v>
      </c>
      <c r="I296" s="27" t="n">
        <f aca="false">BH296*40/40</f>
        <v>0</v>
      </c>
      <c r="J296" s="27" t="n">
        <f aca="false">BI296*40/40</f>
        <v>0</v>
      </c>
      <c r="K296" s="27" t="n">
        <f aca="false">BJ296*40/40</f>
        <v>0.02</v>
      </c>
      <c r="L296" s="27" t="n">
        <f aca="false">BK296*40/40</f>
        <v>0</v>
      </c>
      <c r="M296" s="27" t="n">
        <f aca="false">BL296*40/40</f>
        <v>8</v>
      </c>
      <c r="N296" s="27" t="n">
        <f aca="false">BM296*40/40</f>
        <v>5.6</v>
      </c>
      <c r="O296" s="27" t="n">
        <f aca="false">BN296*40/40</f>
        <v>26</v>
      </c>
      <c r="P296" s="27" t="n">
        <f aca="false">BO296*40/40</f>
        <v>0.44</v>
      </c>
      <c r="Q296" s="27" t="n">
        <v>3.03</v>
      </c>
      <c r="R296" s="27" t="n">
        <v>0.36</v>
      </c>
      <c r="S296" s="27" t="n">
        <v>19.64</v>
      </c>
      <c r="T296" s="27" t="n">
        <v>93.77</v>
      </c>
      <c r="U296" s="27"/>
      <c r="V296" s="27"/>
      <c r="W296" s="27" t="n">
        <v>0.013</v>
      </c>
      <c r="X296" s="27"/>
      <c r="Y296" s="27" t="n">
        <v>8</v>
      </c>
      <c r="Z296" s="27" t="n">
        <v>5.6</v>
      </c>
      <c r="AA296" s="27" t="n">
        <v>26</v>
      </c>
      <c r="AB296" s="27" t="n">
        <v>0.44</v>
      </c>
      <c r="AC296" s="27" t="n">
        <v>3</v>
      </c>
      <c r="AD296" s="27" t="n">
        <f aca="false">AP296*40/40</f>
        <v>0</v>
      </c>
      <c r="AE296" s="27" t="n">
        <f aca="false">AQ296*40/40</f>
        <v>0</v>
      </c>
      <c r="AF296" s="27" t="n">
        <f aca="false">AR296*40/40</f>
        <v>0</v>
      </c>
      <c r="AG296" s="27" t="n">
        <f aca="false">AS296*40/40</f>
        <v>0</v>
      </c>
      <c r="AH296" s="27" t="n">
        <f aca="false">AT296*40/40</f>
        <v>0</v>
      </c>
      <c r="AI296" s="27" t="n">
        <f aca="false">AU296*40/40</f>
        <v>0</v>
      </c>
      <c r="AJ296" s="27" t="n">
        <f aca="false">AV296*40/40</f>
        <v>0</v>
      </c>
      <c r="AK296" s="27" t="n">
        <f aca="false">AW296*40/40</f>
        <v>0</v>
      </c>
      <c r="AL296" s="27" t="n">
        <f aca="false">AX296*40/40</f>
        <v>0</v>
      </c>
      <c r="AM296" s="27" t="n">
        <f aca="false">AY296*40/40</f>
        <v>0</v>
      </c>
      <c r="AN296" s="27" t="n">
        <f aca="false">AZ296*40/40</f>
        <v>0</v>
      </c>
      <c r="BD296" s="27" t="n">
        <v>2.96</v>
      </c>
      <c r="BE296" s="27" t="n">
        <v>0.36</v>
      </c>
      <c r="BF296" s="27" t="n">
        <v>21.1</v>
      </c>
      <c r="BG296" s="27" t="n">
        <v>93.78</v>
      </c>
      <c r="BH296" s="27"/>
      <c r="BI296" s="27"/>
      <c r="BJ296" s="27" t="n">
        <v>0.02</v>
      </c>
      <c r="BK296" s="27"/>
      <c r="BL296" s="27" t="n">
        <v>8</v>
      </c>
      <c r="BM296" s="27" t="n">
        <v>5.6</v>
      </c>
      <c r="BN296" s="27" t="n">
        <v>26</v>
      </c>
      <c r="BO296" s="27" t="n">
        <v>0.44</v>
      </c>
      <c r="WOD296" s="2"/>
      <c r="WOE296" s="2"/>
      <c r="WOF296" s="2"/>
      <c r="WOG296" s="2"/>
      <c r="WOH296" s="2"/>
      <c r="WOI296" s="2"/>
      <c r="WOJ296" s="2"/>
      <c r="WOK296" s="2"/>
      <c r="WOL296" s="2"/>
      <c r="WOM296" s="2"/>
      <c r="WON296" s="2"/>
      <c r="WOO296" s="2"/>
      <c r="WOP296" s="2"/>
      <c r="WOQ296" s="2"/>
      <c r="WOR296" s="2"/>
      <c r="WOS296" s="2"/>
      <c r="WOT296" s="2"/>
      <c r="WOU296" s="2"/>
      <c r="WOV296" s="2"/>
      <c r="WOW296" s="2"/>
      <c r="WOX296" s="2"/>
      <c r="WOY296" s="2"/>
      <c r="WOZ296" s="2"/>
      <c r="WPA296" s="2"/>
      <c r="WPB296" s="2"/>
      <c r="WPC296" s="2"/>
      <c r="WPD296" s="2"/>
      <c r="WPE296" s="2"/>
      <c r="WPF296" s="2"/>
      <c r="WPG296" s="2"/>
      <c r="WPH296" s="2"/>
      <c r="WPI296" s="2"/>
      <c r="WPJ296" s="2"/>
      <c r="WPK296" s="2"/>
      <c r="WPL296" s="2"/>
      <c r="WPM296" s="2"/>
      <c r="WPN296" s="2"/>
      <c r="WPO296" s="2"/>
      <c r="WPP296" s="2"/>
      <c r="WPQ296" s="2"/>
      <c r="WPR296" s="2"/>
      <c r="WPS296" s="2"/>
      <c r="WPT296" s="2"/>
      <c r="WPU296" s="2"/>
      <c r="WPV296" s="2"/>
      <c r="WPW296" s="2"/>
      <c r="WPX296" s="2"/>
      <c r="WPY296" s="2"/>
      <c r="WPZ296" s="2"/>
      <c r="WQA296" s="2"/>
      <c r="WQB296" s="2"/>
      <c r="WQC296" s="2"/>
      <c r="WQD296" s="2"/>
      <c r="WQE296" s="2"/>
      <c r="WQF296" s="2"/>
      <c r="WQG296" s="2"/>
      <c r="WQH296" s="2"/>
      <c r="WQI296" s="2"/>
      <c r="WQJ296" s="2"/>
      <c r="WQK296" s="2"/>
      <c r="WQL296" s="2"/>
      <c r="WQM296" s="2"/>
      <c r="WQN296" s="2"/>
      <c r="WQO296" s="2"/>
      <c r="WQP296" s="2"/>
      <c r="WQQ296" s="2"/>
      <c r="WQR296" s="2"/>
      <c r="WQS296" s="2"/>
      <c r="WQT296" s="2"/>
      <c r="WQU296" s="2"/>
      <c r="WQV296" s="2"/>
      <c r="WQW296" s="2"/>
      <c r="WQX296" s="2"/>
      <c r="WQY296" s="2"/>
      <c r="WQZ296" s="2"/>
      <c r="WRA296" s="2"/>
      <c r="WRB296" s="2"/>
      <c r="WRC296" s="2"/>
      <c r="WRD296" s="2"/>
      <c r="WRE296" s="2"/>
      <c r="WRF296" s="2"/>
    </row>
    <row r="297" customFormat="false" ht="13.8" hidden="false" customHeight="false" outlineLevel="0" collapsed="false">
      <c r="A297" s="52"/>
      <c r="B297" s="21" t="s">
        <v>29</v>
      </c>
      <c r="C297" s="15" t="s">
        <v>60</v>
      </c>
      <c r="D297" s="21" t="n">
        <v>100</v>
      </c>
      <c r="E297" s="27" t="n">
        <v>0.4</v>
      </c>
      <c r="F297" s="27" t="n">
        <v>0.3</v>
      </c>
      <c r="G297" s="27" t="n">
        <v>10.3</v>
      </c>
      <c r="H297" s="27" t="n">
        <v>47</v>
      </c>
      <c r="I297" s="27" t="n">
        <f aca="false">BH297*100/100</f>
        <v>0</v>
      </c>
      <c r="J297" s="27" t="n">
        <v>0.03</v>
      </c>
      <c r="K297" s="27" t="n">
        <v>0.02</v>
      </c>
      <c r="L297" s="27" t="n">
        <v>5</v>
      </c>
      <c r="M297" s="27" t="n">
        <v>19</v>
      </c>
      <c r="N297" s="27" t="n">
        <v>12</v>
      </c>
      <c r="O297" s="27" t="n">
        <v>16</v>
      </c>
      <c r="P297" s="27" t="n">
        <v>2.3</v>
      </c>
      <c r="BD297" s="27" t="n">
        <v>0.4</v>
      </c>
      <c r="BE297" s="27" t="n">
        <v>0.3</v>
      </c>
      <c r="BF297" s="27" t="n">
        <v>10.3</v>
      </c>
      <c r="BG297" s="27" t="n">
        <v>47</v>
      </c>
      <c r="BH297" s="56"/>
      <c r="BI297" s="21" t="n">
        <v>0.02</v>
      </c>
      <c r="BJ297" s="21" t="n">
        <v>0.02</v>
      </c>
      <c r="BK297" s="27" t="n">
        <v>5</v>
      </c>
      <c r="BL297" s="27" t="n">
        <v>19</v>
      </c>
      <c r="BM297" s="27" t="n">
        <v>12</v>
      </c>
      <c r="BN297" s="27" t="n">
        <v>16</v>
      </c>
      <c r="BO297" s="27" t="n">
        <v>2.3</v>
      </c>
    </row>
    <row r="298" customFormat="false" ht="20.1" hidden="false" customHeight="true" outlineLevel="0" collapsed="false">
      <c r="A298" s="52"/>
      <c r="B298" s="21" t="s">
        <v>31</v>
      </c>
      <c r="C298" s="15" t="s">
        <v>61</v>
      </c>
      <c r="D298" s="21" t="n">
        <v>200</v>
      </c>
      <c r="E298" s="27" t="n">
        <v>1</v>
      </c>
      <c r="F298" s="27" t="n">
        <f aca="false">BE298*200/200</f>
        <v>0</v>
      </c>
      <c r="G298" s="27" t="n">
        <v>20</v>
      </c>
      <c r="H298" s="27" t="n">
        <f aca="false">BG298*200/200</f>
        <v>42</v>
      </c>
      <c r="I298" s="27" t="n">
        <f aca="false">BH298*200/200</f>
        <v>0</v>
      </c>
      <c r="J298" s="27" t="n">
        <f aca="false">BI298*200/200</f>
        <v>0.01</v>
      </c>
      <c r="K298" s="27" t="n">
        <f aca="false">BJ298*200/200</f>
        <v>0.01</v>
      </c>
      <c r="L298" s="27" t="n">
        <v>4</v>
      </c>
      <c r="M298" s="27" t="n">
        <v>14</v>
      </c>
      <c r="N298" s="27" t="n">
        <v>8</v>
      </c>
      <c r="O298" s="27" t="n">
        <v>14</v>
      </c>
      <c r="P298" s="27" t="n">
        <f aca="false">BO298*200/200</f>
        <v>1.4</v>
      </c>
      <c r="Q298" s="42" t="n">
        <v>1</v>
      </c>
      <c r="R298" s="42"/>
      <c r="S298" s="42" t="n">
        <v>20.2</v>
      </c>
      <c r="T298" s="42" t="n">
        <v>84.8</v>
      </c>
      <c r="U298" s="42"/>
      <c r="V298" s="15" t="n">
        <v>0.02</v>
      </c>
      <c r="W298" s="15" t="n">
        <v>0.02</v>
      </c>
      <c r="X298" s="42" t="n">
        <v>4</v>
      </c>
      <c r="Y298" s="42" t="n">
        <v>14</v>
      </c>
      <c r="Z298" s="42" t="n">
        <v>14</v>
      </c>
      <c r="AA298" s="42" t="n">
        <v>14</v>
      </c>
      <c r="AB298" s="42" t="n">
        <v>2.8</v>
      </c>
      <c r="BD298" s="27" t="n">
        <v>0.5</v>
      </c>
      <c r="BE298" s="27" t="n">
        <f aca="false">BQ298*200/200</f>
        <v>0</v>
      </c>
      <c r="BF298" s="27" t="n">
        <v>10.1</v>
      </c>
      <c r="BG298" s="27" t="n">
        <v>42</v>
      </c>
      <c r="BH298" s="27" t="n">
        <f aca="false">BT298*200/200</f>
        <v>0</v>
      </c>
      <c r="BI298" s="27" t="n">
        <v>0.01</v>
      </c>
      <c r="BJ298" s="27" t="n">
        <v>0.01</v>
      </c>
      <c r="BK298" s="27" t="n">
        <v>2</v>
      </c>
      <c r="BL298" s="27" t="n">
        <v>7</v>
      </c>
      <c r="BM298" s="27" t="n">
        <v>4</v>
      </c>
      <c r="BN298" s="27" t="n">
        <v>7</v>
      </c>
      <c r="BO298" s="27" t="n">
        <v>1.4</v>
      </c>
      <c r="WOD298" s="2"/>
      <c r="WOE298" s="2"/>
      <c r="WOF298" s="2"/>
      <c r="WOG298" s="2"/>
      <c r="WOH298" s="2"/>
      <c r="WOI298" s="2"/>
      <c r="WOJ298" s="2"/>
      <c r="WOK298" s="2"/>
      <c r="WOL298" s="2"/>
      <c r="WOM298" s="2"/>
      <c r="WON298" s="2"/>
      <c r="WOO298" s="2"/>
      <c r="WOP298" s="2"/>
      <c r="WOQ298" s="2"/>
      <c r="WOR298" s="2"/>
      <c r="WOS298" s="2"/>
      <c r="WOT298" s="2"/>
      <c r="WOU298" s="2"/>
      <c r="WOV298" s="2"/>
      <c r="WOW298" s="2"/>
      <c r="WOX298" s="2"/>
      <c r="WOY298" s="2"/>
      <c r="WOZ298" s="2"/>
      <c r="WPA298" s="2"/>
      <c r="WPB298" s="2"/>
      <c r="WPC298" s="2"/>
      <c r="WPD298" s="2"/>
      <c r="WPE298" s="2"/>
      <c r="WPF298" s="2"/>
      <c r="WPG298" s="2"/>
      <c r="WPH298" s="2"/>
      <c r="WPI298" s="2"/>
      <c r="WPJ298" s="2"/>
      <c r="WPK298" s="2"/>
      <c r="WPL298" s="2"/>
      <c r="WPM298" s="2"/>
      <c r="WPN298" s="2"/>
      <c r="WPO298" s="2"/>
      <c r="WPP298" s="2"/>
      <c r="WPQ298" s="2"/>
      <c r="WPR298" s="2"/>
      <c r="WPS298" s="2"/>
      <c r="WPT298" s="2"/>
      <c r="WPU298" s="2"/>
      <c r="WPV298" s="2"/>
      <c r="WPW298" s="2"/>
      <c r="WPX298" s="2"/>
      <c r="WPY298" s="2"/>
      <c r="WPZ298" s="2"/>
      <c r="WQA298" s="2"/>
      <c r="WQB298" s="2"/>
      <c r="WQC298" s="2"/>
      <c r="WQD298" s="2"/>
      <c r="WQE298" s="2"/>
      <c r="WQF298" s="2"/>
      <c r="WQG298" s="2"/>
      <c r="WQH298" s="2"/>
      <c r="WQI298" s="2"/>
      <c r="WQJ298" s="2"/>
      <c r="WQK298" s="2"/>
      <c r="WQL298" s="2"/>
      <c r="WQM298" s="2"/>
      <c r="WQN298" s="2"/>
      <c r="WQO298" s="2"/>
      <c r="WQP298" s="2"/>
      <c r="WQQ298" s="2"/>
      <c r="WQR298" s="2"/>
      <c r="WQS298" s="2"/>
      <c r="WQT298" s="2"/>
      <c r="WQU298" s="2"/>
      <c r="WQV298" s="2"/>
      <c r="WQW298" s="2"/>
      <c r="WQX298" s="2"/>
      <c r="WQY298" s="2"/>
      <c r="WQZ298" s="2"/>
      <c r="WRA298" s="2"/>
      <c r="WRB298" s="2"/>
      <c r="WRC298" s="2"/>
      <c r="WRD298" s="2"/>
      <c r="WRE298" s="2"/>
      <c r="WRF298" s="2"/>
    </row>
    <row r="299" s="2" customFormat="true" ht="18.75" hidden="false" customHeight="true" outlineLevel="0" collapsed="false">
      <c r="A299" s="52"/>
      <c r="B299" s="14"/>
      <c r="C299" s="57"/>
      <c r="D299" s="21"/>
      <c r="E299" s="27"/>
      <c r="F299" s="27"/>
      <c r="G299" s="27"/>
      <c r="H299" s="27"/>
      <c r="I299" s="27"/>
      <c r="J299" s="21"/>
      <c r="K299" s="21"/>
      <c r="L299" s="27"/>
      <c r="M299" s="27"/>
      <c r="N299" s="27"/>
      <c r="O299" s="27"/>
      <c r="P299" s="27"/>
      <c r="WNL299" s="3"/>
      <c r="WNM299" s="3"/>
      <c r="WNN299" s="3"/>
      <c r="WNO299" s="3"/>
      <c r="WNP299" s="3"/>
      <c r="WNQ299" s="3"/>
      <c r="WNR299" s="3"/>
      <c r="WNS299" s="3"/>
      <c r="WNT299" s="3"/>
      <c r="WNU299" s="3"/>
      <c r="WNV299" s="3"/>
      <c r="WNW299" s="3"/>
      <c r="WNX299" s="3"/>
      <c r="WNY299" s="3"/>
      <c r="WNZ299" s="3"/>
      <c r="WOA299" s="3"/>
      <c r="WOB299" s="3"/>
      <c r="WOC299" s="3"/>
      <c r="WOD299" s="3"/>
      <c r="WOE299" s="3"/>
      <c r="WOF299" s="3"/>
      <c r="WOG299" s="3"/>
      <c r="WOH299" s="3"/>
      <c r="WOI299" s="3"/>
      <c r="WOJ299" s="3"/>
      <c r="WOK299" s="3"/>
      <c r="WOL299" s="3"/>
      <c r="WOM299" s="3"/>
      <c r="WON299" s="3"/>
      <c r="WOO299" s="3"/>
      <c r="WOP299" s="3"/>
      <c r="WOQ299" s="3"/>
      <c r="WOR299" s="3"/>
      <c r="WOS299" s="3"/>
      <c r="WOT299" s="3"/>
      <c r="WOU299" s="3"/>
      <c r="WOV299" s="3"/>
      <c r="WOW299" s="3"/>
      <c r="WOX299" s="3"/>
      <c r="WOY299" s="3"/>
      <c r="WOZ299" s="3"/>
      <c r="WPA299" s="3"/>
      <c r="WPB299" s="3"/>
      <c r="WPC299" s="3"/>
      <c r="WPD299" s="3"/>
      <c r="WPE299" s="3"/>
      <c r="WPF299" s="3"/>
      <c r="WPG299" s="3"/>
      <c r="WPH299" s="3"/>
      <c r="WPI299" s="3"/>
      <c r="WPJ299" s="3"/>
      <c r="WPK299" s="3"/>
      <c r="WPL299" s="3"/>
      <c r="WPM299" s="3"/>
      <c r="WPN299" s="3"/>
      <c r="WPO299" s="3"/>
      <c r="WPP299" s="3"/>
      <c r="WPQ299" s="3"/>
      <c r="WPR299" s="3"/>
      <c r="WPS299" s="3"/>
      <c r="WPT299" s="3"/>
      <c r="WPU299" s="3"/>
      <c r="WPV299" s="3"/>
      <c r="WPW299" s="3"/>
      <c r="WPX299" s="3"/>
      <c r="WPY299" s="3"/>
      <c r="WPZ299" s="3"/>
      <c r="WQA299" s="3"/>
      <c r="WQB299" s="3"/>
      <c r="WQC299" s="3"/>
      <c r="WQD299" s="3"/>
      <c r="WQE299" s="3"/>
      <c r="WQF299" s="3"/>
      <c r="WQG299" s="3"/>
      <c r="WQH299" s="3"/>
      <c r="WQI299" s="3"/>
      <c r="WQJ299" s="3"/>
      <c r="WQK299" s="3"/>
      <c r="WQL299" s="3"/>
      <c r="WQM299" s="3"/>
      <c r="WQN299" s="3"/>
      <c r="WQO299" s="3"/>
      <c r="WQP299" s="3"/>
      <c r="WQQ299" s="3"/>
      <c r="WQR299" s="3"/>
      <c r="WQS299" s="3"/>
      <c r="WQT299" s="3"/>
      <c r="WQU299" s="3"/>
      <c r="WQV299" s="3"/>
      <c r="WQW299" s="3"/>
      <c r="WQX299" s="3"/>
      <c r="WQY299" s="3"/>
      <c r="WQZ299" s="3"/>
      <c r="WRA299" s="3"/>
      <c r="WRB299" s="3"/>
      <c r="WRC299" s="3"/>
      <c r="WRD299" s="3"/>
      <c r="WRE299" s="3"/>
      <c r="WRF299" s="3"/>
      <c r="WRG299" s="4"/>
    </row>
    <row r="300" customFormat="false" ht="15" hidden="false" customHeight="false" outlineLevel="0" collapsed="false">
      <c r="A300" s="30" t="s">
        <v>36</v>
      </c>
      <c r="B300" s="30"/>
      <c r="C300" s="30"/>
      <c r="D300" s="31" t="n">
        <f aca="false">SUM(D292:D299)</f>
        <v>745</v>
      </c>
      <c r="E300" s="32"/>
      <c r="F300" s="32"/>
      <c r="G300" s="32"/>
      <c r="H300" s="32"/>
      <c r="I300" s="32"/>
      <c r="J300" s="31"/>
      <c r="K300" s="31"/>
      <c r="L300" s="32"/>
      <c r="M300" s="32"/>
      <c r="N300" s="32"/>
      <c r="O300" s="32"/>
      <c r="P300" s="32"/>
    </row>
    <row r="301" customFormat="false" ht="14.25" hidden="false" customHeight="true" outlineLevel="0" collapsed="false">
      <c r="A301" s="33" t="s">
        <v>37</v>
      </c>
      <c r="B301" s="33"/>
      <c r="C301" s="33" t="n">
        <f aca="false">SUM(C295:C300)</f>
        <v>0</v>
      </c>
      <c r="D301" s="33" t="n">
        <f aca="false">SUM(D295:D300)</f>
        <v>1110</v>
      </c>
      <c r="E301" s="32" t="n">
        <f aca="false">SUM(E292:E300)</f>
        <v>21.97</v>
      </c>
      <c r="F301" s="32" t="n">
        <f aca="false">SUM(F292:F300)</f>
        <v>14.25</v>
      </c>
      <c r="G301" s="32" t="n">
        <f aca="false">SUM(G292:G300)</f>
        <v>115.35</v>
      </c>
      <c r="H301" s="32" t="n">
        <f aca="false">SUM(H292:H300)</f>
        <v>629.92</v>
      </c>
      <c r="I301" s="32" t="n">
        <f aca="false">SUM(I292:I300)</f>
        <v>28.2</v>
      </c>
      <c r="J301" s="32" t="n">
        <f aca="false">SUM(J292:J300)</f>
        <v>0.1875</v>
      </c>
      <c r="K301" s="32" t="n">
        <f aca="false">SUM(K292:K300)</f>
        <v>0.215</v>
      </c>
      <c r="L301" s="32" t="n">
        <f aca="false">SUM(L292:L300)</f>
        <v>20.97</v>
      </c>
      <c r="M301" s="32" t="n">
        <f aca="false">SUM(M292:M300)</f>
        <v>122.8125</v>
      </c>
      <c r="N301" s="32" t="n">
        <f aca="false">SUM(N292:N300)</f>
        <v>104.9425</v>
      </c>
      <c r="O301" s="32" t="n">
        <f aca="false">SUM(O292:O300)</f>
        <v>352.735</v>
      </c>
      <c r="P301" s="32" t="n">
        <f aca="false">SUM(P292:P300)</f>
        <v>7.0275</v>
      </c>
    </row>
    <row r="302" customFormat="false" ht="15" hidden="false" customHeight="true" outlineLevel="0" collapsed="false">
      <c r="A302" s="52" t="s">
        <v>160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customFormat="false" ht="13.8" hidden="false" customHeight="false" outlineLevel="0" collapsed="false">
      <c r="A303" s="52"/>
      <c r="B303" s="21" t="s">
        <v>62</v>
      </c>
      <c r="C303" s="26" t="s">
        <v>169</v>
      </c>
      <c r="D303" s="16" t="n">
        <v>100</v>
      </c>
      <c r="E303" s="17" t="n">
        <f aca="false">BD303*100/100</f>
        <v>1.09</v>
      </c>
      <c r="F303" s="17" t="n">
        <f aca="false">BE303*100/100</f>
        <v>6.04</v>
      </c>
      <c r="G303" s="17" t="n">
        <f aca="false">BF303*100/100</f>
        <v>3.77</v>
      </c>
      <c r="H303" s="17" t="n">
        <f aca="false">BG303*100/100</f>
        <v>73</v>
      </c>
      <c r="I303" s="17" t="n">
        <f aca="false">BH303*100/100</f>
        <v>0</v>
      </c>
      <c r="J303" s="17" t="n">
        <f aca="false">BI303*100/100</f>
        <v>0.03</v>
      </c>
      <c r="K303" s="17" t="n">
        <f aca="false">BJ303*100/100</f>
        <v>0.04</v>
      </c>
      <c r="L303" s="17" t="n">
        <f aca="false">BK303*100/100</f>
        <v>13.21</v>
      </c>
      <c r="M303" s="17" t="n">
        <f aca="false">BL303*100/100</f>
        <v>25.42</v>
      </c>
      <c r="N303" s="17" t="n">
        <f aca="false">BM303*100/100</f>
        <v>18.83</v>
      </c>
      <c r="O303" s="17" t="n">
        <f aca="false">BN303*100/100</f>
        <v>35.62</v>
      </c>
      <c r="P303" s="17" t="n">
        <f aca="false">BO303*100/100</f>
        <v>0.66</v>
      </c>
      <c r="Q303" s="54" t="n">
        <v>0.6</v>
      </c>
      <c r="R303" s="54" t="n">
        <v>2.36</v>
      </c>
      <c r="S303" s="54" t="n">
        <v>3.85</v>
      </c>
      <c r="T303" s="54" t="n">
        <v>38.75</v>
      </c>
      <c r="U303" s="54" t="n">
        <v>0.01</v>
      </c>
      <c r="V303" s="55" t="n">
        <v>0.01</v>
      </c>
      <c r="W303" s="55" t="n">
        <v>0.03</v>
      </c>
      <c r="X303" s="54" t="n">
        <v>3.75</v>
      </c>
      <c r="Y303" s="54" t="n">
        <v>20</v>
      </c>
      <c r="Z303" s="54" t="n">
        <v>7.5</v>
      </c>
      <c r="AA303" s="54" t="n">
        <v>18.75</v>
      </c>
      <c r="AB303" s="54" t="n">
        <v>0.35</v>
      </c>
      <c r="BD303" s="17" t="n">
        <v>1.09</v>
      </c>
      <c r="BE303" s="17" t="n">
        <v>6.04</v>
      </c>
      <c r="BF303" s="17" t="n">
        <v>3.77</v>
      </c>
      <c r="BG303" s="17" t="n">
        <v>73</v>
      </c>
      <c r="BH303" s="17"/>
      <c r="BI303" s="17" t="n">
        <v>0.03</v>
      </c>
      <c r="BJ303" s="17" t="n">
        <v>0.04</v>
      </c>
      <c r="BK303" s="17" t="n">
        <v>13.21</v>
      </c>
      <c r="BL303" s="17" t="n">
        <v>25.42</v>
      </c>
      <c r="BM303" s="17" t="n">
        <v>18.83</v>
      </c>
      <c r="BN303" s="17" t="n">
        <v>35.62</v>
      </c>
      <c r="BO303" s="17" t="n">
        <v>0.66</v>
      </c>
    </row>
    <row r="304" s="37" customFormat="true" ht="13.8" hidden="false" customHeight="false" outlineLevel="0" collapsed="false">
      <c r="A304" s="52"/>
      <c r="B304" s="21" t="s">
        <v>64</v>
      </c>
      <c r="C304" s="58" t="s">
        <v>65</v>
      </c>
      <c r="D304" s="16" t="n">
        <v>250</v>
      </c>
      <c r="E304" s="17" t="n">
        <f aca="false">BD304*250/100</f>
        <v>5.5</v>
      </c>
      <c r="F304" s="17" t="n">
        <f aca="false">BE304*250/100</f>
        <v>5.275</v>
      </c>
      <c r="G304" s="17" t="n">
        <f aca="false">BF304*250/100</f>
        <v>16.525</v>
      </c>
      <c r="H304" s="17" t="n">
        <f aca="false">BG304*250/100</f>
        <v>147.5</v>
      </c>
      <c r="I304" s="17" t="n">
        <f aca="false">BH304*250/100</f>
        <v>0</v>
      </c>
      <c r="J304" s="17" t="n">
        <f aca="false">BI304*250/100</f>
        <v>0.225</v>
      </c>
      <c r="K304" s="17" t="n">
        <f aca="false">BJ304*250/100</f>
        <v>0.075</v>
      </c>
      <c r="L304" s="17" t="n">
        <f aca="false">BK304*250/100</f>
        <v>5.825</v>
      </c>
      <c r="M304" s="17" t="n">
        <f aca="false">BL304*250/100</f>
        <v>42.675</v>
      </c>
      <c r="N304" s="17" t="n">
        <f aca="false">BM304*250/100</f>
        <v>35.575</v>
      </c>
      <c r="O304" s="17" t="n">
        <f aca="false">BN304*250/100</f>
        <v>88.1</v>
      </c>
      <c r="P304" s="17" t="n">
        <f aca="false">BO304*250/100</f>
        <v>2.05</v>
      </c>
      <c r="Q304" s="59" t="n">
        <v>5.49</v>
      </c>
      <c r="R304" s="59" t="n">
        <v>5.27</v>
      </c>
      <c r="S304" s="59" t="n">
        <v>16.54</v>
      </c>
      <c r="T304" s="59" t="n">
        <v>148.25</v>
      </c>
      <c r="U304" s="59"/>
      <c r="V304" s="60" t="n">
        <v>0.228</v>
      </c>
      <c r="W304" s="60" t="n">
        <v>0.073</v>
      </c>
      <c r="X304" s="59" t="n">
        <v>5.83</v>
      </c>
      <c r="Y304" s="59" t="n">
        <v>42.68</v>
      </c>
      <c r="Z304" s="59" t="n">
        <v>88.1</v>
      </c>
      <c r="AA304" s="59" t="n">
        <v>35.58</v>
      </c>
      <c r="AB304" s="59" t="n">
        <v>2.05</v>
      </c>
      <c r="BD304" s="17" t="n">
        <v>2.2</v>
      </c>
      <c r="BE304" s="17" t="n">
        <v>2.11</v>
      </c>
      <c r="BF304" s="17" t="n">
        <v>6.61</v>
      </c>
      <c r="BG304" s="17" t="n">
        <v>59</v>
      </c>
      <c r="BH304" s="17" t="n">
        <f aca="false">BT304*200/250</f>
        <v>0</v>
      </c>
      <c r="BI304" s="17" t="n">
        <v>0.09</v>
      </c>
      <c r="BJ304" s="17" t="n">
        <v>0.03</v>
      </c>
      <c r="BK304" s="17" t="n">
        <v>2.33</v>
      </c>
      <c r="BL304" s="17" t="n">
        <v>17.07</v>
      </c>
      <c r="BM304" s="17" t="n">
        <v>14.23</v>
      </c>
      <c r="BN304" s="17" t="n">
        <v>35.24</v>
      </c>
      <c r="BO304" s="17" t="n">
        <v>0.82</v>
      </c>
      <c r="WRG304" s="4"/>
    </row>
    <row r="305" customFormat="false" ht="15" hidden="false" customHeight="false" outlineLevel="0" collapsed="false">
      <c r="A305" s="52"/>
      <c r="B305" s="21" t="s">
        <v>126</v>
      </c>
      <c r="C305" s="15" t="s">
        <v>127</v>
      </c>
      <c r="D305" s="21" t="n">
        <v>250</v>
      </c>
      <c r="E305" s="27" t="n">
        <v>17.57</v>
      </c>
      <c r="F305" s="27" t="n">
        <v>32.14</v>
      </c>
      <c r="G305" s="27" t="n">
        <v>24.68</v>
      </c>
      <c r="H305" s="27" t="n">
        <v>547</v>
      </c>
      <c r="I305" s="27" t="n">
        <f aca="false">BH305*250/200</f>
        <v>0</v>
      </c>
      <c r="J305" s="27" t="n">
        <v>0.52</v>
      </c>
      <c r="K305" s="27" t="n">
        <v>0.21</v>
      </c>
      <c r="L305" s="27" t="n">
        <v>9.65</v>
      </c>
      <c r="M305" s="27" t="n">
        <v>40.98</v>
      </c>
      <c r="N305" s="27" t="n">
        <v>61.2</v>
      </c>
      <c r="O305" s="27" t="n">
        <v>257.45</v>
      </c>
      <c r="P305" s="27" t="n">
        <v>4.31</v>
      </c>
      <c r="BD305" s="27" t="n">
        <v>8</v>
      </c>
      <c r="BE305" s="27" t="n">
        <v>10</v>
      </c>
      <c r="BF305" s="27" t="n">
        <v>23.29</v>
      </c>
      <c r="BG305" s="27" t="n">
        <v>388</v>
      </c>
      <c r="BH305" s="27"/>
      <c r="BI305" s="27" t="n">
        <v>0.23</v>
      </c>
      <c r="BJ305" s="27" t="n">
        <v>0.25</v>
      </c>
      <c r="BK305" s="27" t="n">
        <v>29.04</v>
      </c>
      <c r="BL305" s="27" t="n">
        <v>30.2</v>
      </c>
      <c r="BM305" s="27" t="n">
        <v>57.69</v>
      </c>
      <c r="BN305" s="27" t="n">
        <v>286.49</v>
      </c>
      <c r="BO305" s="27" t="n">
        <v>4.24</v>
      </c>
    </row>
    <row r="306" customFormat="false" ht="13.8" hidden="false" customHeight="false" outlineLevel="0" collapsed="false">
      <c r="A306" s="52"/>
      <c r="B306" s="21" t="s">
        <v>31</v>
      </c>
      <c r="C306" s="26" t="s">
        <v>32</v>
      </c>
      <c r="D306" s="21" t="n">
        <v>30</v>
      </c>
      <c r="E306" s="27" t="n">
        <f aca="false">BD306*30/20</f>
        <v>2.04</v>
      </c>
      <c r="F306" s="27" t="n">
        <f aca="false">BE306*30/20</f>
        <v>0.36</v>
      </c>
      <c r="G306" s="27" t="n">
        <f aca="false">BF306*30/20</f>
        <v>10.08</v>
      </c>
      <c r="H306" s="27" t="n">
        <f aca="false">BG306*30/20</f>
        <v>51.24</v>
      </c>
      <c r="I306" s="27" t="n">
        <f aca="false">BH306*30/20</f>
        <v>0</v>
      </c>
      <c r="J306" s="27" t="n">
        <f aca="false">BI306*30/20</f>
        <v>0.045</v>
      </c>
      <c r="K306" s="27" t="n">
        <f aca="false">BJ306*30/20</f>
        <v>0.03</v>
      </c>
      <c r="L306" s="27" t="n">
        <f aca="false">BK306*30/20</f>
        <v>0</v>
      </c>
      <c r="M306" s="27" t="n">
        <f aca="false">BL306*30/20</f>
        <v>13.515</v>
      </c>
      <c r="N306" s="27" t="n">
        <f aca="false">BM306*30/20</f>
        <v>14.115</v>
      </c>
      <c r="O306" s="27" t="n">
        <f aca="false">BN306*30/20</f>
        <v>45.21</v>
      </c>
      <c r="P306" s="27" t="n">
        <f aca="false">BO306*30/20</f>
        <v>1.125</v>
      </c>
      <c r="Q306" s="27" t="n">
        <v>1.7</v>
      </c>
      <c r="R306" s="27" t="n">
        <v>0.3</v>
      </c>
      <c r="S306" s="27" t="n">
        <v>8.4</v>
      </c>
      <c r="T306" s="27" t="n">
        <v>42.7</v>
      </c>
      <c r="U306" s="27"/>
      <c r="V306" s="27" t="n">
        <v>0.04</v>
      </c>
      <c r="W306" s="27" t="n">
        <v>0.02</v>
      </c>
      <c r="X306" s="27"/>
      <c r="Y306" s="27" t="n">
        <v>11.26</v>
      </c>
      <c r="Z306" s="27" t="n">
        <v>11.76</v>
      </c>
      <c r="AA306" s="27" t="n">
        <v>37.68</v>
      </c>
      <c r="AB306" s="27" t="n">
        <v>0.94</v>
      </c>
      <c r="BD306" s="27" t="n">
        <v>1.36</v>
      </c>
      <c r="BE306" s="27" t="n">
        <v>0.24</v>
      </c>
      <c r="BF306" s="27" t="n">
        <v>6.72</v>
      </c>
      <c r="BG306" s="27" t="n">
        <v>34.16</v>
      </c>
      <c r="BH306" s="27"/>
      <c r="BI306" s="27" t="n">
        <v>0.03</v>
      </c>
      <c r="BJ306" s="27" t="n">
        <v>0.02</v>
      </c>
      <c r="BK306" s="27"/>
      <c r="BL306" s="27" t="n">
        <v>9.01</v>
      </c>
      <c r="BM306" s="27" t="n">
        <v>9.41</v>
      </c>
      <c r="BN306" s="27" t="n">
        <v>30.14</v>
      </c>
      <c r="BO306" s="27" t="n">
        <v>0.75</v>
      </c>
    </row>
    <row r="307" customFormat="false" ht="13.8" hidden="false" customHeight="false" outlineLevel="0" collapsed="false">
      <c r="A307" s="52"/>
      <c r="B307" s="21" t="s">
        <v>31</v>
      </c>
      <c r="C307" s="15" t="s">
        <v>33</v>
      </c>
      <c r="D307" s="21" t="n">
        <v>50</v>
      </c>
      <c r="E307" s="27" t="n">
        <f aca="false">BD307*50/40</f>
        <v>3.7</v>
      </c>
      <c r="F307" s="27" t="n">
        <f aca="false">BE307*50/40</f>
        <v>0.45</v>
      </c>
      <c r="G307" s="27" t="n">
        <f aca="false">BF307*50/40</f>
        <v>26.375</v>
      </c>
      <c r="H307" s="27" t="n">
        <f aca="false">BG307*50/40</f>
        <v>117.225</v>
      </c>
      <c r="I307" s="27" t="n">
        <f aca="false">BH307*50/40</f>
        <v>0</v>
      </c>
      <c r="J307" s="27" t="n">
        <f aca="false">BI307*50/40</f>
        <v>0</v>
      </c>
      <c r="K307" s="27" t="n">
        <f aca="false">BJ307*50/40</f>
        <v>0.025</v>
      </c>
      <c r="L307" s="27" t="n">
        <f aca="false">BK307*50/40</f>
        <v>0</v>
      </c>
      <c r="M307" s="27" t="n">
        <f aca="false">BL307*50/40</f>
        <v>10</v>
      </c>
      <c r="N307" s="27" t="n">
        <f aca="false">BM307*50/40</f>
        <v>7</v>
      </c>
      <c r="O307" s="27" t="n">
        <f aca="false">BN307*50/40</f>
        <v>32.5</v>
      </c>
      <c r="P307" s="27" t="n">
        <f aca="false">BO307*50/40</f>
        <v>0.55</v>
      </c>
      <c r="Q307" s="27" t="n">
        <v>3.03</v>
      </c>
      <c r="R307" s="27" t="n">
        <v>0.36</v>
      </c>
      <c r="S307" s="27" t="n">
        <v>19.64</v>
      </c>
      <c r="T307" s="27" t="n">
        <v>93.77</v>
      </c>
      <c r="U307" s="27"/>
      <c r="V307" s="27"/>
      <c r="W307" s="27" t="n">
        <v>0.013</v>
      </c>
      <c r="X307" s="27"/>
      <c r="Y307" s="27" t="n">
        <v>8</v>
      </c>
      <c r="Z307" s="27" t="n">
        <v>5.6</v>
      </c>
      <c r="AA307" s="27" t="n">
        <v>26</v>
      </c>
      <c r="AB307" s="27" t="n">
        <v>0.44</v>
      </c>
      <c r="AC307" s="27" t="n">
        <v>3</v>
      </c>
      <c r="AD307" s="27" t="n">
        <f aca="false">AP307*40/40</f>
        <v>0</v>
      </c>
      <c r="AE307" s="27" t="n">
        <f aca="false">AQ307*40/40</f>
        <v>0</v>
      </c>
      <c r="AF307" s="27" t="n">
        <f aca="false">AR307*40/40</f>
        <v>0</v>
      </c>
      <c r="AG307" s="27" t="n">
        <f aca="false">AS307*40/40</f>
        <v>0</v>
      </c>
      <c r="AH307" s="27" t="n">
        <f aca="false">AT307*40/40</f>
        <v>0</v>
      </c>
      <c r="AI307" s="27" t="n">
        <f aca="false">AU307*40/40</f>
        <v>0</v>
      </c>
      <c r="AJ307" s="27" t="n">
        <f aca="false">AV307*40/40</f>
        <v>0</v>
      </c>
      <c r="AK307" s="27" t="n">
        <f aca="false">AW307*40/40</f>
        <v>0</v>
      </c>
      <c r="AL307" s="27" t="n">
        <f aca="false">AX307*40/40</f>
        <v>0</v>
      </c>
      <c r="AM307" s="27" t="n">
        <f aca="false">AY307*40/40</f>
        <v>0</v>
      </c>
      <c r="AN307" s="27" t="n">
        <f aca="false">AZ307*40/40</f>
        <v>0</v>
      </c>
      <c r="BD307" s="27" t="n">
        <v>2.96</v>
      </c>
      <c r="BE307" s="27" t="n">
        <v>0.36</v>
      </c>
      <c r="BF307" s="27" t="n">
        <v>21.1</v>
      </c>
      <c r="BG307" s="27" t="n">
        <v>93.78</v>
      </c>
      <c r="BH307" s="27"/>
      <c r="BI307" s="27"/>
      <c r="BJ307" s="27" t="n">
        <v>0.02</v>
      </c>
      <c r="BK307" s="27"/>
      <c r="BL307" s="27" t="n">
        <v>8</v>
      </c>
      <c r="BM307" s="27" t="n">
        <v>5.6</v>
      </c>
      <c r="BN307" s="27" t="n">
        <v>26</v>
      </c>
      <c r="BO307" s="27" t="n">
        <v>0.44</v>
      </c>
      <c r="WOD307" s="2"/>
      <c r="WOE307" s="2"/>
      <c r="WOF307" s="2"/>
      <c r="WOG307" s="2"/>
      <c r="WOH307" s="2"/>
      <c r="WOI307" s="2"/>
      <c r="WOJ307" s="2"/>
      <c r="WOK307" s="2"/>
      <c r="WOL307" s="2"/>
      <c r="WOM307" s="2"/>
      <c r="WON307" s="2"/>
      <c r="WOO307" s="2"/>
      <c r="WOP307" s="2"/>
      <c r="WOQ307" s="2"/>
      <c r="WOR307" s="2"/>
      <c r="WOS307" s="2"/>
      <c r="WOT307" s="2"/>
      <c r="WOU307" s="2"/>
      <c r="WOV307" s="2"/>
      <c r="WOW307" s="2"/>
      <c r="WOX307" s="2"/>
      <c r="WOY307" s="2"/>
      <c r="WOZ307" s="2"/>
      <c r="WPA307" s="2"/>
      <c r="WPB307" s="2"/>
      <c r="WPC307" s="2"/>
      <c r="WPD307" s="2"/>
      <c r="WPE307" s="2"/>
      <c r="WPF307" s="2"/>
      <c r="WPG307" s="2"/>
      <c r="WPH307" s="2"/>
      <c r="WPI307" s="2"/>
      <c r="WPJ307" s="2"/>
      <c r="WPK307" s="2"/>
      <c r="WPL307" s="2"/>
      <c r="WPM307" s="2"/>
      <c r="WPN307" s="2"/>
      <c r="WPO307" s="2"/>
      <c r="WPP307" s="2"/>
      <c r="WPQ307" s="2"/>
      <c r="WPR307" s="2"/>
      <c r="WPS307" s="2"/>
      <c r="WPT307" s="2"/>
      <c r="WPU307" s="2"/>
      <c r="WPV307" s="2"/>
      <c r="WPW307" s="2"/>
      <c r="WPX307" s="2"/>
      <c r="WPY307" s="2"/>
      <c r="WPZ307" s="2"/>
      <c r="WQA307" s="2"/>
      <c r="WQB307" s="2"/>
      <c r="WQC307" s="2"/>
      <c r="WQD307" s="2"/>
      <c r="WQE307" s="2"/>
      <c r="WQF307" s="2"/>
      <c r="WQG307" s="2"/>
      <c r="WQH307" s="2"/>
      <c r="WQI307" s="2"/>
      <c r="WQJ307" s="2"/>
      <c r="WQK307" s="2"/>
      <c r="WQL307" s="2"/>
      <c r="WQM307" s="2"/>
      <c r="WQN307" s="2"/>
      <c r="WQO307" s="2"/>
      <c r="WQP307" s="2"/>
      <c r="WQQ307" s="2"/>
      <c r="WQR307" s="2"/>
      <c r="WQS307" s="2"/>
      <c r="WQT307" s="2"/>
      <c r="WQU307" s="2"/>
      <c r="WQV307" s="2"/>
      <c r="WQW307" s="2"/>
      <c r="WQX307" s="2"/>
      <c r="WQY307" s="2"/>
      <c r="WQZ307" s="2"/>
      <c r="WRA307" s="2"/>
      <c r="WRB307" s="2"/>
      <c r="WRC307" s="2"/>
      <c r="WRD307" s="2"/>
      <c r="WRE307" s="2"/>
      <c r="WRF307" s="2"/>
    </row>
    <row r="308" s="2" customFormat="true" ht="13.8" hidden="false" customHeight="false" outlineLevel="0" collapsed="false">
      <c r="A308" s="52"/>
      <c r="B308" s="21" t="s">
        <v>89</v>
      </c>
      <c r="C308" s="69" t="s">
        <v>90</v>
      </c>
      <c r="D308" s="21" t="n">
        <v>180</v>
      </c>
      <c r="E308" s="27" t="n">
        <f aca="false">BD308*180/100</f>
        <v>0.144</v>
      </c>
      <c r="F308" s="27" t="n">
        <f aca="false">BE308*180/100</f>
        <v>0.144</v>
      </c>
      <c r="G308" s="27" t="n">
        <f aca="false">BF308*180/100</f>
        <v>25.092</v>
      </c>
      <c r="H308" s="27" t="n">
        <v>102.6</v>
      </c>
      <c r="I308" s="27" t="n">
        <f aca="false">BH308*180/100</f>
        <v>0</v>
      </c>
      <c r="J308" s="27" t="n">
        <f aca="false">BI308*180/100</f>
        <v>0.0018</v>
      </c>
      <c r="K308" s="27" t="n">
        <f aca="false">BJ308*180/100</f>
        <v>0.018</v>
      </c>
      <c r="L308" s="27" t="n">
        <f aca="false">BK308*180/100</f>
        <v>0.81</v>
      </c>
      <c r="M308" s="27" t="n">
        <f aca="false">BL308*180/100</f>
        <v>12.762</v>
      </c>
      <c r="N308" s="27" t="n">
        <f aca="false">BM308*180/100</f>
        <v>4.626</v>
      </c>
      <c r="O308" s="27" t="n">
        <f aca="false">BN308*180/100</f>
        <v>3.96</v>
      </c>
      <c r="P308" s="27" t="n">
        <f aca="false">BO308*180/100</f>
        <v>0.846</v>
      </c>
      <c r="AC308" s="27" t="n">
        <v>0.5</v>
      </c>
      <c r="AD308" s="27" t="n">
        <v>0</v>
      </c>
      <c r="AE308" s="27" t="n">
        <v>19.8</v>
      </c>
      <c r="AF308" s="27" t="n">
        <v>81</v>
      </c>
      <c r="AG308" s="27" t="n">
        <v>15</v>
      </c>
      <c r="AH308" s="27" t="n">
        <v>0</v>
      </c>
      <c r="AI308" s="27" t="n">
        <v>0</v>
      </c>
      <c r="AJ308" s="27" t="n">
        <v>0.02</v>
      </c>
      <c r="AK308" s="27" t="n">
        <v>50</v>
      </c>
      <c r="AL308" s="27" t="n">
        <v>2.1</v>
      </c>
      <c r="AM308" s="27" t="n">
        <v>4.3</v>
      </c>
      <c r="AN308" s="27" t="n">
        <v>0.09</v>
      </c>
      <c r="AQ308" s="70" t="n">
        <v>0.6</v>
      </c>
      <c r="AR308" s="70" t="n">
        <v>0.08</v>
      </c>
      <c r="AS308" s="70" t="n">
        <v>28.81</v>
      </c>
      <c r="AT308" s="70" t="n">
        <v>119.52</v>
      </c>
      <c r="AU308" s="71"/>
      <c r="AV308" s="72" t="n">
        <v>0.014</v>
      </c>
      <c r="AW308" s="72" t="n">
        <v>0.02</v>
      </c>
      <c r="AX308" s="72" t="n">
        <v>0.65</v>
      </c>
      <c r="AY308" s="70" t="n">
        <v>29.23</v>
      </c>
      <c r="AZ308" s="70" t="n">
        <v>15.71</v>
      </c>
      <c r="BA308" s="70" t="n">
        <v>21.1</v>
      </c>
      <c r="BB308" s="70" t="n">
        <v>0.63</v>
      </c>
      <c r="BD308" s="27" t="n">
        <v>0.08</v>
      </c>
      <c r="BE308" s="27" t="n">
        <v>0.08</v>
      </c>
      <c r="BF308" s="27" t="n">
        <v>13.94</v>
      </c>
      <c r="BG308" s="27" t="n">
        <v>57</v>
      </c>
      <c r="BH308" s="27"/>
      <c r="BI308" s="27" t="n">
        <v>0.001</v>
      </c>
      <c r="BJ308" s="27" t="n">
        <v>0.01</v>
      </c>
      <c r="BK308" s="73" t="n">
        <v>0.45</v>
      </c>
      <c r="BL308" s="27" t="n">
        <v>7.09</v>
      </c>
      <c r="BM308" s="27" t="n">
        <v>2.57</v>
      </c>
      <c r="BN308" s="27" t="n">
        <v>2.2</v>
      </c>
      <c r="BO308" s="27" t="n">
        <v>0.47</v>
      </c>
      <c r="WNL308" s="3"/>
      <c r="WNM308" s="3"/>
      <c r="WNN308" s="3"/>
      <c r="WNO308" s="3"/>
      <c r="WNP308" s="3"/>
      <c r="WNQ308" s="3"/>
      <c r="WNR308" s="3"/>
      <c r="WNS308" s="3"/>
      <c r="WNT308" s="3"/>
      <c r="WNU308" s="3"/>
      <c r="WNV308" s="3"/>
      <c r="WNW308" s="3"/>
      <c r="WNX308" s="3"/>
      <c r="WNY308" s="3"/>
      <c r="WNZ308" s="3"/>
      <c r="WOA308" s="3"/>
      <c r="WOB308" s="3"/>
      <c r="WOC308" s="3"/>
      <c r="WOD308" s="3"/>
      <c r="WOE308" s="3"/>
      <c r="WOF308" s="3"/>
      <c r="WOG308" s="3"/>
      <c r="WOH308" s="3"/>
      <c r="WOI308" s="3"/>
      <c r="WOJ308" s="3"/>
      <c r="WOK308" s="3"/>
      <c r="WOL308" s="3"/>
      <c r="WOM308" s="3"/>
      <c r="WON308" s="3"/>
      <c r="WOO308" s="3"/>
      <c r="WOP308" s="3"/>
      <c r="WOQ308" s="3"/>
      <c r="WOR308" s="3"/>
      <c r="WOS308" s="3"/>
      <c r="WOT308" s="3"/>
      <c r="WOU308" s="3"/>
      <c r="WOV308" s="3"/>
      <c r="WOW308" s="3"/>
      <c r="WOX308" s="3"/>
      <c r="WOY308" s="3"/>
      <c r="WOZ308" s="3"/>
      <c r="WPA308" s="3"/>
      <c r="WPB308" s="3"/>
      <c r="WPC308" s="3"/>
      <c r="WPD308" s="3"/>
      <c r="WPE308" s="3"/>
      <c r="WPF308" s="3"/>
      <c r="WPG308" s="3"/>
      <c r="WPH308" s="3"/>
      <c r="WPI308" s="3"/>
      <c r="WPJ308" s="3"/>
      <c r="WPK308" s="3"/>
      <c r="WPL308" s="3"/>
      <c r="WPM308" s="3"/>
      <c r="WPN308" s="3"/>
      <c r="WPO308" s="3"/>
      <c r="WPP308" s="3"/>
      <c r="WPQ308" s="3"/>
      <c r="WPR308" s="3"/>
      <c r="WPS308" s="3"/>
      <c r="WPT308" s="3"/>
      <c r="WPU308" s="3"/>
      <c r="WPV308" s="3"/>
      <c r="WPW308" s="3"/>
      <c r="WPX308" s="3"/>
      <c r="WPY308" s="3"/>
      <c r="WPZ308" s="3"/>
      <c r="WQA308" s="3"/>
      <c r="WQB308" s="3"/>
      <c r="WQC308" s="3"/>
      <c r="WQD308" s="3"/>
      <c r="WQE308" s="3"/>
      <c r="WQF308" s="3"/>
      <c r="WQG308" s="3"/>
      <c r="WQH308" s="3"/>
      <c r="WQI308" s="3"/>
      <c r="WQJ308" s="3"/>
      <c r="WQK308" s="3"/>
      <c r="WQL308" s="3"/>
      <c r="WQM308" s="3"/>
      <c r="WQN308" s="3"/>
      <c r="WQO308" s="3"/>
      <c r="WQP308" s="3"/>
      <c r="WQQ308" s="3"/>
      <c r="WQR308" s="3"/>
      <c r="WQS308" s="3"/>
      <c r="WQT308" s="3"/>
      <c r="WQU308" s="3"/>
      <c r="WQV308" s="3"/>
      <c r="WQW308" s="3"/>
      <c r="WQX308" s="3"/>
      <c r="WQY308" s="3"/>
      <c r="WQZ308" s="3"/>
      <c r="WRA308" s="3"/>
      <c r="WRB308" s="3"/>
      <c r="WRC308" s="3"/>
      <c r="WRD308" s="3"/>
      <c r="WRE308" s="3"/>
      <c r="WRF308" s="3"/>
      <c r="WRG308" s="4"/>
    </row>
    <row r="309" customFormat="false" ht="15" hidden="false" customHeight="false" outlineLevel="0" collapsed="false">
      <c r="A309" s="52"/>
      <c r="B309" s="61"/>
      <c r="C309" s="30" t="s">
        <v>170</v>
      </c>
      <c r="D309" s="31" t="n">
        <f aca="false">SUM(D303:D308)</f>
        <v>860</v>
      </c>
      <c r="E309" s="44"/>
      <c r="F309" s="44"/>
      <c r="G309" s="44"/>
      <c r="H309" s="44"/>
      <c r="I309" s="44"/>
      <c r="J309" s="45"/>
      <c r="K309" s="45"/>
      <c r="L309" s="44"/>
      <c r="M309" s="44"/>
      <c r="N309" s="44"/>
      <c r="O309" s="44"/>
      <c r="P309" s="44"/>
    </row>
    <row r="310" customFormat="false" ht="17.9" hidden="false" customHeight="true" outlineLevel="0" collapsed="false">
      <c r="A310" s="89"/>
      <c r="B310" s="5"/>
      <c r="C310" s="33" t="s">
        <v>53</v>
      </c>
      <c r="D310" s="33"/>
      <c r="E310" s="77" t="n">
        <f aca="false">SUM(E303:E309)</f>
        <v>30.044</v>
      </c>
      <c r="F310" s="77" t="n">
        <f aca="false">SUM(F303:F309)</f>
        <v>44.409</v>
      </c>
      <c r="G310" s="77" t="n">
        <f aca="false">SUM(G303:G309)</f>
        <v>106.522</v>
      </c>
      <c r="H310" s="77" t="n">
        <f aca="false">SUM(H303:H309)</f>
        <v>1038.565</v>
      </c>
      <c r="I310" s="77" t="n">
        <f aca="false">SUM(I303:I309)</f>
        <v>0</v>
      </c>
      <c r="J310" s="77" t="n">
        <f aca="false">SUM(J303:J309)</f>
        <v>0.8218</v>
      </c>
      <c r="K310" s="77" t="n">
        <f aca="false">SUM(K303:K309)</f>
        <v>0.398</v>
      </c>
      <c r="L310" s="77" t="n">
        <f aca="false">SUM(L303:L309)</f>
        <v>29.495</v>
      </c>
      <c r="M310" s="77" t="n">
        <f aca="false">SUM(M303:M309)</f>
        <v>145.352</v>
      </c>
      <c r="N310" s="77" t="n">
        <f aca="false">SUM(N303:N309)</f>
        <v>141.346</v>
      </c>
      <c r="O310" s="77" t="n">
        <f aca="false">SUM(O303:O309)</f>
        <v>462.84</v>
      </c>
      <c r="P310" s="77" t="n">
        <f aca="false">SUM(P303:P309)</f>
        <v>9.541</v>
      </c>
    </row>
    <row r="311" customFormat="false" ht="7.45" hidden="false" customHeight="true" outlineLevel="0" collapsed="false">
      <c r="A311" s="89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</row>
    <row r="312" customFormat="false" ht="17.15" hidden="false" customHeight="true" outlineLevel="0" collapsed="false">
      <c r="A312" s="89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</row>
    <row r="313" customFormat="false" ht="19.5" hidden="false" customHeight="true" outlineLevel="0" collapsed="false">
      <c r="A313" s="6" t="s">
        <v>0</v>
      </c>
      <c r="B313" s="6" t="s">
        <v>1</v>
      </c>
      <c r="C313" s="7" t="s">
        <v>2</v>
      </c>
      <c r="D313" s="6" t="s">
        <v>3</v>
      </c>
      <c r="E313" s="8" t="s">
        <v>4</v>
      </c>
      <c r="F313" s="8"/>
      <c r="G313" s="8"/>
      <c r="H313" s="49" t="s">
        <v>5</v>
      </c>
      <c r="I313" s="8" t="s">
        <v>6</v>
      </c>
      <c r="J313" s="8"/>
      <c r="K313" s="8"/>
      <c r="L313" s="8"/>
      <c r="M313" s="8" t="s">
        <v>7</v>
      </c>
      <c r="N313" s="8"/>
      <c r="O313" s="8"/>
      <c r="P313" s="8"/>
    </row>
    <row r="314" customFormat="false" ht="21" hidden="false" customHeight="true" outlineLevel="0" collapsed="false">
      <c r="A314" s="6"/>
      <c r="B314" s="6"/>
      <c r="C314" s="7"/>
      <c r="D314" s="6"/>
      <c r="E314" s="8"/>
      <c r="F314" s="8"/>
      <c r="G314" s="8"/>
      <c r="H314" s="49"/>
      <c r="I314" s="8"/>
      <c r="J314" s="8"/>
      <c r="K314" s="8"/>
      <c r="L314" s="8"/>
      <c r="M314" s="8"/>
      <c r="N314" s="8"/>
      <c r="O314" s="8"/>
      <c r="P314" s="8"/>
    </row>
    <row r="315" customFormat="false" ht="54.75" hidden="false" customHeight="true" outlineLevel="0" collapsed="false">
      <c r="A315" s="6"/>
      <c r="B315" s="6"/>
      <c r="C315" s="7"/>
      <c r="D315" s="6"/>
      <c r="E315" s="6" t="s">
        <v>8</v>
      </c>
      <c r="F315" s="6" t="s">
        <v>9</v>
      </c>
      <c r="G315" s="6" t="s">
        <v>10</v>
      </c>
      <c r="H315" s="49"/>
      <c r="I315" s="10" t="s">
        <v>11</v>
      </c>
      <c r="J315" s="11" t="s">
        <v>12</v>
      </c>
      <c r="K315" s="11" t="s">
        <v>13</v>
      </c>
      <c r="L315" s="11" t="s">
        <v>14</v>
      </c>
      <c r="M315" s="6" t="s">
        <v>15</v>
      </c>
      <c r="N315" s="6" t="s">
        <v>16</v>
      </c>
      <c r="O315" s="6" t="s">
        <v>17</v>
      </c>
      <c r="P315" s="6" t="s">
        <v>18</v>
      </c>
    </row>
    <row r="316" customFormat="false" ht="14.25" hidden="false" customHeight="true" outlineLevel="0" collapsed="false">
      <c r="A316" s="63" t="s">
        <v>171</v>
      </c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</row>
    <row r="317" customFormat="false" ht="15" hidden="false" customHeight="true" outlineLevel="0" collapsed="false">
      <c r="A317" s="90" t="s">
        <v>20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customFormat="false" ht="15" hidden="false" customHeight="true" outlineLevel="0" collapsed="false">
      <c r="A318" s="90"/>
      <c r="B318" s="64" t="s">
        <v>74</v>
      </c>
      <c r="C318" s="65" t="s">
        <v>75</v>
      </c>
      <c r="D318" s="14" t="n">
        <v>100</v>
      </c>
      <c r="E318" s="14" t="n">
        <v>2.37</v>
      </c>
      <c r="F318" s="14" t="n">
        <v>7.38</v>
      </c>
      <c r="G318" s="14" t="n">
        <v>2.59</v>
      </c>
      <c r="H318" s="14" t="n">
        <v>86</v>
      </c>
      <c r="I318" s="14" t="n">
        <v>29.6</v>
      </c>
      <c r="J318" s="14" t="n">
        <v>0.02</v>
      </c>
      <c r="K318" s="14" t="n">
        <v>0.1</v>
      </c>
      <c r="L318" s="14" t="n">
        <v>11.03</v>
      </c>
      <c r="M318" s="14" t="n">
        <v>34.18</v>
      </c>
      <c r="N318" s="14" t="n">
        <v>12.44</v>
      </c>
      <c r="O318" s="14" t="n">
        <v>53.88</v>
      </c>
      <c r="P318" s="14" t="n">
        <v>1.01</v>
      </c>
    </row>
    <row r="319" customFormat="false" ht="15" hidden="false" customHeight="false" outlineLevel="0" collapsed="false">
      <c r="A319" s="90"/>
      <c r="B319" s="18" t="s">
        <v>76</v>
      </c>
      <c r="C319" s="38" t="s">
        <v>77</v>
      </c>
      <c r="D319" s="20" t="n">
        <v>100</v>
      </c>
      <c r="E319" s="39" t="n">
        <f aca="false">BD319*100/100</f>
        <v>8.63</v>
      </c>
      <c r="F319" s="39" t="n">
        <f aca="false">BE319*100/100</f>
        <v>8.24</v>
      </c>
      <c r="G319" s="39" t="n">
        <f aca="false">BF319*100/100</f>
        <v>8.1</v>
      </c>
      <c r="H319" s="39" t="n">
        <f aca="false">BG319*100/100</f>
        <v>141</v>
      </c>
      <c r="I319" s="39" t="n">
        <f aca="false">BH319*100/100</f>
        <v>12.5</v>
      </c>
      <c r="J319" s="39" t="n">
        <f aca="false">BI319*100/100</f>
        <v>0.04</v>
      </c>
      <c r="K319" s="39" t="n">
        <f aca="false">BJ319*100/100</f>
        <v>0.07</v>
      </c>
      <c r="L319" s="39" t="n">
        <f aca="false">BK319*100/100</f>
        <v>1.75</v>
      </c>
      <c r="M319" s="39" t="n">
        <f aca="false">BL319*100/100</f>
        <v>22.4</v>
      </c>
      <c r="N319" s="39" t="n">
        <f aca="false">BM319*100/100</f>
        <v>14.51</v>
      </c>
      <c r="O319" s="39" t="n">
        <f aca="false">BN319*100/100</f>
        <v>93.625</v>
      </c>
      <c r="P319" s="39" t="n">
        <f aca="false">BO319*100/100</f>
        <v>1.33</v>
      </c>
      <c r="Q319" s="40" t="n">
        <v>7.46</v>
      </c>
      <c r="R319" s="40" t="n">
        <v>8.29</v>
      </c>
      <c r="S319" s="40" t="n">
        <v>9.44</v>
      </c>
      <c r="T319" s="40" t="n">
        <v>142</v>
      </c>
      <c r="U319" s="40" t="n">
        <v>33</v>
      </c>
      <c r="V319" s="41" t="n">
        <v>0.05</v>
      </c>
      <c r="W319" s="41" t="n">
        <v>0.07</v>
      </c>
      <c r="X319" s="40" t="n">
        <v>0.41</v>
      </c>
      <c r="Y319" s="40" t="n">
        <v>23.65</v>
      </c>
      <c r="Z319" s="40" t="n">
        <v>16.5</v>
      </c>
      <c r="AA319" s="40" t="n">
        <v>83.14</v>
      </c>
      <c r="AB319" s="40" t="n">
        <v>0.68</v>
      </c>
      <c r="BD319" s="39" t="n">
        <v>8.63</v>
      </c>
      <c r="BE319" s="39" t="n">
        <v>8.24</v>
      </c>
      <c r="BF319" s="39" t="n">
        <v>8.1</v>
      </c>
      <c r="BG319" s="39" t="n">
        <v>141</v>
      </c>
      <c r="BH319" s="39" t="n">
        <v>12.5</v>
      </c>
      <c r="BI319" s="39" t="n">
        <v>0.04</v>
      </c>
      <c r="BJ319" s="39" t="n">
        <v>0.07</v>
      </c>
      <c r="BK319" s="39" t="n">
        <v>1.75</v>
      </c>
      <c r="BL319" s="39" t="n">
        <v>22.4</v>
      </c>
      <c r="BM319" s="39" t="n">
        <v>14.51</v>
      </c>
      <c r="BN319" s="39" t="n">
        <v>93.625</v>
      </c>
      <c r="BO319" s="39" t="n">
        <v>1.33</v>
      </c>
    </row>
    <row r="320" customFormat="false" ht="15" hidden="false" customHeight="false" outlineLevel="0" collapsed="false">
      <c r="A320" s="90"/>
      <c r="B320" s="21" t="s">
        <v>58</v>
      </c>
      <c r="C320" s="69" t="s">
        <v>172</v>
      </c>
      <c r="D320" s="21" t="n">
        <v>180</v>
      </c>
      <c r="E320" s="27" t="n">
        <f aca="false">BD320*180/150</f>
        <v>4.8</v>
      </c>
      <c r="F320" s="27" t="n">
        <f aca="false">BE320*180/150</f>
        <v>6</v>
      </c>
      <c r="G320" s="27" t="n">
        <f aca="false">BF320*180/150</f>
        <v>28.728</v>
      </c>
      <c r="H320" s="27" t="n">
        <f aca="false">BG320*180/150</f>
        <v>189</v>
      </c>
      <c r="I320" s="27" t="n">
        <f aca="false">BH320*180/150</f>
        <v>0</v>
      </c>
      <c r="J320" s="27" t="n">
        <f aca="false">BI320*180/150</f>
        <v>0.132</v>
      </c>
      <c r="K320" s="27" t="n">
        <f aca="false">BJ320*180/150</f>
        <v>0.024</v>
      </c>
      <c r="L320" s="27" t="n">
        <f aca="false">BK320*180/150</f>
        <v>0</v>
      </c>
      <c r="M320" s="27" t="n">
        <f aca="false">BL320*180/150</f>
        <v>13.158</v>
      </c>
      <c r="N320" s="27" t="n">
        <f aca="false">BM320*180/150</f>
        <v>35.88</v>
      </c>
      <c r="O320" s="27" t="n">
        <f aca="false">BN320*180/150</f>
        <v>102.564</v>
      </c>
      <c r="P320" s="27" t="n">
        <f aca="false">BO320*180/150</f>
        <v>1.176</v>
      </c>
      <c r="Q320" s="40" t="n">
        <v>7.46</v>
      </c>
      <c r="R320" s="40" t="n">
        <v>8.29</v>
      </c>
      <c r="S320" s="40" t="n">
        <v>9.44</v>
      </c>
      <c r="T320" s="40" t="n">
        <v>142</v>
      </c>
      <c r="U320" s="40" t="n">
        <v>33</v>
      </c>
      <c r="V320" s="41" t="n">
        <v>0.05</v>
      </c>
      <c r="W320" s="41" t="n">
        <v>0.07</v>
      </c>
      <c r="X320" s="40" t="n">
        <v>0.41</v>
      </c>
      <c r="Y320" s="40" t="n">
        <v>23.65</v>
      </c>
      <c r="Z320" s="40" t="n">
        <v>16.5</v>
      </c>
      <c r="AA320" s="40" t="n">
        <v>83.14</v>
      </c>
      <c r="AB320" s="40" t="n">
        <v>0.68</v>
      </c>
      <c r="AC320" s="39" t="n">
        <v>15.44</v>
      </c>
      <c r="AD320" s="39" t="n">
        <v>9.11</v>
      </c>
      <c r="AE320" s="39" t="n">
        <v>26.38</v>
      </c>
      <c r="AF320" s="39" t="n">
        <v>249.51</v>
      </c>
      <c r="AG320" s="39" t="n">
        <v>30.51</v>
      </c>
      <c r="AH320" s="39" t="n">
        <v>0.12</v>
      </c>
      <c r="AI320" s="39" t="n">
        <v>0.12</v>
      </c>
      <c r="AJ320" s="39" t="n">
        <v>0.285</v>
      </c>
      <c r="AK320" s="39" t="n">
        <v>17.85</v>
      </c>
      <c r="AL320" s="39" t="n">
        <v>27.2</v>
      </c>
      <c r="AM320" s="39" t="n">
        <v>93.8</v>
      </c>
      <c r="AN320" s="39" t="n">
        <v>0.71</v>
      </c>
      <c r="BD320" s="27" t="n">
        <v>4</v>
      </c>
      <c r="BE320" s="27" t="n">
        <v>5</v>
      </c>
      <c r="BF320" s="27" t="n">
        <v>23.94</v>
      </c>
      <c r="BG320" s="27" t="n">
        <v>157.5</v>
      </c>
      <c r="BH320" s="27"/>
      <c r="BI320" s="27" t="n">
        <v>0.11</v>
      </c>
      <c r="BJ320" s="27" t="n">
        <v>0.02</v>
      </c>
      <c r="BK320" s="27"/>
      <c r="BL320" s="27" t="n">
        <v>10.965</v>
      </c>
      <c r="BM320" s="27" t="n">
        <v>29.9</v>
      </c>
      <c r="BN320" s="27" t="n">
        <v>85.47</v>
      </c>
      <c r="BO320" s="27" t="n">
        <v>0.98</v>
      </c>
    </row>
    <row r="321" customFormat="false" ht="15" hidden="false" customHeight="false" outlineLevel="0" collapsed="false">
      <c r="A321" s="90"/>
      <c r="B321" s="21" t="s">
        <v>31</v>
      </c>
      <c r="C321" s="26" t="s">
        <v>32</v>
      </c>
      <c r="D321" s="21" t="n">
        <v>25</v>
      </c>
      <c r="E321" s="27" t="n">
        <f aca="false">BD321*25/20</f>
        <v>1.7</v>
      </c>
      <c r="F321" s="27" t="n">
        <f aca="false">BE321*25/20</f>
        <v>0.3</v>
      </c>
      <c r="G321" s="27" t="n">
        <f aca="false">BF321*25/20</f>
        <v>8.4</v>
      </c>
      <c r="H321" s="27" t="n">
        <f aca="false">BG321*25/20</f>
        <v>42.7</v>
      </c>
      <c r="I321" s="27" t="n">
        <f aca="false">BH321*25/20</f>
        <v>0</v>
      </c>
      <c r="J321" s="27" t="n">
        <f aca="false">BI321*25/20</f>
        <v>0.0375</v>
      </c>
      <c r="K321" s="27" t="n">
        <f aca="false">BJ321*25/20</f>
        <v>0.025</v>
      </c>
      <c r="L321" s="27" t="n">
        <f aca="false">BK321*25/20</f>
        <v>0</v>
      </c>
      <c r="M321" s="27" t="n">
        <f aca="false">BL321*25/20</f>
        <v>11.2625</v>
      </c>
      <c r="N321" s="27" t="n">
        <f aca="false">BM321*25/20</f>
        <v>11.7625</v>
      </c>
      <c r="O321" s="27" t="n">
        <f aca="false">BN321*25/20</f>
        <v>37.675</v>
      </c>
      <c r="P321" s="27" t="n">
        <f aca="false">BO321*25/20</f>
        <v>0.9375</v>
      </c>
      <c r="Q321" s="27" t="n">
        <v>1.7</v>
      </c>
      <c r="R321" s="27" t="n">
        <v>0.3</v>
      </c>
      <c r="S321" s="27" t="n">
        <v>8.4</v>
      </c>
      <c r="T321" s="27" t="n">
        <v>42.7</v>
      </c>
      <c r="U321" s="27"/>
      <c r="V321" s="27" t="n">
        <v>0.04</v>
      </c>
      <c r="W321" s="27" t="n">
        <v>0.02</v>
      </c>
      <c r="X321" s="27"/>
      <c r="Y321" s="27" t="n">
        <v>11.26</v>
      </c>
      <c r="Z321" s="27" t="n">
        <v>11.76</v>
      </c>
      <c r="AA321" s="27" t="n">
        <v>37.68</v>
      </c>
      <c r="AB321" s="27" t="n">
        <v>0.94</v>
      </c>
      <c r="BD321" s="27" t="n">
        <v>1.36</v>
      </c>
      <c r="BE321" s="27" t="n">
        <v>0.24</v>
      </c>
      <c r="BF321" s="27" t="n">
        <v>6.72</v>
      </c>
      <c r="BG321" s="27" t="n">
        <v>34.16</v>
      </c>
      <c r="BH321" s="27"/>
      <c r="BI321" s="27" t="n">
        <v>0.03</v>
      </c>
      <c r="BJ321" s="27" t="n">
        <v>0.02</v>
      </c>
      <c r="BK321" s="27"/>
      <c r="BL321" s="27" t="n">
        <v>9.01</v>
      </c>
      <c r="BM321" s="27" t="n">
        <v>9.41</v>
      </c>
      <c r="BN321" s="27" t="n">
        <v>30.14</v>
      </c>
      <c r="BO321" s="27" t="n">
        <v>0.75</v>
      </c>
    </row>
    <row r="322" customFormat="false" ht="17.15" hidden="false" customHeight="true" outlineLevel="0" collapsed="false">
      <c r="A322" s="90"/>
      <c r="B322" s="21" t="s">
        <v>31</v>
      </c>
      <c r="C322" s="15" t="s">
        <v>33</v>
      </c>
      <c r="D322" s="21" t="n">
        <v>40</v>
      </c>
      <c r="E322" s="27" t="n">
        <f aca="false">BD322*40/40</f>
        <v>2.96</v>
      </c>
      <c r="F322" s="27" t="n">
        <f aca="false">BE322*40/40</f>
        <v>0.36</v>
      </c>
      <c r="G322" s="27" t="n">
        <f aca="false">BF322*40/40</f>
        <v>21.1</v>
      </c>
      <c r="H322" s="27" t="n">
        <f aca="false">BG322*40/40</f>
        <v>93.78</v>
      </c>
      <c r="I322" s="27" t="n">
        <f aca="false">BH322*40/40</f>
        <v>0</v>
      </c>
      <c r="J322" s="27" t="n">
        <f aca="false">BI322*40/40</f>
        <v>0</v>
      </c>
      <c r="K322" s="27" t="n">
        <f aca="false">BJ322*40/40</f>
        <v>0.02</v>
      </c>
      <c r="L322" s="27" t="n">
        <f aca="false">BK322*40/40</f>
        <v>0</v>
      </c>
      <c r="M322" s="27" t="n">
        <f aca="false">BL322*40/40</f>
        <v>8</v>
      </c>
      <c r="N322" s="27" t="n">
        <f aca="false">BM322*40/40</f>
        <v>5.6</v>
      </c>
      <c r="O322" s="27" t="n">
        <f aca="false">BN322*40/40</f>
        <v>26</v>
      </c>
      <c r="P322" s="27" t="n">
        <f aca="false">BO322*40/40</f>
        <v>0.44</v>
      </c>
      <c r="Q322" s="27" t="n">
        <v>3.03</v>
      </c>
      <c r="R322" s="27" t="n">
        <v>0.36</v>
      </c>
      <c r="S322" s="27" t="n">
        <v>19.64</v>
      </c>
      <c r="T322" s="27" t="n">
        <v>93.77</v>
      </c>
      <c r="U322" s="27"/>
      <c r="V322" s="27"/>
      <c r="W322" s="27" t="n">
        <v>0.013</v>
      </c>
      <c r="X322" s="27"/>
      <c r="Y322" s="27" t="n">
        <v>8</v>
      </c>
      <c r="Z322" s="27" t="n">
        <v>5.6</v>
      </c>
      <c r="AA322" s="27" t="n">
        <v>26</v>
      </c>
      <c r="AB322" s="27" t="n">
        <v>0.44</v>
      </c>
      <c r="AC322" s="27" t="n">
        <v>3</v>
      </c>
      <c r="AD322" s="27" t="n">
        <f aca="false">AP322*40/40</f>
        <v>0</v>
      </c>
      <c r="AE322" s="27" t="n">
        <f aca="false">AQ322*40/40</f>
        <v>0</v>
      </c>
      <c r="AF322" s="27" t="n">
        <f aca="false">AR322*40/40</f>
        <v>0</v>
      </c>
      <c r="AG322" s="27" t="n">
        <f aca="false">AS322*40/40</f>
        <v>0</v>
      </c>
      <c r="AH322" s="27" t="n">
        <f aca="false">AT322*40/40</f>
        <v>0</v>
      </c>
      <c r="AI322" s="27" t="n">
        <f aca="false">AU322*40/40</f>
        <v>0</v>
      </c>
      <c r="AJ322" s="27" t="n">
        <f aca="false">AV322*40/40</f>
        <v>0</v>
      </c>
      <c r="AK322" s="27" t="n">
        <f aca="false">AW322*40/40</f>
        <v>0</v>
      </c>
      <c r="AL322" s="27" t="n">
        <f aca="false">AX322*40/40</f>
        <v>0</v>
      </c>
      <c r="AM322" s="27" t="n">
        <f aca="false">AY322*40/40</f>
        <v>0</v>
      </c>
      <c r="AN322" s="27" t="n">
        <f aca="false">AZ322*40/40</f>
        <v>0</v>
      </c>
      <c r="BD322" s="27" t="n">
        <v>2.96</v>
      </c>
      <c r="BE322" s="27" t="n">
        <v>0.36</v>
      </c>
      <c r="BF322" s="27" t="n">
        <v>21.1</v>
      </c>
      <c r="BG322" s="27" t="n">
        <v>93.78</v>
      </c>
      <c r="BH322" s="27"/>
      <c r="BI322" s="27"/>
      <c r="BJ322" s="27" t="n">
        <v>0.02</v>
      </c>
      <c r="BK322" s="27"/>
      <c r="BL322" s="27" t="n">
        <v>8</v>
      </c>
      <c r="BM322" s="27" t="n">
        <v>5.6</v>
      </c>
      <c r="BN322" s="27" t="n">
        <v>26</v>
      </c>
      <c r="BO322" s="27" t="n">
        <v>0.44</v>
      </c>
      <c r="WOD322" s="2"/>
      <c r="WOE322" s="2"/>
      <c r="WOF322" s="2"/>
      <c r="WOG322" s="2"/>
      <c r="WOH322" s="2"/>
      <c r="WOI322" s="2"/>
      <c r="WOJ322" s="2"/>
      <c r="WOK322" s="2"/>
      <c r="WOL322" s="2"/>
      <c r="WOM322" s="2"/>
      <c r="WON322" s="2"/>
      <c r="WOO322" s="2"/>
      <c r="WOP322" s="2"/>
      <c r="WOQ322" s="2"/>
      <c r="WOR322" s="2"/>
      <c r="WOS322" s="2"/>
      <c r="WOT322" s="2"/>
      <c r="WOU322" s="2"/>
      <c r="WOV322" s="2"/>
      <c r="WOW322" s="2"/>
      <c r="WOX322" s="2"/>
      <c r="WOY322" s="2"/>
      <c r="WOZ322" s="2"/>
      <c r="WPA322" s="2"/>
      <c r="WPB322" s="2"/>
      <c r="WPC322" s="2"/>
      <c r="WPD322" s="2"/>
      <c r="WPE322" s="2"/>
      <c r="WPF322" s="2"/>
      <c r="WPG322" s="2"/>
      <c r="WPH322" s="2"/>
      <c r="WPI322" s="2"/>
      <c r="WPJ322" s="2"/>
      <c r="WPK322" s="2"/>
      <c r="WPL322" s="2"/>
      <c r="WPM322" s="2"/>
      <c r="WPN322" s="2"/>
      <c r="WPO322" s="2"/>
      <c r="WPP322" s="2"/>
      <c r="WPQ322" s="2"/>
      <c r="WPR322" s="2"/>
      <c r="WPS322" s="2"/>
      <c r="WPT322" s="2"/>
      <c r="WPU322" s="2"/>
      <c r="WPV322" s="2"/>
      <c r="WPW322" s="2"/>
      <c r="WPX322" s="2"/>
      <c r="WPY322" s="2"/>
      <c r="WPZ322" s="2"/>
      <c r="WQA322" s="2"/>
      <c r="WQB322" s="2"/>
      <c r="WQC322" s="2"/>
      <c r="WQD322" s="2"/>
      <c r="WQE322" s="2"/>
      <c r="WQF322" s="2"/>
      <c r="WQG322" s="2"/>
      <c r="WQH322" s="2"/>
      <c r="WQI322" s="2"/>
      <c r="WQJ322" s="2"/>
      <c r="WQK322" s="2"/>
      <c r="WQL322" s="2"/>
      <c r="WQM322" s="2"/>
      <c r="WQN322" s="2"/>
      <c r="WQO322" s="2"/>
      <c r="WQP322" s="2"/>
      <c r="WQQ322" s="2"/>
      <c r="WQR322" s="2"/>
      <c r="WQS322" s="2"/>
      <c r="WQT322" s="2"/>
      <c r="WQU322" s="2"/>
      <c r="WQV322" s="2"/>
      <c r="WQW322" s="2"/>
      <c r="WQX322" s="2"/>
      <c r="WQY322" s="2"/>
      <c r="WQZ322" s="2"/>
      <c r="WRA322" s="2"/>
      <c r="WRB322" s="2"/>
      <c r="WRC322" s="2"/>
      <c r="WRD322" s="2"/>
      <c r="WRE322" s="2"/>
      <c r="WRF322" s="2"/>
    </row>
    <row r="323" customFormat="false" ht="15" hidden="false" customHeight="false" outlineLevel="0" collapsed="false">
      <c r="A323" s="90"/>
      <c r="B323" s="21" t="s">
        <v>80</v>
      </c>
      <c r="C323" s="26" t="s">
        <v>81</v>
      </c>
      <c r="D323" s="21" t="n">
        <v>180</v>
      </c>
      <c r="E323" s="27" t="n">
        <f aca="false">BD323*180/200</f>
        <v>0.117</v>
      </c>
      <c r="F323" s="27" t="n">
        <v>0.02</v>
      </c>
      <c r="G323" s="27" t="n">
        <v>15.2</v>
      </c>
      <c r="H323" s="27" t="n">
        <v>62</v>
      </c>
      <c r="I323" s="27"/>
      <c r="J323" s="27"/>
      <c r="K323" s="27"/>
      <c r="L323" s="27" t="n">
        <v>2.83</v>
      </c>
      <c r="M323" s="27" t="n">
        <v>14.2</v>
      </c>
      <c r="N323" s="27" t="n">
        <v>2.4</v>
      </c>
      <c r="O323" s="27" t="n">
        <v>4.4</v>
      </c>
      <c r="P323" s="27" t="n">
        <v>0.36</v>
      </c>
      <c r="Q323" s="27" t="n">
        <v>0.3</v>
      </c>
      <c r="R323" s="27"/>
      <c r="S323" s="27" t="n">
        <v>6.7</v>
      </c>
      <c r="T323" s="27" t="n">
        <v>27.9</v>
      </c>
      <c r="U323" s="28" t="n">
        <v>0.38</v>
      </c>
      <c r="V323" s="21"/>
      <c r="W323" s="21" t="n">
        <v>0.01</v>
      </c>
      <c r="X323" s="27" t="n">
        <v>1.16</v>
      </c>
      <c r="Y323" s="27" t="n">
        <v>6.9</v>
      </c>
      <c r="Z323" s="27" t="n">
        <v>4.6</v>
      </c>
      <c r="AA323" s="27" t="n">
        <v>8.5</v>
      </c>
      <c r="AB323" s="27" t="n">
        <v>0.77</v>
      </c>
      <c r="AC323" s="27" t="n">
        <v>0.8</v>
      </c>
      <c r="AD323" s="27" t="n">
        <v>0.2</v>
      </c>
      <c r="AE323" s="27" t="n">
        <v>16.7</v>
      </c>
      <c r="AF323" s="27" t="n">
        <v>66.7</v>
      </c>
      <c r="AG323" s="27" t="n">
        <v>98</v>
      </c>
      <c r="AH323" s="27" t="n">
        <v>0.01</v>
      </c>
      <c r="AI323" s="27" t="n">
        <v>0.05</v>
      </c>
      <c r="AJ323" s="27" t="n">
        <v>80</v>
      </c>
      <c r="AK323" s="27" t="n">
        <v>11</v>
      </c>
      <c r="AL323" s="27" t="n">
        <v>3</v>
      </c>
      <c r="AM323" s="27" t="n">
        <v>3</v>
      </c>
      <c r="AN323" s="27" t="n">
        <v>0.54</v>
      </c>
      <c r="BD323" s="27" t="n">
        <v>0.13</v>
      </c>
      <c r="BE323" s="27" t="n">
        <v>0.02</v>
      </c>
      <c r="BF323" s="27" t="n">
        <v>15.2</v>
      </c>
      <c r="BG323" s="27" t="n">
        <v>62</v>
      </c>
      <c r="BH323" s="27"/>
      <c r="BI323" s="27"/>
      <c r="BJ323" s="27"/>
      <c r="BK323" s="27" t="n">
        <v>2.83</v>
      </c>
      <c r="BL323" s="27" t="n">
        <v>14.2</v>
      </c>
      <c r="BM323" s="27" t="n">
        <v>2.4</v>
      </c>
      <c r="BN323" s="27" t="n">
        <v>4.4</v>
      </c>
      <c r="BO323" s="27" t="n">
        <v>0.36</v>
      </c>
    </row>
    <row r="324" customFormat="false" ht="15" hidden="false" customHeight="true" outlineLevel="0" collapsed="false">
      <c r="A324" s="90" t="s">
        <v>36</v>
      </c>
      <c r="B324" s="90"/>
      <c r="C324" s="90"/>
      <c r="D324" s="31" t="n">
        <f aca="false">SUM(D318:D323)</f>
        <v>625</v>
      </c>
      <c r="E324" s="32"/>
      <c r="F324" s="32"/>
      <c r="G324" s="32"/>
      <c r="H324" s="32"/>
      <c r="I324" s="32"/>
      <c r="J324" s="31"/>
      <c r="K324" s="31"/>
      <c r="L324" s="32"/>
      <c r="M324" s="32"/>
      <c r="N324" s="32"/>
      <c r="O324" s="32"/>
      <c r="P324" s="32"/>
    </row>
    <row r="325" customFormat="false" ht="15" hidden="false" customHeight="false" outlineLevel="0" collapsed="false">
      <c r="A325" s="33" t="s">
        <v>37</v>
      </c>
      <c r="B325" s="33"/>
      <c r="C325" s="33"/>
      <c r="D325" s="33"/>
      <c r="E325" s="32" t="n">
        <f aca="false">SUM(E318:E324)</f>
        <v>20.577</v>
      </c>
      <c r="F325" s="32" t="n">
        <f aca="false">SUM(F318:F324)</f>
        <v>22.3</v>
      </c>
      <c r="G325" s="32" t="n">
        <f aca="false">SUM(G318:G324)</f>
        <v>84.118</v>
      </c>
      <c r="H325" s="32" t="n">
        <f aca="false">SUM(H318:H324)</f>
        <v>614.48</v>
      </c>
      <c r="I325" s="32" t="n">
        <f aca="false">SUM(I318:I324)</f>
        <v>42.1</v>
      </c>
      <c r="J325" s="32" t="n">
        <f aca="false">SUM(J318:J324)</f>
        <v>0.2295</v>
      </c>
      <c r="K325" s="32" t="n">
        <f aca="false">SUM(K318:K324)</f>
        <v>0.239</v>
      </c>
      <c r="L325" s="32" t="n">
        <f aca="false">SUM(L318:L324)</f>
        <v>15.61</v>
      </c>
      <c r="M325" s="32" t="n">
        <f aca="false">SUM(M318:M324)</f>
        <v>103.2005</v>
      </c>
      <c r="N325" s="32" t="n">
        <f aca="false">SUM(N318:N324)</f>
        <v>82.5925</v>
      </c>
      <c r="O325" s="32" t="n">
        <f aca="false">SUM(O318:O324)</f>
        <v>318.144</v>
      </c>
      <c r="P325" s="32" t="n">
        <f aca="false">SUM(P318:P324)</f>
        <v>5.2535</v>
      </c>
    </row>
    <row r="326" customFormat="false" ht="13.5" hidden="false" customHeight="true" outlineLevel="0" collapsed="false">
      <c r="A326" s="66" t="s">
        <v>38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="3" customFormat="true" ht="15" hidden="false" customHeight="false" outlineLevel="0" collapsed="false">
      <c r="A327" s="66"/>
      <c r="B327" s="21" t="s">
        <v>83</v>
      </c>
      <c r="C327" s="22" t="s">
        <v>84</v>
      </c>
      <c r="D327" s="20" t="n">
        <v>100</v>
      </c>
      <c r="E327" s="18" t="n">
        <f aca="false">BD327*100/50</f>
        <v>1.1</v>
      </c>
      <c r="F327" s="18" t="n">
        <f aca="false">BE327*100/50</f>
        <v>0.2</v>
      </c>
      <c r="G327" s="18" t="n">
        <f aca="false">BF327*100/50</f>
        <v>3.8</v>
      </c>
      <c r="H327" s="18" t="n">
        <f aca="false">BG327*100/50</f>
        <v>22</v>
      </c>
      <c r="I327" s="18" t="n">
        <f aca="false">BH327*100/50</f>
        <v>0</v>
      </c>
      <c r="J327" s="18" t="n">
        <f aca="false">BI327*100/50</f>
        <v>0.06</v>
      </c>
      <c r="K327" s="18" t="n">
        <f aca="false">BJ327*100/50</f>
        <v>0.04</v>
      </c>
      <c r="L327" s="18" t="n">
        <f aca="false">BK327*100/50</f>
        <v>17.5</v>
      </c>
      <c r="M327" s="18" t="n">
        <f aca="false">BL327*100/50</f>
        <v>14</v>
      </c>
      <c r="N327" s="18" t="n">
        <f aca="false">BM327*100/50</f>
        <v>20</v>
      </c>
      <c r="O327" s="18" t="n">
        <f aca="false">BN327*100/50</f>
        <v>26</v>
      </c>
      <c r="P327" s="18" t="n">
        <f aca="false">BO327*100/50</f>
        <v>0.9</v>
      </c>
      <c r="Q327" s="23" t="n">
        <v>0.08</v>
      </c>
      <c r="R327" s="24" t="n">
        <v>7.25</v>
      </c>
      <c r="S327" s="23" t="n">
        <v>0.13</v>
      </c>
      <c r="T327" s="24" t="n">
        <v>66</v>
      </c>
      <c r="U327" s="25" t="n">
        <v>40</v>
      </c>
      <c r="V327" s="23"/>
      <c r="W327" s="23" t="n">
        <v>0.01</v>
      </c>
      <c r="X327" s="25"/>
      <c r="Y327" s="25" t="n">
        <v>2.4</v>
      </c>
      <c r="Z327" s="25" t="n">
        <v>3</v>
      </c>
      <c r="AA327" s="25"/>
      <c r="AB327" s="25" t="n">
        <v>0.02</v>
      </c>
      <c r="BD327" s="18" t="n">
        <v>0.55</v>
      </c>
      <c r="BE327" s="18" t="n">
        <v>0.1</v>
      </c>
      <c r="BF327" s="18" t="n">
        <v>1.9</v>
      </c>
      <c r="BG327" s="18" t="n">
        <v>11</v>
      </c>
      <c r="BH327" s="18"/>
      <c r="BI327" s="18" t="n">
        <v>0.03</v>
      </c>
      <c r="BJ327" s="18" t="n">
        <v>0.02</v>
      </c>
      <c r="BK327" s="18" t="n">
        <v>8.75</v>
      </c>
      <c r="BL327" s="18" t="n">
        <v>7</v>
      </c>
      <c r="BM327" s="18" t="n">
        <v>10</v>
      </c>
      <c r="BN327" s="18" t="n">
        <v>13</v>
      </c>
      <c r="BO327" s="18" t="n">
        <v>0.45</v>
      </c>
      <c r="WRG327" s="4"/>
    </row>
    <row r="328" s="35" customFormat="true" ht="13.8" hidden="false" customHeight="false" outlineLevel="0" collapsed="false">
      <c r="A328" s="66"/>
      <c r="B328" s="21" t="s">
        <v>85</v>
      </c>
      <c r="C328" s="15" t="s">
        <v>86</v>
      </c>
      <c r="D328" s="67" t="n">
        <v>250</v>
      </c>
      <c r="E328" s="21" t="n">
        <f aca="false">BD328*250/100</f>
        <v>2.7</v>
      </c>
      <c r="F328" s="21" t="n">
        <f aca="false">BE328*250/100</f>
        <v>2.85</v>
      </c>
      <c r="G328" s="21" t="n">
        <f aca="false">BF328*250/100</f>
        <v>17.45</v>
      </c>
      <c r="H328" s="21" t="n">
        <f aca="false">BG328*250/100</f>
        <v>117.5</v>
      </c>
      <c r="I328" s="21" t="n">
        <f aca="false">BH328*250/100</f>
        <v>0</v>
      </c>
      <c r="J328" s="21" t="n">
        <f aca="false">BI328*250/100</f>
        <v>0.125</v>
      </c>
      <c r="K328" s="21" t="n">
        <f aca="false">BJ328*250/100</f>
        <v>0.075</v>
      </c>
      <c r="L328" s="21" t="n">
        <f aca="false">BK328*250/100</f>
        <v>8.25</v>
      </c>
      <c r="M328" s="21" t="n">
        <f aca="false">BL328*250/100</f>
        <v>29.2</v>
      </c>
      <c r="N328" s="21" t="n">
        <f aca="false">BM328*250/100</f>
        <v>27.275</v>
      </c>
      <c r="O328" s="21" t="n">
        <f aca="false">BN328*250/100</f>
        <v>67.575</v>
      </c>
      <c r="P328" s="21" t="n">
        <f aca="false">BO328*250/100</f>
        <v>1.125</v>
      </c>
      <c r="BD328" s="21" t="n">
        <v>1.08</v>
      </c>
      <c r="BE328" s="67" t="n">
        <v>1.14</v>
      </c>
      <c r="BF328" s="21" t="n">
        <v>6.98</v>
      </c>
      <c r="BG328" s="67" t="n">
        <v>47</v>
      </c>
      <c r="BH328" s="21"/>
      <c r="BI328" s="67" t="n">
        <v>0.05</v>
      </c>
      <c r="BJ328" s="21" t="n">
        <v>0.03</v>
      </c>
      <c r="BK328" s="67" t="n">
        <v>3.3</v>
      </c>
      <c r="BL328" s="21" t="n">
        <v>11.68</v>
      </c>
      <c r="BM328" s="67" t="n">
        <v>10.91</v>
      </c>
      <c r="BN328" s="21" t="n">
        <v>27.03</v>
      </c>
      <c r="BO328" s="68" t="n">
        <v>0.45</v>
      </c>
      <c r="WJT328" s="36"/>
      <c r="WJU328" s="36"/>
      <c r="WJV328" s="36"/>
      <c r="WJW328" s="36"/>
      <c r="WJX328" s="36"/>
      <c r="WJY328" s="36"/>
      <c r="WJZ328" s="36"/>
      <c r="WKA328" s="36"/>
      <c r="WKB328" s="36"/>
      <c r="WKC328" s="36"/>
      <c r="WKD328" s="36"/>
      <c r="WKE328" s="36"/>
      <c r="WKF328" s="36"/>
      <c r="WKG328" s="36"/>
      <c r="WKH328" s="36"/>
      <c r="WKI328" s="36"/>
      <c r="WKJ328" s="36"/>
      <c r="WKK328" s="36"/>
      <c r="WKL328" s="36"/>
      <c r="WKM328" s="36"/>
      <c r="WKN328" s="36"/>
      <c r="WKO328" s="36"/>
      <c r="WKP328" s="36"/>
      <c r="WKQ328" s="36"/>
      <c r="WKR328" s="36"/>
      <c r="WKS328" s="36"/>
      <c r="WKT328" s="36"/>
      <c r="WKU328" s="36"/>
      <c r="WKV328" s="36"/>
      <c r="WKW328" s="36"/>
      <c r="WKX328" s="36"/>
      <c r="WKY328" s="36"/>
      <c r="WKZ328" s="36"/>
      <c r="WLA328" s="36"/>
      <c r="WLB328" s="36"/>
      <c r="WLC328" s="36"/>
      <c r="WLD328" s="36"/>
      <c r="WLE328" s="36"/>
      <c r="WLF328" s="36"/>
      <c r="WLG328" s="36"/>
      <c r="WLH328" s="36"/>
      <c r="WLI328" s="36"/>
      <c r="WLJ328" s="36"/>
      <c r="WLK328" s="36"/>
      <c r="WLL328" s="36"/>
      <c r="WLM328" s="36"/>
      <c r="WLN328" s="36"/>
      <c r="WLO328" s="36"/>
      <c r="WLP328" s="36"/>
      <c r="WLQ328" s="36"/>
      <c r="WLR328" s="36"/>
      <c r="WLS328" s="36"/>
      <c r="WLT328" s="36"/>
      <c r="WLU328" s="36"/>
      <c r="WLV328" s="36"/>
      <c r="WLW328" s="36"/>
      <c r="WLX328" s="36"/>
      <c r="WLY328" s="36"/>
      <c r="WLZ328" s="36"/>
      <c r="WMA328" s="36"/>
      <c r="WMB328" s="36"/>
      <c r="WMC328" s="36"/>
      <c r="WMD328" s="36"/>
      <c r="WME328" s="36"/>
      <c r="WMF328" s="36"/>
      <c r="WMG328" s="36"/>
      <c r="WMH328" s="36"/>
      <c r="WMI328" s="36"/>
      <c r="WMJ328" s="36"/>
      <c r="WMK328" s="36"/>
      <c r="WML328" s="36"/>
      <c r="WMM328" s="36"/>
      <c r="WMN328" s="36"/>
      <c r="WMO328" s="36"/>
      <c r="WMP328" s="36"/>
      <c r="WMQ328" s="36"/>
      <c r="WMR328" s="36"/>
      <c r="WMS328" s="36"/>
      <c r="WMT328" s="36"/>
      <c r="WMU328" s="36"/>
      <c r="WMV328" s="36"/>
      <c r="WMW328" s="36"/>
      <c r="WMX328" s="36"/>
      <c r="WMY328" s="36"/>
      <c r="WMZ328" s="36"/>
      <c r="WNA328" s="36"/>
      <c r="WNB328" s="36"/>
      <c r="WNC328" s="36"/>
      <c r="WND328" s="36"/>
      <c r="WNE328" s="36"/>
      <c r="WNF328" s="36"/>
      <c r="WNG328" s="36"/>
      <c r="WNH328" s="36"/>
      <c r="WNI328" s="36"/>
      <c r="WNJ328" s="36"/>
      <c r="WNK328" s="36"/>
      <c r="WNL328" s="36"/>
      <c r="WNM328" s="36"/>
      <c r="WNN328" s="36"/>
      <c r="WNO328" s="36"/>
      <c r="WNP328" s="36"/>
      <c r="WNQ328" s="36"/>
      <c r="WNR328" s="36"/>
      <c r="WNS328" s="36"/>
      <c r="WNT328" s="36"/>
      <c r="WNU328" s="36"/>
      <c r="WNV328" s="36"/>
      <c r="WNW328" s="36"/>
      <c r="WNX328" s="36"/>
      <c r="WNY328" s="36"/>
      <c r="WNZ328" s="36"/>
      <c r="WOA328" s="36"/>
      <c r="WOB328" s="36"/>
      <c r="WOC328" s="36"/>
      <c r="WOD328" s="37"/>
      <c r="WOE328" s="37"/>
      <c r="WOF328" s="37"/>
      <c r="WOG328" s="37"/>
      <c r="WOH328" s="37"/>
      <c r="WOI328" s="37"/>
      <c r="WOJ328" s="37"/>
      <c r="WOK328" s="37"/>
      <c r="WOL328" s="37"/>
      <c r="WOM328" s="37"/>
      <c r="WON328" s="37"/>
      <c r="WOO328" s="37"/>
      <c r="WOP328" s="37"/>
      <c r="WOQ328" s="37"/>
      <c r="WOR328" s="37"/>
      <c r="WOS328" s="37"/>
      <c r="WOT328" s="37"/>
      <c r="WOU328" s="37"/>
      <c r="WOV328" s="37"/>
      <c r="WOW328" s="37"/>
      <c r="WOX328" s="37"/>
      <c r="WOY328" s="37"/>
      <c r="WOZ328" s="37"/>
      <c r="WPA328" s="37"/>
      <c r="WPB328" s="37"/>
      <c r="WPC328" s="37"/>
      <c r="WPD328" s="37"/>
      <c r="WPE328" s="37"/>
      <c r="WPF328" s="37"/>
      <c r="WPG328" s="37"/>
      <c r="WPH328" s="37"/>
      <c r="WPI328" s="37"/>
      <c r="WPJ328" s="37"/>
      <c r="WPK328" s="37"/>
      <c r="WPL328" s="37"/>
      <c r="WPM328" s="37"/>
      <c r="WPN328" s="37"/>
      <c r="WPO328" s="37"/>
      <c r="WPP328" s="37"/>
      <c r="WPQ328" s="37"/>
      <c r="WPR328" s="37"/>
      <c r="WPS328" s="37"/>
      <c r="WPT328" s="37"/>
      <c r="WPU328" s="37"/>
      <c r="WPV328" s="37"/>
      <c r="WPW328" s="37"/>
      <c r="WPX328" s="37"/>
      <c r="WPY328" s="37"/>
      <c r="WPZ328" s="37"/>
      <c r="WQA328" s="37"/>
      <c r="WQB328" s="37"/>
      <c r="WQC328" s="37"/>
      <c r="WQD328" s="37"/>
      <c r="WQE328" s="37"/>
      <c r="WQF328" s="37"/>
      <c r="WQG328" s="37"/>
      <c r="WQH328" s="37"/>
      <c r="WQI328" s="37"/>
      <c r="WQJ328" s="37"/>
      <c r="WQK328" s="37"/>
      <c r="WQL328" s="37"/>
      <c r="WQM328" s="37"/>
      <c r="WQN328" s="37"/>
      <c r="WQO328" s="37"/>
      <c r="WQP328" s="37"/>
      <c r="WQQ328" s="37"/>
      <c r="WQR328" s="37"/>
      <c r="WQS328" s="37"/>
      <c r="WQT328" s="37"/>
      <c r="WQU328" s="37"/>
      <c r="WQV328" s="37"/>
      <c r="WQW328" s="37"/>
      <c r="WQX328" s="37"/>
      <c r="WQY328" s="37"/>
      <c r="WQZ328" s="37"/>
      <c r="WRA328" s="37"/>
      <c r="WRB328" s="37"/>
      <c r="WRC328" s="37"/>
      <c r="WRD328" s="37"/>
      <c r="WRE328" s="37"/>
      <c r="WRF328" s="37"/>
      <c r="WRG328" s="4"/>
    </row>
    <row r="329" s="1" customFormat="true" ht="13.8" hidden="false" customHeight="false" outlineLevel="0" collapsed="false">
      <c r="A329" s="66"/>
      <c r="B329" s="18" t="s">
        <v>173</v>
      </c>
      <c r="C329" s="38" t="s">
        <v>174</v>
      </c>
      <c r="D329" s="20" t="n">
        <v>100</v>
      </c>
      <c r="E329" s="39" t="n">
        <v>10.64</v>
      </c>
      <c r="F329" s="39" t="n">
        <v>23.19</v>
      </c>
      <c r="G329" s="39" t="n">
        <v>2.89</v>
      </c>
      <c r="H329" s="39" t="n">
        <v>309</v>
      </c>
      <c r="I329" s="39"/>
      <c r="J329" s="39" t="n">
        <v>0.28</v>
      </c>
      <c r="K329" s="39" t="n">
        <v>0.09</v>
      </c>
      <c r="L329" s="39" t="n">
        <v>0.92</v>
      </c>
      <c r="M329" s="39" t="n">
        <v>20</v>
      </c>
      <c r="N329" s="39" t="n">
        <v>22.39</v>
      </c>
      <c r="O329" s="39" t="n">
        <v>128.62</v>
      </c>
      <c r="P329" s="39" t="n">
        <v>2.21</v>
      </c>
      <c r="Q329" s="40" t="n">
        <v>7.46</v>
      </c>
      <c r="R329" s="40" t="n">
        <v>8.29</v>
      </c>
      <c r="S329" s="40" t="n">
        <v>9.44</v>
      </c>
      <c r="T329" s="40" t="n">
        <v>142</v>
      </c>
      <c r="U329" s="40" t="n">
        <v>33</v>
      </c>
      <c r="V329" s="41" t="n">
        <v>0.05</v>
      </c>
      <c r="W329" s="41" t="n">
        <v>0.07</v>
      </c>
      <c r="X329" s="40" t="n">
        <v>0.41</v>
      </c>
      <c r="Y329" s="40" t="n">
        <v>23.65</v>
      </c>
      <c r="Z329" s="40" t="n">
        <v>16.5</v>
      </c>
      <c r="AA329" s="40" t="n">
        <v>83.14</v>
      </c>
      <c r="AB329" s="40" t="n">
        <v>0.68</v>
      </c>
      <c r="WON329" s="2"/>
      <c r="WOO329" s="2"/>
      <c r="WOP329" s="2"/>
      <c r="WOQ329" s="2"/>
      <c r="WOR329" s="2"/>
      <c r="WOS329" s="2"/>
      <c r="WOT329" s="2"/>
      <c r="WOU329" s="2"/>
      <c r="WOV329" s="2"/>
      <c r="WOW329" s="2"/>
      <c r="WOX329" s="2"/>
      <c r="WOY329" s="2"/>
      <c r="WOZ329" s="2"/>
      <c r="WPA329" s="2"/>
      <c r="WPB329" s="2"/>
      <c r="WPC329" s="2"/>
      <c r="WPD329" s="2"/>
      <c r="WPE329" s="2"/>
      <c r="WPF329" s="2"/>
      <c r="WPG329" s="2"/>
      <c r="WPH329" s="2"/>
      <c r="WPI329" s="2"/>
      <c r="WPJ329" s="2"/>
      <c r="WPK329" s="2"/>
      <c r="WPL329" s="2"/>
      <c r="WPM329" s="2"/>
      <c r="WPN329" s="2"/>
      <c r="WPO329" s="2"/>
      <c r="WPP329" s="2"/>
      <c r="WPQ329" s="2"/>
      <c r="WPR329" s="2"/>
      <c r="WPS329" s="2"/>
      <c r="WPT329" s="2"/>
      <c r="WPU329" s="2"/>
      <c r="WPV329" s="2"/>
      <c r="WPW329" s="2"/>
      <c r="WPX329" s="2"/>
      <c r="WPY329" s="2"/>
      <c r="WPZ329" s="2"/>
      <c r="WQA329" s="2"/>
      <c r="WQB329" s="2"/>
      <c r="WQC329" s="2"/>
      <c r="WQD329" s="2"/>
      <c r="WQE329" s="2"/>
      <c r="WQF329" s="2"/>
      <c r="WQG329" s="2"/>
      <c r="WQH329" s="2"/>
      <c r="WQI329" s="2"/>
      <c r="WQJ329" s="2"/>
      <c r="WQK329" s="2"/>
      <c r="WQL329" s="2"/>
      <c r="WQM329" s="2"/>
      <c r="WQN329" s="2"/>
      <c r="WQO329" s="2"/>
      <c r="WQP329" s="2"/>
      <c r="WQQ329" s="2"/>
      <c r="WQR329" s="2"/>
      <c r="WQS329" s="2"/>
      <c r="WQT329" s="2"/>
      <c r="WQU329" s="2"/>
      <c r="WQV329" s="2"/>
      <c r="WQW329" s="2"/>
      <c r="WQX329" s="2"/>
      <c r="WQY329" s="2"/>
      <c r="WQZ329" s="2"/>
      <c r="WRA329" s="2"/>
      <c r="WRB329" s="2"/>
      <c r="WRC329" s="2"/>
      <c r="WRD329" s="2"/>
      <c r="WRE329" s="2"/>
      <c r="WRF329" s="2"/>
      <c r="WRG329" s="2"/>
      <c r="WRH329" s="2"/>
      <c r="WRI329" s="2"/>
      <c r="WRJ329" s="2"/>
      <c r="WRK329" s="2"/>
      <c r="WRL329" s="2"/>
      <c r="WRM329" s="2"/>
      <c r="WRN329" s="2"/>
      <c r="WRO329" s="2"/>
      <c r="WRP329" s="2"/>
      <c r="WRQ329" s="2"/>
      <c r="WRR329" s="2"/>
      <c r="WRS329" s="2"/>
      <c r="WRT329" s="2"/>
      <c r="WRU329" s="2"/>
      <c r="WRV329" s="2"/>
      <c r="WRW329" s="2"/>
      <c r="WRX329" s="2"/>
      <c r="WRY329" s="2"/>
      <c r="WRZ329" s="2"/>
      <c r="WSA329" s="2"/>
      <c r="WSB329" s="2"/>
      <c r="WSC329" s="2"/>
      <c r="WSD329" s="2"/>
      <c r="WSE329" s="2"/>
      <c r="WSF329" s="2"/>
      <c r="WSG329" s="2"/>
      <c r="WSH329" s="2"/>
      <c r="WSI329" s="2"/>
      <c r="WSJ329" s="2"/>
      <c r="WSK329" s="2"/>
      <c r="WSL329" s="2"/>
      <c r="WSM329" s="2"/>
      <c r="WSN329" s="2"/>
      <c r="WSO329" s="2"/>
      <c r="WSP329" s="2"/>
      <c r="WSQ329" s="2"/>
      <c r="WSR329" s="2"/>
      <c r="WSS329" s="2"/>
      <c r="WST329" s="2"/>
      <c r="WSU329" s="2"/>
      <c r="WSV329" s="2"/>
      <c r="WSW329" s="2"/>
      <c r="WSX329" s="2"/>
      <c r="WSY329" s="2"/>
      <c r="WSZ329" s="2"/>
      <c r="WTA329" s="2"/>
      <c r="WTB329" s="2"/>
      <c r="WTC329" s="2"/>
      <c r="WTD329" s="2"/>
      <c r="WTE329" s="2"/>
      <c r="WTF329" s="2"/>
      <c r="WTG329" s="2"/>
      <c r="WTH329" s="2"/>
      <c r="WTI329" s="2"/>
      <c r="WTJ329" s="2"/>
      <c r="WTK329" s="2"/>
      <c r="WTL329" s="2"/>
      <c r="WTM329" s="2"/>
      <c r="WTN329" s="2"/>
      <c r="WTO329" s="2"/>
      <c r="WTP329" s="2"/>
      <c r="WTQ329" s="2"/>
      <c r="WTR329" s="2"/>
      <c r="WTS329" s="2"/>
      <c r="WTT329" s="2"/>
      <c r="WTU329" s="2"/>
      <c r="WTV329" s="2"/>
      <c r="WTW329" s="2"/>
      <c r="WTX329" s="2"/>
      <c r="WTY329" s="2"/>
      <c r="WTZ329" s="2"/>
      <c r="WUA329" s="2"/>
      <c r="WUB329" s="2"/>
      <c r="WUC329" s="2"/>
      <c r="WUD329" s="2"/>
      <c r="WUE329" s="2"/>
      <c r="WUF329" s="2"/>
      <c r="WUG329" s="2"/>
      <c r="WUH329" s="2"/>
      <c r="WUI329" s="2"/>
      <c r="WUJ329" s="2"/>
      <c r="WUK329" s="2"/>
      <c r="WUL329" s="2"/>
      <c r="WUM329" s="2"/>
      <c r="WUN329" s="2"/>
      <c r="WUO329" s="2"/>
      <c r="WUP329" s="2"/>
      <c r="WUQ329" s="2"/>
      <c r="WUR329" s="2"/>
      <c r="WUS329" s="2"/>
      <c r="WUT329" s="2"/>
      <c r="WUU329" s="2"/>
      <c r="WUV329" s="2"/>
      <c r="WUW329" s="2"/>
      <c r="WUX329" s="2"/>
      <c r="WUY329" s="2"/>
      <c r="WUZ329" s="2"/>
      <c r="WVA329" s="2"/>
      <c r="WVB329" s="2"/>
      <c r="WVC329" s="2"/>
      <c r="WVD329" s="2"/>
      <c r="WVE329" s="2"/>
      <c r="WVF329" s="2"/>
      <c r="WVG329" s="2"/>
      <c r="WVH329" s="2"/>
      <c r="WVI329" s="2"/>
      <c r="WVJ329" s="2"/>
      <c r="WVK329" s="2"/>
      <c r="WVL329" s="2"/>
      <c r="WVM329" s="2"/>
      <c r="WVN329" s="2"/>
      <c r="WVO329" s="2"/>
      <c r="WVP329" s="2"/>
      <c r="WVQ329" s="2"/>
      <c r="WVR329" s="2"/>
      <c r="WVS329" s="2"/>
      <c r="WVT329" s="2"/>
      <c r="WVU329" s="2"/>
      <c r="WVV329" s="2"/>
      <c r="WVW329" s="2"/>
      <c r="WVX329" s="2"/>
      <c r="WVY329" s="2"/>
      <c r="WVZ329" s="2"/>
      <c r="WWA329" s="2"/>
      <c r="WWB329" s="2"/>
      <c r="WWC329" s="2"/>
      <c r="WWD329" s="2"/>
      <c r="WWE329" s="2"/>
      <c r="WWF329" s="2"/>
      <c r="WWG329" s="2"/>
      <c r="WWH329" s="2"/>
      <c r="WWI329" s="2"/>
      <c r="WWJ329" s="2"/>
      <c r="WWK329" s="2"/>
      <c r="WWL329" s="2"/>
      <c r="WWM329" s="2"/>
      <c r="WWN329" s="2"/>
      <c r="WWO329" s="2"/>
      <c r="WWP329" s="2"/>
      <c r="WWQ329" s="2"/>
      <c r="WWR329" s="2"/>
      <c r="WWS329" s="2"/>
      <c r="WWT329" s="2"/>
      <c r="WWU329" s="2"/>
      <c r="WWV329" s="2"/>
      <c r="WWW329" s="2"/>
      <c r="WWX329" s="2"/>
      <c r="WWY329" s="2"/>
      <c r="WWZ329" s="2"/>
      <c r="WXA329" s="2"/>
      <c r="WXB329" s="2"/>
      <c r="WXC329" s="2"/>
      <c r="WXD329" s="2"/>
      <c r="WXE329" s="2"/>
      <c r="WXF329" s="2"/>
      <c r="WXG329" s="2"/>
      <c r="WXH329" s="2"/>
      <c r="WXI329" s="2"/>
      <c r="WXJ329" s="2"/>
      <c r="WXK329" s="2"/>
      <c r="WXL329" s="2"/>
      <c r="WXM329" s="2"/>
      <c r="WXN329" s="2"/>
      <c r="WXO329" s="2"/>
      <c r="WXP329" s="2"/>
      <c r="WXQ329" s="2"/>
      <c r="WXR329" s="2"/>
      <c r="WXS329" s="2"/>
      <c r="WXT329" s="2"/>
      <c r="WXU329" s="2"/>
      <c r="WXV329" s="2"/>
      <c r="WXW329" s="2"/>
      <c r="WXX329" s="2"/>
      <c r="WXY329" s="2"/>
      <c r="WXZ329" s="2"/>
      <c r="WYA329" s="2"/>
      <c r="WYB329" s="2"/>
      <c r="WYC329" s="2"/>
      <c r="WYD329" s="2"/>
      <c r="WYE329" s="2"/>
      <c r="WYF329" s="2"/>
      <c r="WYG329" s="2"/>
      <c r="WYH329" s="2"/>
      <c r="WYI329" s="2"/>
      <c r="WYJ329" s="2"/>
      <c r="WYK329" s="2"/>
      <c r="WYL329" s="2"/>
      <c r="WYM329" s="2"/>
      <c r="WYN329" s="2"/>
      <c r="WYO329" s="2"/>
      <c r="WYP329" s="2"/>
      <c r="WYQ329" s="2"/>
      <c r="WYR329" s="2"/>
      <c r="WYS329" s="2"/>
      <c r="WYT329" s="2"/>
      <c r="WYU329" s="2"/>
      <c r="WYV329" s="2"/>
      <c r="WYW329" s="2"/>
      <c r="WYX329" s="2"/>
      <c r="WYY329" s="2"/>
      <c r="WYZ329" s="2"/>
      <c r="WZA329" s="2"/>
      <c r="WZB329" s="2"/>
      <c r="WZC329" s="2"/>
      <c r="WZD329" s="2"/>
      <c r="WZE329" s="2"/>
      <c r="WZF329" s="2"/>
      <c r="WZG329" s="2"/>
      <c r="WZH329" s="2"/>
      <c r="WZI329" s="2"/>
      <c r="WZJ329" s="2"/>
      <c r="WZK329" s="2"/>
      <c r="WZL329" s="2"/>
      <c r="WZM329" s="2"/>
      <c r="WZN329" s="2"/>
      <c r="WZO329" s="2"/>
      <c r="WZP329" s="2"/>
      <c r="WZQ329" s="2"/>
      <c r="WZR329" s="2"/>
      <c r="WZS329" s="2"/>
      <c r="WZT329" s="2"/>
      <c r="WZU329" s="2"/>
      <c r="WZV329" s="2"/>
      <c r="WZW329" s="2"/>
      <c r="WZX329" s="2"/>
      <c r="WZY329" s="2"/>
      <c r="WZZ329" s="2"/>
      <c r="XAA329" s="2"/>
      <c r="XAB329" s="2"/>
      <c r="XAC329" s="2"/>
      <c r="XAD329" s="2"/>
      <c r="XAE329" s="2"/>
      <c r="XAF329" s="2"/>
      <c r="XAG329" s="2"/>
      <c r="XAH329" s="2"/>
      <c r="XAI329" s="2"/>
      <c r="XAJ329" s="2"/>
      <c r="XAK329" s="2"/>
      <c r="XAL329" s="2"/>
      <c r="XAM329" s="2"/>
      <c r="XAN329" s="2"/>
      <c r="XAO329" s="2"/>
      <c r="XAP329" s="2"/>
      <c r="XAQ329" s="2"/>
      <c r="XAR329" s="2"/>
      <c r="XAS329" s="2"/>
      <c r="XAT329" s="2"/>
      <c r="XAU329" s="2"/>
      <c r="XAV329" s="2"/>
      <c r="XAW329" s="2"/>
      <c r="XAX329" s="2"/>
      <c r="XAY329" s="2"/>
      <c r="XAZ329" s="2"/>
      <c r="XBA329" s="2"/>
      <c r="XBB329" s="2"/>
      <c r="XBC329" s="2"/>
      <c r="XBD329" s="2"/>
      <c r="XBE329" s="2"/>
      <c r="XBF329" s="2"/>
      <c r="XBG329" s="2"/>
      <c r="XBH329" s="2"/>
      <c r="XBI329" s="2"/>
      <c r="XBJ329" s="2"/>
      <c r="XBK329" s="2"/>
      <c r="XBL329" s="2"/>
      <c r="XBM329" s="2"/>
      <c r="XBN329" s="2"/>
      <c r="XBO329" s="2"/>
      <c r="XBP329" s="2"/>
      <c r="XBQ329" s="2"/>
      <c r="XBR329" s="2"/>
      <c r="XBS329" s="2"/>
      <c r="XBT329" s="2"/>
      <c r="XBU329" s="2"/>
      <c r="XBV329" s="2"/>
      <c r="XBW329" s="2"/>
      <c r="XBX329" s="2"/>
      <c r="XBY329" s="2"/>
      <c r="XBZ329" s="2"/>
      <c r="XCA329" s="3"/>
      <c r="XCB329" s="3"/>
      <c r="XCC329" s="3"/>
      <c r="XCD329" s="3"/>
      <c r="XCE329" s="3"/>
      <c r="XCF329" s="3"/>
      <c r="XCG329" s="3"/>
      <c r="XCH329" s="3"/>
      <c r="XCI329" s="3"/>
      <c r="XCJ329" s="3"/>
      <c r="XCK329" s="3"/>
      <c r="XCL329" s="3"/>
      <c r="XCM329" s="3"/>
      <c r="XCN329" s="3"/>
      <c r="XCO329" s="3"/>
      <c r="XCP329" s="3"/>
      <c r="XCQ329" s="3"/>
      <c r="XCR329" s="3"/>
      <c r="XCS329" s="3"/>
      <c r="XCT329" s="3"/>
      <c r="XCU329" s="3"/>
      <c r="XCV329" s="3"/>
      <c r="XCW329" s="3"/>
      <c r="XCX329" s="3"/>
      <c r="XCY329" s="3"/>
      <c r="XCZ329" s="3"/>
      <c r="XDA329" s="3"/>
      <c r="XDB329" s="3"/>
      <c r="XDC329" s="3"/>
      <c r="XDD329" s="3"/>
      <c r="XDE329" s="3"/>
      <c r="XDF329" s="3"/>
      <c r="XDG329" s="3"/>
      <c r="XDH329" s="3"/>
      <c r="XDI329" s="3"/>
      <c r="XDJ329" s="3"/>
      <c r="XDK329" s="3"/>
      <c r="XDL329" s="3"/>
      <c r="XDM329" s="3"/>
      <c r="XDN329" s="3"/>
      <c r="XDO329" s="3"/>
      <c r="XDP329" s="3"/>
      <c r="XDQ329" s="3"/>
      <c r="XDR329" s="3"/>
      <c r="XDS329" s="3"/>
      <c r="XDT329" s="3"/>
      <c r="XDU329" s="3"/>
      <c r="XDV329" s="3"/>
      <c r="XDW329" s="3"/>
      <c r="XDX329" s="3"/>
      <c r="XDY329" s="3"/>
      <c r="XDZ329" s="3"/>
      <c r="XEA329" s="3"/>
      <c r="XEB329" s="3"/>
      <c r="XEC329" s="3"/>
      <c r="XED329" s="3"/>
      <c r="XEE329" s="3"/>
      <c r="XEF329" s="3"/>
      <c r="XEG329" s="3"/>
      <c r="XEH329" s="3"/>
      <c r="XEI329" s="3"/>
      <c r="XEJ329" s="3"/>
      <c r="XEK329" s="3"/>
      <c r="XEL329" s="3"/>
      <c r="XEM329" s="3"/>
      <c r="XEN329" s="3"/>
      <c r="XEO329" s="3"/>
      <c r="XEP329" s="3"/>
      <c r="XEQ329" s="3"/>
      <c r="XER329" s="3"/>
      <c r="XES329" s="3"/>
      <c r="XET329" s="3"/>
      <c r="XEU329" s="3"/>
      <c r="XEV329" s="3"/>
      <c r="XEW329" s="3"/>
      <c r="XEX329" s="3"/>
      <c r="XEY329" s="3"/>
      <c r="XEZ329" s="3"/>
      <c r="XFA329" s="3"/>
      <c r="XFB329" s="3"/>
      <c r="XFC329" s="3"/>
      <c r="XFD329" s="4"/>
    </row>
    <row r="330" customFormat="false" ht="15" hidden="false" customHeight="false" outlineLevel="0" collapsed="false">
      <c r="A330" s="66"/>
      <c r="B330" s="18" t="s">
        <v>45</v>
      </c>
      <c r="C330" s="38" t="s">
        <v>46</v>
      </c>
      <c r="D330" s="20" t="n">
        <v>180</v>
      </c>
      <c r="E330" s="39" t="n">
        <f aca="false">BD330*180/100</f>
        <v>3.438</v>
      </c>
      <c r="F330" s="39" t="n">
        <f aca="false">BE330*180/100</f>
        <v>5.184</v>
      </c>
      <c r="G330" s="39" t="n">
        <f aca="false">BF330*180/100</f>
        <v>27.612</v>
      </c>
      <c r="H330" s="39" t="n">
        <f aca="false">BG330*180/100</f>
        <v>169.2</v>
      </c>
      <c r="I330" s="39" t="n">
        <f aca="false">BH330*180/100</f>
        <v>0</v>
      </c>
      <c r="J330" s="39" t="n">
        <f aca="false">BI330*180/100</f>
        <v>0.18</v>
      </c>
      <c r="K330" s="39" t="n">
        <f aca="false">BJ330*180/100</f>
        <v>0.108</v>
      </c>
      <c r="L330" s="39" t="n">
        <f aca="false">BK330*180/100</f>
        <v>25.2</v>
      </c>
      <c r="M330" s="39" t="n">
        <f aca="false">BL330*180/100</f>
        <v>17.568</v>
      </c>
      <c r="N330" s="39" t="n">
        <f aca="false">BM330*180/100</f>
        <v>35.19</v>
      </c>
      <c r="O330" s="39" t="n">
        <f aca="false">BN330*180/100</f>
        <v>95.67</v>
      </c>
      <c r="P330" s="39" t="n">
        <f aca="false">BO330*180/100</f>
        <v>1.386</v>
      </c>
      <c r="BD330" s="39" t="n">
        <v>1.91</v>
      </c>
      <c r="BE330" s="39" t="n">
        <v>2.88</v>
      </c>
      <c r="BF330" s="39" t="n">
        <v>15.34</v>
      </c>
      <c r="BG330" s="39" t="n">
        <v>94</v>
      </c>
      <c r="BH330" s="39"/>
      <c r="BI330" s="39" t="n">
        <v>0.1</v>
      </c>
      <c r="BJ330" s="39" t="n">
        <v>0.06</v>
      </c>
      <c r="BK330" s="39" t="n">
        <v>14</v>
      </c>
      <c r="BL330" s="39" t="n">
        <v>9.76</v>
      </c>
      <c r="BM330" s="39" t="n">
        <v>19.55</v>
      </c>
      <c r="BN330" s="39" t="n">
        <v>53.15</v>
      </c>
      <c r="BO330" s="39" t="n">
        <v>0.77</v>
      </c>
      <c r="WOD330" s="2"/>
      <c r="WOE330" s="2"/>
      <c r="WOF330" s="2"/>
      <c r="WOG330" s="2"/>
      <c r="WOH330" s="2"/>
      <c r="WOI330" s="2"/>
      <c r="WOJ330" s="2"/>
      <c r="WOK330" s="2"/>
      <c r="WOL330" s="2"/>
      <c r="WOM330" s="2"/>
      <c r="WON330" s="2"/>
      <c r="WOO330" s="2"/>
      <c r="WOP330" s="2"/>
      <c r="WOQ330" s="2"/>
      <c r="WOR330" s="2"/>
      <c r="WOS330" s="2"/>
      <c r="WOT330" s="2"/>
      <c r="WOU330" s="2"/>
      <c r="WOV330" s="2"/>
      <c r="WOW330" s="2"/>
      <c r="WOX330" s="2"/>
      <c r="WOY330" s="2"/>
      <c r="WOZ330" s="2"/>
      <c r="WPA330" s="2"/>
      <c r="WPB330" s="2"/>
      <c r="WPC330" s="2"/>
      <c r="WPD330" s="2"/>
      <c r="WPE330" s="2"/>
      <c r="WPF330" s="2"/>
      <c r="WPG330" s="2"/>
      <c r="WPH330" s="2"/>
      <c r="WPI330" s="2"/>
      <c r="WPJ330" s="2"/>
      <c r="WPK330" s="2"/>
      <c r="WPL330" s="2"/>
      <c r="WPM330" s="2"/>
      <c r="WPN330" s="2"/>
      <c r="WPO330" s="2"/>
      <c r="WPP330" s="2"/>
      <c r="WPQ330" s="2"/>
      <c r="WPR330" s="2"/>
      <c r="WPS330" s="2"/>
      <c r="WPT330" s="2"/>
      <c r="WPU330" s="2"/>
      <c r="WPV330" s="2"/>
      <c r="WPW330" s="2"/>
      <c r="WPX330" s="2"/>
      <c r="WPY330" s="2"/>
      <c r="WPZ330" s="2"/>
      <c r="WQA330" s="2"/>
      <c r="WQB330" s="2"/>
      <c r="WQC330" s="2"/>
      <c r="WQD330" s="2"/>
      <c r="WQE330" s="2"/>
      <c r="WQF330" s="2"/>
      <c r="WQG330" s="2"/>
      <c r="WQH330" s="2"/>
      <c r="WQI330" s="2"/>
      <c r="WQJ330" s="2"/>
      <c r="WQK330" s="2"/>
      <c r="WQL330" s="2"/>
      <c r="WQM330" s="2"/>
      <c r="WQN330" s="2"/>
      <c r="WQO330" s="2"/>
      <c r="WQP330" s="2"/>
      <c r="WQQ330" s="2"/>
      <c r="WQR330" s="2"/>
      <c r="WQS330" s="2"/>
      <c r="WQT330" s="2"/>
      <c r="WQU330" s="2"/>
      <c r="WQV330" s="2"/>
      <c r="WQW330" s="2"/>
      <c r="WQX330" s="2"/>
      <c r="WQY330" s="2"/>
      <c r="WQZ330" s="2"/>
      <c r="WRA330" s="2"/>
      <c r="WRB330" s="2"/>
      <c r="WRC330" s="2"/>
      <c r="WRD330" s="2"/>
      <c r="WRE330" s="2"/>
      <c r="WRF330" s="2"/>
    </row>
    <row r="331" customFormat="false" ht="13.8" hidden="false" customHeight="false" outlineLevel="0" collapsed="false">
      <c r="A331" s="66"/>
      <c r="B331" s="21" t="s">
        <v>31</v>
      </c>
      <c r="C331" s="26" t="s">
        <v>32</v>
      </c>
      <c r="D331" s="21" t="n">
        <v>30</v>
      </c>
      <c r="E331" s="27" t="n">
        <f aca="false">BD331*30/20</f>
        <v>2.04</v>
      </c>
      <c r="F331" s="27" t="n">
        <f aca="false">BE331*30/20</f>
        <v>0.36</v>
      </c>
      <c r="G331" s="27" t="n">
        <f aca="false">BF331*30/20</f>
        <v>10.08</v>
      </c>
      <c r="H331" s="27" t="n">
        <f aca="false">BG331*30/20</f>
        <v>51.24</v>
      </c>
      <c r="I331" s="27" t="n">
        <f aca="false">BH331*30/20</f>
        <v>0</v>
      </c>
      <c r="J331" s="27" t="n">
        <f aca="false">BI331*30/20</f>
        <v>0.045</v>
      </c>
      <c r="K331" s="27" t="n">
        <f aca="false">BJ331*30/20</f>
        <v>0.03</v>
      </c>
      <c r="L331" s="27" t="n">
        <f aca="false">BK331*30/20</f>
        <v>0</v>
      </c>
      <c r="M331" s="27" t="n">
        <f aca="false">BL331*30/20</f>
        <v>13.515</v>
      </c>
      <c r="N331" s="27" t="n">
        <f aca="false">BM331*30/20</f>
        <v>14.115</v>
      </c>
      <c r="O331" s="27" t="n">
        <f aca="false">BN331*30/20</f>
        <v>45.21</v>
      </c>
      <c r="P331" s="27" t="n">
        <f aca="false">BO331*30/20</f>
        <v>1.125</v>
      </c>
      <c r="Q331" s="27" t="n">
        <v>1.7</v>
      </c>
      <c r="R331" s="27" t="n">
        <v>0.3</v>
      </c>
      <c r="S331" s="27" t="n">
        <v>8.4</v>
      </c>
      <c r="T331" s="27" t="n">
        <v>42.7</v>
      </c>
      <c r="U331" s="27"/>
      <c r="V331" s="27" t="n">
        <v>0.04</v>
      </c>
      <c r="W331" s="27" t="n">
        <v>0.02</v>
      </c>
      <c r="X331" s="27"/>
      <c r="Y331" s="27" t="n">
        <v>11.26</v>
      </c>
      <c r="Z331" s="27" t="n">
        <v>11.76</v>
      </c>
      <c r="AA331" s="27" t="n">
        <v>37.68</v>
      </c>
      <c r="AB331" s="27" t="n">
        <v>0.94</v>
      </c>
      <c r="BD331" s="27" t="n">
        <v>1.36</v>
      </c>
      <c r="BE331" s="27" t="n">
        <v>0.24</v>
      </c>
      <c r="BF331" s="27" t="n">
        <v>6.72</v>
      </c>
      <c r="BG331" s="27" t="n">
        <v>34.16</v>
      </c>
      <c r="BH331" s="27"/>
      <c r="BI331" s="27" t="n">
        <v>0.03</v>
      </c>
      <c r="BJ331" s="27" t="n">
        <v>0.02</v>
      </c>
      <c r="BK331" s="27"/>
      <c r="BL331" s="27" t="n">
        <v>9.01</v>
      </c>
      <c r="BM331" s="27" t="n">
        <v>9.41</v>
      </c>
      <c r="BN331" s="27" t="n">
        <v>30.14</v>
      </c>
      <c r="BO331" s="27" t="n">
        <v>0.75</v>
      </c>
    </row>
    <row r="332" customFormat="false" ht="13.8" hidden="false" customHeight="false" outlineLevel="0" collapsed="false">
      <c r="A332" s="66"/>
      <c r="B332" s="21" t="s">
        <v>31</v>
      </c>
      <c r="C332" s="15" t="s">
        <v>33</v>
      </c>
      <c r="D332" s="21" t="n">
        <v>50</v>
      </c>
      <c r="E332" s="27" t="n">
        <f aca="false">BD332*50/40</f>
        <v>3.7</v>
      </c>
      <c r="F332" s="27" t="n">
        <f aca="false">BE332*50/40</f>
        <v>0.45</v>
      </c>
      <c r="G332" s="27" t="n">
        <f aca="false">BF332*50/40</f>
        <v>26.375</v>
      </c>
      <c r="H332" s="27" t="n">
        <f aca="false">BG332*50/40</f>
        <v>117.225</v>
      </c>
      <c r="I332" s="27" t="n">
        <f aca="false">BH332*50/40</f>
        <v>0</v>
      </c>
      <c r="J332" s="27" t="n">
        <f aca="false">BI332*50/40</f>
        <v>0</v>
      </c>
      <c r="K332" s="27" t="n">
        <f aca="false">BJ332*50/40</f>
        <v>0.025</v>
      </c>
      <c r="L332" s="27" t="n">
        <f aca="false">BK332*50/40</f>
        <v>0</v>
      </c>
      <c r="M332" s="27" t="n">
        <f aca="false">BL332*50/40</f>
        <v>10</v>
      </c>
      <c r="N332" s="27" t="n">
        <f aca="false">BM332*50/40</f>
        <v>7</v>
      </c>
      <c r="O332" s="27" t="n">
        <f aca="false">BN332*50/40</f>
        <v>32.5</v>
      </c>
      <c r="P332" s="27" t="n">
        <f aca="false">BO332*50/40</f>
        <v>0.55</v>
      </c>
      <c r="Q332" s="27" t="n">
        <v>3.03</v>
      </c>
      <c r="R332" s="27" t="n">
        <v>0.36</v>
      </c>
      <c r="S332" s="27" t="n">
        <v>19.64</v>
      </c>
      <c r="T332" s="27" t="n">
        <v>93.77</v>
      </c>
      <c r="U332" s="27"/>
      <c r="V332" s="27"/>
      <c r="W332" s="27" t="n">
        <v>0.013</v>
      </c>
      <c r="X332" s="27"/>
      <c r="Y332" s="27" t="n">
        <v>8</v>
      </c>
      <c r="Z332" s="27" t="n">
        <v>5.6</v>
      </c>
      <c r="AA332" s="27" t="n">
        <v>26</v>
      </c>
      <c r="AB332" s="27" t="n">
        <v>0.44</v>
      </c>
      <c r="AC332" s="27" t="n">
        <v>3</v>
      </c>
      <c r="AD332" s="27" t="n">
        <f aca="false">AP332*40/40</f>
        <v>0</v>
      </c>
      <c r="AE332" s="27" t="n">
        <f aca="false">AQ332*40/40</f>
        <v>0</v>
      </c>
      <c r="AF332" s="27" t="n">
        <f aca="false">AR332*40/40</f>
        <v>0</v>
      </c>
      <c r="AG332" s="27" t="n">
        <f aca="false">AS332*40/40</f>
        <v>0</v>
      </c>
      <c r="AH332" s="27" t="n">
        <f aca="false">AT332*40/40</f>
        <v>0</v>
      </c>
      <c r="AI332" s="27" t="n">
        <f aca="false">AU332*40/40</f>
        <v>0</v>
      </c>
      <c r="AJ332" s="27" t="n">
        <f aca="false">AV332*40/40</f>
        <v>0</v>
      </c>
      <c r="AK332" s="27" t="n">
        <f aca="false">AW332*40/40</f>
        <v>0</v>
      </c>
      <c r="AL332" s="27" t="n">
        <f aca="false">AX332*40/40</f>
        <v>0</v>
      </c>
      <c r="AM332" s="27" t="n">
        <f aca="false">AY332*40/40</f>
        <v>0</v>
      </c>
      <c r="AN332" s="27" t="n">
        <f aca="false">AZ332*40/40</f>
        <v>0</v>
      </c>
      <c r="BD332" s="27" t="n">
        <v>2.96</v>
      </c>
      <c r="BE332" s="27" t="n">
        <v>0.36</v>
      </c>
      <c r="BF332" s="27" t="n">
        <v>21.1</v>
      </c>
      <c r="BG332" s="27" t="n">
        <v>93.78</v>
      </c>
      <c r="BH332" s="27"/>
      <c r="BI332" s="27"/>
      <c r="BJ332" s="27" t="n">
        <v>0.02</v>
      </c>
      <c r="BK332" s="27"/>
      <c r="BL332" s="27" t="n">
        <v>8</v>
      </c>
      <c r="BM332" s="27" t="n">
        <v>5.6</v>
      </c>
      <c r="BN332" s="27" t="n">
        <v>26</v>
      </c>
      <c r="BO332" s="27" t="n">
        <v>0.44</v>
      </c>
      <c r="WOD332" s="2"/>
      <c r="WOE332" s="2"/>
      <c r="WOF332" s="2"/>
      <c r="WOG332" s="2"/>
      <c r="WOH332" s="2"/>
      <c r="WOI332" s="2"/>
      <c r="WOJ332" s="2"/>
      <c r="WOK332" s="2"/>
      <c r="WOL332" s="2"/>
      <c r="WOM332" s="2"/>
      <c r="WON332" s="2"/>
      <c r="WOO332" s="2"/>
      <c r="WOP332" s="2"/>
      <c r="WOQ332" s="2"/>
      <c r="WOR332" s="2"/>
      <c r="WOS332" s="2"/>
      <c r="WOT332" s="2"/>
      <c r="WOU332" s="2"/>
      <c r="WOV332" s="2"/>
      <c r="WOW332" s="2"/>
      <c r="WOX332" s="2"/>
      <c r="WOY332" s="2"/>
      <c r="WOZ332" s="2"/>
      <c r="WPA332" s="2"/>
      <c r="WPB332" s="2"/>
      <c r="WPC332" s="2"/>
      <c r="WPD332" s="2"/>
      <c r="WPE332" s="2"/>
      <c r="WPF332" s="2"/>
      <c r="WPG332" s="2"/>
      <c r="WPH332" s="2"/>
      <c r="WPI332" s="2"/>
      <c r="WPJ332" s="2"/>
      <c r="WPK332" s="2"/>
      <c r="WPL332" s="2"/>
      <c r="WPM332" s="2"/>
      <c r="WPN332" s="2"/>
      <c r="WPO332" s="2"/>
      <c r="WPP332" s="2"/>
      <c r="WPQ332" s="2"/>
      <c r="WPR332" s="2"/>
      <c r="WPS332" s="2"/>
      <c r="WPT332" s="2"/>
      <c r="WPU332" s="2"/>
      <c r="WPV332" s="2"/>
      <c r="WPW332" s="2"/>
      <c r="WPX332" s="2"/>
      <c r="WPY332" s="2"/>
      <c r="WPZ332" s="2"/>
      <c r="WQA332" s="2"/>
      <c r="WQB332" s="2"/>
      <c r="WQC332" s="2"/>
      <c r="WQD332" s="2"/>
      <c r="WQE332" s="2"/>
      <c r="WQF332" s="2"/>
      <c r="WQG332" s="2"/>
      <c r="WQH332" s="2"/>
      <c r="WQI332" s="2"/>
      <c r="WQJ332" s="2"/>
      <c r="WQK332" s="2"/>
      <c r="WQL332" s="2"/>
      <c r="WQM332" s="2"/>
      <c r="WQN332" s="2"/>
      <c r="WQO332" s="2"/>
      <c r="WQP332" s="2"/>
      <c r="WQQ332" s="2"/>
      <c r="WQR332" s="2"/>
      <c r="WQS332" s="2"/>
      <c r="WQT332" s="2"/>
      <c r="WQU332" s="2"/>
      <c r="WQV332" s="2"/>
      <c r="WQW332" s="2"/>
      <c r="WQX332" s="2"/>
      <c r="WQY332" s="2"/>
      <c r="WQZ332" s="2"/>
      <c r="WRA332" s="2"/>
      <c r="WRB332" s="2"/>
      <c r="WRC332" s="2"/>
      <c r="WRD332" s="2"/>
      <c r="WRE332" s="2"/>
      <c r="WRF332" s="2"/>
    </row>
    <row r="333" s="35" customFormat="true" ht="15" hidden="false" customHeight="false" outlineLevel="0" collapsed="false">
      <c r="A333" s="66"/>
      <c r="B333" s="21" t="s">
        <v>175</v>
      </c>
      <c r="C333" s="72" t="s">
        <v>176</v>
      </c>
      <c r="D333" s="21" t="n">
        <v>100</v>
      </c>
      <c r="E333" s="27" t="n">
        <v>8.93</v>
      </c>
      <c r="F333" s="27" t="n">
        <v>9.45</v>
      </c>
      <c r="G333" s="27" t="n">
        <v>56.39</v>
      </c>
      <c r="H333" s="27" t="n">
        <v>347</v>
      </c>
      <c r="I333" s="27" t="n">
        <v>46.5</v>
      </c>
      <c r="J333" s="27" t="n">
        <v>0.13</v>
      </c>
      <c r="K333" s="27" t="n">
        <v>0.09</v>
      </c>
      <c r="L333" s="27" t="n">
        <v>0.18</v>
      </c>
      <c r="M333" s="27" t="n">
        <v>52.27</v>
      </c>
      <c r="N333" s="27" t="n">
        <v>16.13</v>
      </c>
      <c r="O333" s="27" t="n">
        <v>100.23</v>
      </c>
      <c r="P333" s="27" t="n">
        <v>1.02</v>
      </c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BD333" s="27" t="n">
        <v>8.93</v>
      </c>
      <c r="BE333" s="27" t="n">
        <v>9.45</v>
      </c>
      <c r="BF333" s="27" t="n">
        <v>56.39</v>
      </c>
      <c r="BG333" s="27" t="n">
        <v>347</v>
      </c>
      <c r="BH333" s="27" t="n">
        <v>46.5</v>
      </c>
      <c r="BI333" s="27" t="n">
        <v>0.13</v>
      </c>
      <c r="BJ333" s="27" t="n">
        <v>0.09</v>
      </c>
      <c r="BK333" s="27" t="n">
        <v>0.18</v>
      </c>
      <c r="BL333" s="27" t="n">
        <v>52.27</v>
      </c>
      <c r="BM333" s="27" t="n">
        <v>16.13</v>
      </c>
      <c r="BN333" s="27" t="n">
        <v>100.23</v>
      </c>
      <c r="BO333" s="27" t="n">
        <v>1.02</v>
      </c>
      <c r="WAQ333" s="36"/>
      <c r="WAR333" s="36"/>
      <c r="WAS333" s="36"/>
      <c r="WAT333" s="36"/>
      <c r="WAU333" s="36"/>
      <c r="WAV333" s="36"/>
      <c r="WAW333" s="36"/>
      <c r="WAX333" s="36"/>
      <c r="WAY333" s="36"/>
      <c r="WAZ333" s="36"/>
      <c r="WBA333" s="36"/>
      <c r="WBB333" s="36"/>
      <c r="WBC333" s="36"/>
      <c r="WBD333" s="36"/>
      <c r="WBE333" s="36"/>
      <c r="WBF333" s="36"/>
      <c r="WBG333" s="36"/>
      <c r="WBH333" s="36"/>
      <c r="WBI333" s="36"/>
      <c r="WBJ333" s="36"/>
      <c r="WBK333" s="36"/>
      <c r="WBL333" s="36"/>
      <c r="WBM333" s="36"/>
      <c r="WBN333" s="36"/>
      <c r="WBO333" s="36"/>
      <c r="WBP333" s="36"/>
      <c r="WBQ333" s="36"/>
      <c r="WBR333" s="36"/>
      <c r="WBS333" s="36"/>
      <c r="WBT333" s="36"/>
      <c r="WBU333" s="36"/>
      <c r="WBV333" s="36"/>
      <c r="WBW333" s="36"/>
      <c r="WBX333" s="36"/>
      <c r="WBY333" s="36"/>
      <c r="WBZ333" s="36"/>
      <c r="WCA333" s="36"/>
      <c r="WCB333" s="36"/>
      <c r="WCC333" s="36"/>
      <c r="WCD333" s="36"/>
      <c r="WCE333" s="36"/>
      <c r="WCF333" s="36"/>
      <c r="WCG333" s="36"/>
      <c r="WCH333" s="36"/>
      <c r="WCI333" s="36"/>
      <c r="WCJ333" s="36"/>
      <c r="WCK333" s="36"/>
      <c r="WCL333" s="36"/>
      <c r="WCM333" s="36"/>
      <c r="WCN333" s="36"/>
      <c r="WCO333" s="36"/>
      <c r="WCP333" s="36"/>
      <c r="WCQ333" s="36"/>
      <c r="WCR333" s="36"/>
      <c r="WCS333" s="36"/>
      <c r="WCT333" s="36"/>
      <c r="WCU333" s="36"/>
      <c r="WCV333" s="36"/>
      <c r="WCW333" s="36"/>
      <c r="WCX333" s="36"/>
      <c r="WCY333" s="36"/>
      <c r="WCZ333" s="36"/>
      <c r="WDA333" s="36"/>
      <c r="WDB333" s="36"/>
      <c r="WDC333" s="36"/>
      <c r="WDD333" s="36"/>
      <c r="WDE333" s="36"/>
      <c r="WDF333" s="36"/>
      <c r="WDG333" s="36"/>
      <c r="WDH333" s="36"/>
      <c r="WDI333" s="36"/>
      <c r="WDJ333" s="36"/>
      <c r="WDK333" s="36"/>
      <c r="WDL333" s="36"/>
      <c r="WDM333" s="36"/>
      <c r="WDN333" s="36"/>
      <c r="WDO333" s="36"/>
      <c r="WDP333" s="36"/>
      <c r="WDQ333" s="36"/>
      <c r="WDR333" s="36"/>
      <c r="WDS333" s="36"/>
      <c r="WDT333" s="36"/>
      <c r="WDU333" s="36"/>
      <c r="WDV333" s="36"/>
      <c r="WDW333" s="36"/>
      <c r="WDX333" s="36"/>
      <c r="WDY333" s="36"/>
      <c r="WDZ333" s="36"/>
      <c r="WEA333" s="36"/>
      <c r="WEB333" s="36"/>
      <c r="WEC333" s="36"/>
      <c r="WED333" s="36"/>
      <c r="WEE333" s="36"/>
      <c r="WEF333" s="36"/>
      <c r="WEG333" s="36"/>
      <c r="WEH333" s="36"/>
      <c r="WEI333" s="36"/>
      <c r="WEJ333" s="36"/>
      <c r="WEK333" s="36"/>
      <c r="WEL333" s="36"/>
      <c r="WEM333" s="36"/>
      <c r="WEN333" s="36"/>
      <c r="WEO333" s="36"/>
      <c r="WEP333" s="36"/>
      <c r="WEQ333" s="36"/>
      <c r="WER333" s="36"/>
      <c r="WES333" s="36"/>
      <c r="WET333" s="36"/>
      <c r="WEU333" s="36"/>
      <c r="WEV333" s="36"/>
      <c r="WEW333" s="36"/>
      <c r="WEX333" s="36"/>
      <c r="WEY333" s="36"/>
      <c r="WEZ333" s="36"/>
      <c r="WFA333" s="36"/>
      <c r="WFB333" s="36"/>
      <c r="WFC333" s="36"/>
      <c r="WFD333" s="36"/>
      <c r="WFE333" s="36"/>
      <c r="WFF333" s="36"/>
      <c r="WFG333" s="36"/>
      <c r="WFH333" s="36"/>
      <c r="WFI333" s="36"/>
      <c r="WFJ333" s="36"/>
      <c r="WFK333" s="36"/>
      <c r="WFL333" s="36"/>
      <c r="WFM333" s="36"/>
      <c r="WFN333" s="36"/>
      <c r="WFO333" s="36"/>
      <c r="WFP333" s="36"/>
      <c r="WFQ333" s="36"/>
      <c r="WFR333" s="36"/>
      <c r="WFS333" s="36"/>
      <c r="WFT333" s="36"/>
      <c r="WFU333" s="36"/>
      <c r="WFV333" s="36"/>
      <c r="WFW333" s="36"/>
      <c r="WFX333" s="36"/>
      <c r="WFY333" s="36"/>
      <c r="WFZ333" s="36"/>
      <c r="WGA333" s="36"/>
      <c r="WGB333" s="36"/>
      <c r="WGC333" s="36"/>
      <c r="WGD333" s="36"/>
      <c r="WGE333" s="36"/>
      <c r="WGF333" s="36"/>
      <c r="WGG333" s="36"/>
      <c r="WGH333" s="36"/>
      <c r="WGI333" s="36"/>
      <c r="WGJ333" s="36"/>
      <c r="WGK333" s="36"/>
      <c r="WGL333" s="36"/>
      <c r="WGM333" s="36"/>
      <c r="WGN333" s="36"/>
      <c r="WGO333" s="36"/>
      <c r="WGP333" s="36"/>
      <c r="WGQ333" s="36"/>
      <c r="WGR333" s="36"/>
      <c r="WGS333" s="36"/>
      <c r="WGT333" s="36"/>
      <c r="WGU333" s="36"/>
      <c r="WGV333" s="36"/>
      <c r="WGW333" s="36"/>
      <c r="WGX333" s="36"/>
      <c r="WGY333" s="36"/>
      <c r="WGZ333" s="36"/>
      <c r="WHA333" s="36"/>
      <c r="WHB333" s="36"/>
      <c r="WHC333" s="36"/>
      <c r="WHD333" s="36"/>
      <c r="WHE333" s="36"/>
      <c r="WHF333" s="36"/>
      <c r="WHG333" s="36"/>
      <c r="WHH333" s="36"/>
      <c r="WHI333" s="36"/>
      <c r="WHJ333" s="36"/>
      <c r="WHK333" s="36"/>
      <c r="WHL333" s="36"/>
      <c r="WHM333" s="36"/>
      <c r="WHN333" s="36"/>
      <c r="WHO333" s="36"/>
      <c r="WHP333" s="36"/>
      <c r="WHQ333" s="36"/>
      <c r="WHR333" s="36"/>
      <c r="WHS333" s="36"/>
      <c r="WHT333" s="36"/>
      <c r="WHU333" s="36"/>
      <c r="WHV333" s="36"/>
      <c r="WHW333" s="36"/>
      <c r="WHX333" s="36"/>
      <c r="WHY333" s="36"/>
      <c r="WHZ333" s="36"/>
      <c r="WIA333" s="36"/>
      <c r="WIB333" s="36"/>
      <c r="WIC333" s="36"/>
      <c r="WID333" s="36"/>
      <c r="WIE333" s="36"/>
      <c r="WIF333" s="36"/>
      <c r="WIG333" s="36"/>
      <c r="WIH333" s="36"/>
      <c r="WII333" s="36"/>
      <c r="WIJ333" s="36"/>
      <c r="WIK333" s="36"/>
      <c r="WIL333" s="36"/>
      <c r="WIM333" s="36"/>
      <c r="WIN333" s="36"/>
      <c r="WIO333" s="36"/>
      <c r="WIP333" s="36"/>
      <c r="WIQ333" s="36"/>
      <c r="WIR333" s="36"/>
      <c r="WIS333" s="36"/>
      <c r="WIT333" s="36"/>
      <c r="WIU333" s="36"/>
      <c r="WIV333" s="36"/>
      <c r="WIW333" s="36"/>
      <c r="WIX333" s="36"/>
      <c r="WIY333" s="36"/>
      <c r="WIZ333" s="36"/>
      <c r="WJA333" s="36"/>
      <c r="WJB333" s="36"/>
      <c r="WJC333" s="36"/>
      <c r="WJD333" s="36"/>
      <c r="WJE333" s="36"/>
      <c r="WJF333" s="36"/>
      <c r="WJG333" s="36"/>
      <c r="WJH333" s="36"/>
      <c r="WJI333" s="36"/>
      <c r="WJJ333" s="36"/>
      <c r="WJK333" s="36"/>
      <c r="WJL333" s="36"/>
      <c r="WJM333" s="36"/>
      <c r="WJN333" s="36"/>
      <c r="WJO333" s="36"/>
      <c r="WJP333" s="36"/>
      <c r="WJQ333" s="36"/>
      <c r="WJR333" s="36"/>
      <c r="WJS333" s="36"/>
      <c r="WJT333" s="36"/>
      <c r="WJU333" s="36"/>
      <c r="WJV333" s="36"/>
      <c r="WJW333" s="36"/>
      <c r="WJX333" s="36"/>
      <c r="WJY333" s="36"/>
      <c r="WJZ333" s="36"/>
      <c r="WKA333" s="36"/>
      <c r="WKB333" s="36"/>
      <c r="WKC333" s="36"/>
      <c r="WKD333" s="36"/>
      <c r="WKE333" s="36"/>
      <c r="WKF333" s="36"/>
      <c r="WKG333" s="36"/>
      <c r="WKH333" s="36"/>
      <c r="WKI333" s="36"/>
      <c r="WKJ333" s="36"/>
      <c r="WKK333" s="36"/>
      <c r="WKL333" s="36"/>
      <c r="WKM333" s="36"/>
      <c r="WKN333" s="36"/>
      <c r="WKO333" s="36"/>
      <c r="WKP333" s="36"/>
      <c r="WKQ333" s="36"/>
      <c r="WKR333" s="36"/>
      <c r="WKS333" s="36"/>
      <c r="WKT333" s="36"/>
      <c r="WKU333" s="36"/>
      <c r="WKV333" s="36"/>
      <c r="WKW333" s="36"/>
      <c r="WKX333" s="36"/>
      <c r="WKY333" s="36"/>
      <c r="WKZ333" s="36"/>
      <c r="WLA333" s="36"/>
      <c r="WLB333" s="36"/>
      <c r="WLC333" s="36"/>
      <c r="WLD333" s="36"/>
      <c r="WLE333" s="36"/>
      <c r="WLF333" s="36"/>
      <c r="WLG333" s="36"/>
      <c r="WLH333" s="36"/>
      <c r="WLI333" s="36"/>
      <c r="WLJ333" s="36"/>
      <c r="WLK333" s="36"/>
      <c r="WLL333" s="36"/>
      <c r="WLM333" s="36"/>
      <c r="WLN333" s="36"/>
      <c r="WLO333" s="36"/>
      <c r="WLP333" s="36"/>
      <c r="WLQ333" s="36"/>
      <c r="WLR333" s="36"/>
      <c r="WLS333" s="36"/>
      <c r="WLT333" s="36"/>
      <c r="WLU333" s="36"/>
      <c r="WLV333" s="36"/>
      <c r="WLW333" s="36"/>
      <c r="WLX333" s="36"/>
      <c r="WLY333" s="36"/>
      <c r="WLZ333" s="36"/>
      <c r="WMA333" s="36"/>
      <c r="WMB333" s="36"/>
      <c r="WMC333" s="36"/>
      <c r="WMD333" s="36"/>
      <c r="WME333" s="36"/>
      <c r="WMF333" s="36"/>
      <c r="WMG333" s="36"/>
      <c r="WMH333" s="36"/>
      <c r="WMI333" s="36"/>
      <c r="WMJ333" s="36"/>
      <c r="WMK333" s="36"/>
      <c r="WML333" s="36"/>
      <c r="WMM333" s="36"/>
      <c r="WMN333" s="36"/>
      <c r="WMO333" s="36"/>
      <c r="WMP333" s="36"/>
      <c r="WMQ333" s="36"/>
      <c r="WMR333" s="36"/>
      <c r="WMS333" s="36"/>
      <c r="WMT333" s="36"/>
      <c r="WMU333" s="36"/>
      <c r="WMV333" s="36"/>
      <c r="WMW333" s="36"/>
      <c r="WMX333" s="36"/>
      <c r="WMY333" s="36"/>
      <c r="WMZ333" s="36"/>
      <c r="WNA333" s="36"/>
      <c r="WNB333" s="36"/>
      <c r="WNC333" s="36"/>
      <c r="WND333" s="36"/>
      <c r="WNE333" s="36"/>
      <c r="WNF333" s="36"/>
      <c r="WNG333" s="36"/>
      <c r="WNH333" s="36"/>
      <c r="WNI333" s="36"/>
      <c r="WNJ333" s="36"/>
      <c r="WNK333" s="36"/>
      <c r="WNL333" s="36"/>
      <c r="WNM333" s="36"/>
      <c r="WNN333" s="36"/>
      <c r="WNO333" s="36"/>
      <c r="WNP333" s="36"/>
      <c r="WNQ333" s="36"/>
      <c r="WNR333" s="36"/>
      <c r="WNS333" s="36"/>
      <c r="WNT333" s="36"/>
      <c r="WNU333" s="36"/>
      <c r="WNV333" s="36"/>
      <c r="WNW333" s="36"/>
      <c r="WNX333" s="36"/>
      <c r="WNY333" s="36"/>
      <c r="WNZ333" s="36"/>
      <c r="WOA333" s="36"/>
      <c r="WOB333" s="36"/>
      <c r="WOC333" s="36"/>
      <c r="WOD333" s="37"/>
      <c r="WOE333" s="37"/>
      <c r="WOF333" s="37"/>
      <c r="WOG333" s="37"/>
      <c r="WOH333" s="37"/>
      <c r="WOI333" s="37"/>
      <c r="WOJ333" s="37"/>
      <c r="WOK333" s="37"/>
      <c r="WOL333" s="37"/>
      <c r="WOM333" s="37"/>
      <c r="WON333" s="37"/>
      <c r="WOO333" s="37"/>
      <c r="WOP333" s="37"/>
      <c r="WOQ333" s="37"/>
      <c r="WOR333" s="37"/>
      <c r="WOS333" s="37"/>
      <c r="WOT333" s="37"/>
      <c r="WOU333" s="37"/>
      <c r="WOV333" s="37"/>
      <c r="WOW333" s="37"/>
      <c r="WOX333" s="37"/>
      <c r="WOY333" s="37"/>
      <c r="WOZ333" s="37"/>
      <c r="WPA333" s="37"/>
      <c r="WPB333" s="37"/>
      <c r="WPC333" s="37"/>
      <c r="WPD333" s="37"/>
      <c r="WPE333" s="37"/>
      <c r="WPF333" s="37"/>
      <c r="WPG333" s="37"/>
      <c r="WPH333" s="37"/>
      <c r="WPI333" s="37"/>
      <c r="WPJ333" s="37"/>
      <c r="WPK333" s="37"/>
      <c r="WPL333" s="37"/>
      <c r="WPM333" s="37"/>
      <c r="WPN333" s="37"/>
      <c r="WPO333" s="37"/>
      <c r="WPP333" s="37"/>
      <c r="WPQ333" s="37"/>
      <c r="WPR333" s="37"/>
      <c r="WPS333" s="37"/>
      <c r="WPT333" s="37"/>
      <c r="WPU333" s="37"/>
      <c r="WPV333" s="37"/>
      <c r="WPW333" s="37"/>
      <c r="WPX333" s="37"/>
      <c r="WPY333" s="37"/>
      <c r="WPZ333" s="37"/>
      <c r="WQA333" s="37"/>
      <c r="WQB333" s="37"/>
      <c r="WQC333" s="37"/>
      <c r="WQD333" s="37"/>
      <c r="WQE333" s="37"/>
      <c r="WQF333" s="37"/>
      <c r="WQG333" s="37"/>
      <c r="WQH333" s="37"/>
      <c r="WQI333" s="37"/>
      <c r="WQJ333" s="37"/>
      <c r="WQK333" s="37"/>
      <c r="WQL333" s="37"/>
      <c r="WQM333" s="37"/>
      <c r="WQN333" s="37"/>
      <c r="WQO333" s="37"/>
      <c r="WQP333" s="37"/>
      <c r="WQQ333" s="37"/>
      <c r="WQR333" s="37"/>
      <c r="WQS333" s="37"/>
      <c r="WQT333" s="37"/>
      <c r="WQU333" s="37"/>
      <c r="WQV333" s="37"/>
      <c r="WQW333" s="37"/>
      <c r="WQX333" s="37"/>
      <c r="WQY333" s="37"/>
      <c r="WQZ333" s="37"/>
      <c r="WRA333" s="37"/>
      <c r="WRB333" s="37"/>
      <c r="WRC333" s="37"/>
      <c r="WRD333" s="37"/>
      <c r="WRE333" s="37"/>
      <c r="WRF333" s="37"/>
      <c r="WRG333" s="4"/>
    </row>
    <row r="334" s="1" customFormat="true" ht="13.8" hidden="false" customHeight="false" outlineLevel="0" collapsed="false">
      <c r="A334" s="66"/>
      <c r="B334" s="21" t="s">
        <v>147</v>
      </c>
      <c r="C334" s="26" t="s">
        <v>148</v>
      </c>
      <c r="D334" s="21" t="n">
        <v>180</v>
      </c>
      <c r="E334" s="27" t="n">
        <f aca="false">BD334*180/200</f>
        <v>0.27</v>
      </c>
      <c r="F334" s="27" t="n">
        <f aca="false">BE334*180/200</f>
        <v>0.09</v>
      </c>
      <c r="G334" s="27" t="n">
        <f aca="false">BF334*180/200</f>
        <v>9.27</v>
      </c>
      <c r="H334" s="27" t="n">
        <f aca="false">BG334*180/200</f>
        <v>38.52</v>
      </c>
      <c r="I334" s="27" t="n">
        <f aca="false">BH334*180/200</f>
        <v>3.672</v>
      </c>
      <c r="J334" s="27" t="n">
        <f aca="false">BI334*180/200</f>
        <v>0.009</v>
      </c>
      <c r="K334" s="27" t="n">
        <f aca="false">BJ334*180/200</f>
        <v>0.009</v>
      </c>
      <c r="L334" s="27" t="n">
        <f aca="false">BK334*180/200</f>
        <v>2.25</v>
      </c>
      <c r="M334" s="27" t="n">
        <f aca="false">BL334*180/200</f>
        <v>11.7</v>
      </c>
      <c r="N334" s="27" t="n">
        <f aca="false">BM334*180/200</f>
        <v>8.19</v>
      </c>
      <c r="O334" s="27" t="n">
        <f aca="false">BN334*180/200</f>
        <v>9</v>
      </c>
      <c r="P334" s="27" t="n">
        <f aca="false">BO334*180/200</f>
        <v>0.171</v>
      </c>
      <c r="Q334" s="27" t="n">
        <v>0.6</v>
      </c>
      <c r="R334" s="27" t="n">
        <v>0.2</v>
      </c>
      <c r="S334" s="27" t="n">
        <v>15.2</v>
      </c>
      <c r="T334" s="27" t="n">
        <v>65.3</v>
      </c>
      <c r="U334" s="28" t="n">
        <v>98</v>
      </c>
      <c r="V334" s="21" t="n">
        <v>0.01</v>
      </c>
      <c r="W334" s="21" t="n">
        <v>0.05</v>
      </c>
      <c r="X334" s="27" t="n">
        <v>80</v>
      </c>
      <c r="Y334" s="27" t="n">
        <v>11</v>
      </c>
      <c r="Z334" s="27" t="n">
        <v>3</v>
      </c>
      <c r="AA334" s="27" t="n">
        <v>3</v>
      </c>
      <c r="AB334" s="27" t="n">
        <v>0.54</v>
      </c>
      <c r="BD334" s="27" t="n">
        <v>0.3</v>
      </c>
      <c r="BE334" s="27" t="n">
        <v>0.1</v>
      </c>
      <c r="BF334" s="27" t="n">
        <v>10.3</v>
      </c>
      <c r="BG334" s="27" t="n">
        <v>42.8</v>
      </c>
      <c r="BH334" s="27" t="n">
        <v>4.08</v>
      </c>
      <c r="BI334" s="27" t="n">
        <v>0.01</v>
      </c>
      <c r="BJ334" s="27" t="n">
        <v>0.01</v>
      </c>
      <c r="BK334" s="27" t="n">
        <v>2.5</v>
      </c>
      <c r="BL334" s="27" t="n">
        <v>13</v>
      </c>
      <c r="BM334" s="27" t="n">
        <v>9.1</v>
      </c>
      <c r="BN334" s="27" t="n">
        <v>10</v>
      </c>
      <c r="BO334" s="27" t="n">
        <v>0.19</v>
      </c>
      <c r="WON334" s="2"/>
      <c r="WOO334" s="2"/>
      <c r="WOP334" s="2"/>
      <c r="WOQ334" s="2"/>
      <c r="WOR334" s="2"/>
      <c r="WOS334" s="2"/>
      <c r="WOT334" s="2"/>
      <c r="WOU334" s="2"/>
      <c r="WOV334" s="2"/>
      <c r="WOW334" s="2"/>
      <c r="WOX334" s="2"/>
      <c r="WOY334" s="2"/>
      <c r="WOZ334" s="2"/>
      <c r="WPA334" s="2"/>
      <c r="WPB334" s="2"/>
      <c r="WPC334" s="2"/>
      <c r="WPD334" s="2"/>
      <c r="WPE334" s="2"/>
      <c r="WPF334" s="2"/>
      <c r="WPG334" s="2"/>
      <c r="WPH334" s="2"/>
      <c r="WPI334" s="2"/>
      <c r="WPJ334" s="2"/>
      <c r="WPK334" s="2"/>
      <c r="WPL334" s="2"/>
      <c r="WPM334" s="2"/>
      <c r="WPN334" s="2"/>
      <c r="WPO334" s="2"/>
      <c r="WPP334" s="2"/>
      <c r="WPQ334" s="2"/>
      <c r="WPR334" s="2"/>
      <c r="WPS334" s="2"/>
      <c r="WPT334" s="2"/>
      <c r="WPU334" s="2"/>
      <c r="WPV334" s="2"/>
      <c r="WPW334" s="2"/>
      <c r="WPX334" s="2"/>
      <c r="WPY334" s="2"/>
      <c r="WPZ334" s="2"/>
      <c r="WQA334" s="2"/>
      <c r="WQB334" s="2"/>
      <c r="WQC334" s="2"/>
      <c r="WQD334" s="2"/>
      <c r="WQE334" s="2"/>
      <c r="WQF334" s="2"/>
      <c r="WQG334" s="2"/>
      <c r="WQH334" s="2"/>
      <c r="WQI334" s="2"/>
      <c r="WQJ334" s="2"/>
      <c r="WQK334" s="2"/>
      <c r="WQL334" s="2"/>
      <c r="WQM334" s="2"/>
      <c r="WQN334" s="2"/>
      <c r="WQO334" s="2"/>
      <c r="WQP334" s="2"/>
      <c r="WQQ334" s="2"/>
      <c r="WQR334" s="2"/>
      <c r="WQS334" s="2"/>
      <c r="WQT334" s="2"/>
      <c r="WQU334" s="2"/>
      <c r="WQV334" s="2"/>
      <c r="WQW334" s="2"/>
      <c r="WQX334" s="2"/>
      <c r="WQY334" s="2"/>
      <c r="WQZ334" s="2"/>
      <c r="WRA334" s="2"/>
      <c r="WRB334" s="2"/>
      <c r="WRC334" s="2"/>
      <c r="WRD334" s="2"/>
      <c r="WRE334" s="2"/>
      <c r="WRF334" s="2"/>
      <c r="WRG334" s="2"/>
      <c r="WRH334" s="2"/>
      <c r="WRI334" s="2"/>
      <c r="WRJ334" s="2"/>
      <c r="WRK334" s="2"/>
      <c r="WRL334" s="2"/>
      <c r="WRM334" s="2"/>
      <c r="WRN334" s="2"/>
      <c r="WRO334" s="2"/>
      <c r="WRP334" s="2"/>
      <c r="WRQ334" s="2"/>
      <c r="WRR334" s="2"/>
      <c r="WRS334" s="2"/>
      <c r="WRT334" s="2"/>
      <c r="WRU334" s="2"/>
      <c r="WRV334" s="2"/>
      <c r="WRW334" s="2"/>
      <c r="WRX334" s="2"/>
      <c r="WRY334" s="2"/>
      <c r="WRZ334" s="2"/>
      <c r="WSA334" s="2"/>
      <c r="WSB334" s="2"/>
      <c r="WSC334" s="2"/>
      <c r="WSD334" s="2"/>
      <c r="WSE334" s="2"/>
      <c r="WSF334" s="2"/>
      <c r="WSG334" s="2"/>
      <c r="WSH334" s="2"/>
      <c r="WSI334" s="2"/>
      <c r="WSJ334" s="2"/>
      <c r="WSK334" s="2"/>
      <c r="WSL334" s="2"/>
      <c r="WSM334" s="2"/>
      <c r="WSN334" s="2"/>
      <c r="WSO334" s="2"/>
      <c r="WSP334" s="2"/>
      <c r="WSQ334" s="2"/>
      <c r="WSR334" s="2"/>
      <c r="WSS334" s="2"/>
      <c r="WST334" s="2"/>
      <c r="WSU334" s="2"/>
      <c r="WSV334" s="2"/>
      <c r="WSW334" s="2"/>
      <c r="WSX334" s="2"/>
      <c r="WSY334" s="2"/>
      <c r="WSZ334" s="2"/>
      <c r="WTA334" s="2"/>
      <c r="WTB334" s="2"/>
      <c r="WTC334" s="2"/>
      <c r="WTD334" s="2"/>
      <c r="WTE334" s="2"/>
      <c r="WTF334" s="2"/>
      <c r="WTG334" s="2"/>
      <c r="WTH334" s="2"/>
      <c r="WTI334" s="2"/>
      <c r="WTJ334" s="2"/>
      <c r="WTK334" s="2"/>
      <c r="WTL334" s="2"/>
      <c r="WTM334" s="2"/>
      <c r="WTN334" s="2"/>
      <c r="WTO334" s="2"/>
      <c r="WTP334" s="2"/>
      <c r="WTQ334" s="2"/>
      <c r="WTR334" s="2"/>
      <c r="WTS334" s="2"/>
      <c r="WTT334" s="2"/>
      <c r="WTU334" s="2"/>
      <c r="WTV334" s="2"/>
      <c r="WTW334" s="2"/>
      <c r="WTX334" s="2"/>
      <c r="WTY334" s="2"/>
      <c r="WTZ334" s="2"/>
      <c r="WUA334" s="2"/>
      <c r="WUB334" s="2"/>
      <c r="WUC334" s="2"/>
      <c r="WUD334" s="2"/>
      <c r="WUE334" s="2"/>
      <c r="WUF334" s="2"/>
      <c r="WUG334" s="2"/>
      <c r="WUH334" s="2"/>
      <c r="WUI334" s="2"/>
      <c r="WUJ334" s="2"/>
      <c r="WUK334" s="2"/>
      <c r="WUL334" s="2"/>
      <c r="WUM334" s="2"/>
      <c r="WUN334" s="2"/>
      <c r="WUO334" s="2"/>
      <c r="WUP334" s="2"/>
      <c r="WUQ334" s="2"/>
      <c r="WUR334" s="2"/>
      <c r="WUS334" s="2"/>
      <c r="WUT334" s="2"/>
      <c r="WUU334" s="2"/>
      <c r="WUV334" s="2"/>
      <c r="WUW334" s="2"/>
      <c r="WUX334" s="2"/>
      <c r="WUY334" s="2"/>
      <c r="WUZ334" s="2"/>
      <c r="WVA334" s="2"/>
      <c r="WVB334" s="2"/>
      <c r="WVC334" s="2"/>
      <c r="WVD334" s="2"/>
      <c r="WVE334" s="2"/>
      <c r="WVF334" s="2"/>
      <c r="WVG334" s="2"/>
      <c r="WVH334" s="2"/>
      <c r="WVI334" s="2"/>
      <c r="WVJ334" s="2"/>
      <c r="WVK334" s="2"/>
      <c r="WVL334" s="2"/>
      <c r="WVM334" s="2"/>
      <c r="WVN334" s="2"/>
      <c r="WVO334" s="2"/>
      <c r="WVP334" s="2"/>
      <c r="WVQ334" s="2"/>
      <c r="WVR334" s="2"/>
      <c r="WVS334" s="2"/>
      <c r="WVT334" s="2"/>
      <c r="WVU334" s="2"/>
      <c r="WVV334" s="2"/>
      <c r="WVW334" s="2"/>
      <c r="WVX334" s="2"/>
      <c r="WVY334" s="2"/>
      <c r="WVZ334" s="2"/>
      <c r="WWA334" s="2"/>
      <c r="WWB334" s="2"/>
      <c r="WWC334" s="2"/>
      <c r="WWD334" s="2"/>
      <c r="WWE334" s="2"/>
      <c r="WWF334" s="2"/>
      <c r="WWG334" s="2"/>
      <c r="WWH334" s="2"/>
      <c r="WWI334" s="2"/>
      <c r="WWJ334" s="2"/>
      <c r="WWK334" s="2"/>
      <c r="WWL334" s="2"/>
      <c r="WWM334" s="2"/>
      <c r="WWN334" s="2"/>
      <c r="WWO334" s="2"/>
      <c r="WWP334" s="2"/>
      <c r="WWQ334" s="2"/>
      <c r="WWR334" s="2"/>
      <c r="WWS334" s="2"/>
      <c r="WWT334" s="2"/>
      <c r="WWU334" s="2"/>
      <c r="WWV334" s="2"/>
      <c r="WWW334" s="2"/>
      <c r="WWX334" s="2"/>
      <c r="WWY334" s="2"/>
      <c r="WWZ334" s="2"/>
      <c r="WXA334" s="2"/>
      <c r="WXB334" s="2"/>
      <c r="WXC334" s="2"/>
      <c r="WXD334" s="2"/>
      <c r="WXE334" s="2"/>
      <c r="WXF334" s="2"/>
      <c r="WXG334" s="2"/>
      <c r="WXH334" s="2"/>
      <c r="WXI334" s="2"/>
      <c r="WXJ334" s="2"/>
      <c r="WXK334" s="2"/>
      <c r="WXL334" s="2"/>
      <c r="WXM334" s="2"/>
      <c r="WXN334" s="2"/>
      <c r="WXO334" s="2"/>
      <c r="WXP334" s="2"/>
      <c r="WXQ334" s="2"/>
      <c r="WXR334" s="2"/>
      <c r="WXS334" s="2"/>
      <c r="WXT334" s="2"/>
      <c r="WXU334" s="2"/>
      <c r="WXV334" s="2"/>
      <c r="WXW334" s="2"/>
      <c r="WXX334" s="2"/>
      <c r="WXY334" s="2"/>
      <c r="WXZ334" s="2"/>
      <c r="WYA334" s="2"/>
      <c r="WYB334" s="2"/>
      <c r="WYC334" s="2"/>
      <c r="WYD334" s="2"/>
      <c r="WYE334" s="2"/>
      <c r="WYF334" s="2"/>
      <c r="WYG334" s="2"/>
      <c r="WYH334" s="2"/>
      <c r="WYI334" s="2"/>
      <c r="WYJ334" s="2"/>
      <c r="WYK334" s="2"/>
      <c r="WYL334" s="2"/>
      <c r="WYM334" s="2"/>
      <c r="WYN334" s="2"/>
      <c r="WYO334" s="2"/>
      <c r="WYP334" s="2"/>
      <c r="WYQ334" s="2"/>
      <c r="WYR334" s="2"/>
      <c r="WYS334" s="2"/>
      <c r="WYT334" s="2"/>
      <c r="WYU334" s="2"/>
      <c r="WYV334" s="2"/>
      <c r="WYW334" s="2"/>
      <c r="WYX334" s="2"/>
      <c r="WYY334" s="2"/>
      <c r="WYZ334" s="2"/>
      <c r="WZA334" s="2"/>
      <c r="WZB334" s="2"/>
      <c r="WZC334" s="2"/>
      <c r="WZD334" s="2"/>
      <c r="WZE334" s="2"/>
      <c r="WZF334" s="2"/>
      <c r="WZG334" s="2"/>
      <c r="WZH334" s="2"/>
      <c r="WZI334" s="2"/>
      <c r="WZJ334" s="2"/>
      <c r="WZK334" s="2"/>
      <c r="WZL334" s="2"/>
      <c r="WZM334" s="2"/>
      <c r="WZN334" s="2"/>
      <c r="WZO334" s="2"/>
      <c r="WZP334" s="2"/>
      <c r="WZQ334" s="2"/>
      <c r="WZR334" s="2"/>
      <c r="WZS334" s="2"/>
      <c r="WZT334" s="2"/>
      <c r="WZU334" s="2"/>
      <c r="WZV334" s="2"/>
      <c r="WZW334" s="2"/>
      <c r="WZX334" s="2"/>
      <c r="WZY334" s="2"/>
      <c r="WZZ334" s="2"/>
      <c r="XAA334" s="2"/>
      <c r="XAB334" s="2"/>
      <c r="XAC334" s="2"/>
      <c r="XAD334" s="2"/>
      <c r="XAE334" s="2"/>
      <c r="XAF334" s="2"/>
      <c r="XAG334" s="2"/>
      <c r="XAH334" s="2"/>
      <c r="XAI334" s="2"/>
      <c r="XAJ334" s="2"/>
      <c r="XAK334" s="2"/>
      <c r="XAL334" s="2"/>
      <c r="XAM334" s="2"/>
      <c r="XAN334" s="2"/>
      <c r="XAO334" s="2"/>
      <c r="XAP334" s="2"/>
      <c r="XAQ334" s="2"/>
      <c r="XAR334" s="2"/>
      <c r="XAS334" s="2"/>
      <c r="XAT334" s="2"/>
      <c r="XAU334" s="2"/>
      <c r="XAV334" s="2"/>
      <c r="XAW334" s="2"/>
      <c r="XAX334" s="2"/>
      <c r="XAY334" s="2"/>
      <c r="XAZ334" s="2"/>
      <c r="XBA334" s="2"/>
      <c r="XBB334" s="2"/>
      <c r="XBC334" s="2"/>
      <c r="XBD334" s="2"/>
      <c r="XBE334" s="2"/>
      <c r="XBF334" s="2"/>
      <c r="XBG334" s="2"/>
      <c r="XBH334" s="2"/>
      <c r="XBI334" s="2"/>
      <c r="XBJ334" s="2"/>
      <c r="XBK334" s="2"/>
      <c r="XBL334" s="2"/>
      <c r="XBM334" s="2"/>
      <c r="XBN334" s="2"/>
      <c r="XBO334" s="2"/>
      <c r="XBP334" s="2"/>
      <c r="XBQ334" s="2"/>
      <c r="XBR334" s="2"/>
      <c r="XBS334" s="2"/>
      <c r="XBT334" s="2"/>
      <c r="XBU334" s="2"/>
      <c r="XBV334" s="2"/>
      <c r="XBW334" s="2"/>
      <c r="XBX334" s="2"/>
      <c r="XBY334" s="2"/>
      <c r="XBZ334" s="2"/>
      <c r="XCA334" s="3"/>
      <c r="XCB334" s="3"/>
      <c r="XCC334" s="3"/>
      <c r="XCD334" s="3"/>
      <c r="XCE334" s="3"/>
      <c r="XCF334" s="3"/>
      <c r="XCG334" s="3"/>
      <c r="XCH334" s="3"/>
      <c r="XCI334" s="3"/>
      <c r="XCJ334" s="3"/>
      <c r="XCK334" s="3"/>
      <c r="XCL334" s="3"/>
      <c r="XCM334" s="3"/>
      <c r="XCN334" s="3"/>
      <c r="XCO334" s="3"/>
      <c r="XCP334" s="3"/>
      <c r="XCQ334" s="3"/>
      <c r="XCR334" s="3"/>
      <c r="XCS334" s="3"/>
      <c r="XCT334" s="3"/>
      <c r="XCU334" s="3"/>
      <c r="XCV334" s="3"/>
      <c r="XCW334" s="3"/>
      <c r="XCX334" s="3"/>
      <c r="XCY334" s="3"/>
      <c r="XCZ334" s="3"/>
      <c r="XDA334" s="3"/>
      <c r="XDB334" s="3"/>
      <c r="XDC334" s="3"/>
      <c r="XDD334" s="3"/>
      <c r="XDE334" s="3"/>
      <c r="XDF334" s="3"/>
      <c r="XDG334" s="3"/>
      <c r="XDH334" s="3"/>
      <c r="XDI334" s="3"/>
      <c r="XDJ334" s="3"/>
      <c r="XDK334" s="3"/>
      <c r="XDL334" s="3"/>
      <c r="XDM334" s="3"/>
      <c r="XDN334" s="3"/>
      <c r="XDO334" s="3"/>
      <c r="XDP334" s="3"/>
      <c r="XDQ334" s="3"/>
      <c r="XDR334" s="3"/>
      <c r="XDS334" s="3"/>
      <c r="XDT334" s="3"/>
      <c r="XDU334" s="3"/>
      <c r="XDV334" s="3"/>
      <c r="XDW334" s="3"/>
      <c r="XDX334" s="3"/>
      <c r="XDY334" s="3"/>
      <c r="XDZ334" s="3"/>
      <c r="XEA334" s="3"/>
      <c r="XEB334" s="3"/>
      <c r="XEC334" s="3"/>
      <c r="XED334" s="3"/>
      <c r="XEE334" s="3"/>
      <c r="XEF334" s="3"/>
      <c r="XEG334" s="3"/>
      <c r="XEH334" s="3"/>
      <c r="XEI334" s="3"/>
      <c r="XEJ334" s="3"/>
      <c r="XEK334" s="3"/>
      <c r="XEL334" s="3"/>
      <c r="XEM334" s="3"/>
      <c r="XEN334" s="3"/>
      <c r="XEO334" s="3"/>
      <c r="XEP334" s="3"/>
      <c r="XEQ334" s="3"/>
      <c r="XER334" s="3"/>
      <c r="XES334" s="3"/>
      <c r="XET334" s="3"/>
      <c r="XEU334" s="3"/>
      <c r="XEV334" s="3"/>
      <c r="XEW334" s="3"/>
      <c r="XEX334" s="3"/>
      <c r="XEY334" s="3"/>
      <c r="XEZ334" s="3"/>
      <c r="XFA334" s="3"/>
      <c r="XFB334" s="3"/>
      <c r="XFC334" s="3"/>
      <c r="XFD334" s="4"/>
    </row>
    <row r="335" s="2" customFormat="true" ht="13.8" hidden="false" customHeight="false" outlineLevel="0" collapsed="false">
      <c r="A335" s="66"/>
      <c r="B335" s="14" t="s">
        <v>31</v>
      </c>
      <c r="C335" s="57" t="s">
        <v>91</v>
      </c>
      <c r="D335" s="21" t="n">
        <v>200</v>
      </c>
      <c r="E335" s="27" t="n">
        <v>6</v>
      </c>
      <c r="F335" s="27" t="n">
        <v>6.4</v>
      </c>
      <c r="G335" s="27" t="n">
        <v>9.4</v>
      </c>
      <c r="H335" s="27" t="n">
        <v>120</v>
      </c>
      <c r="I335" s="27" t="n">
        <v>0</v>
      </c>
      <c r="J335" s="21" t="n">
        <v>3</v>
      </c>
      <c r="K335" s="21" t="n">
        <v>14</v>
      </c>
      <c r="L335" s="27" t="n">
        <v>2</v>
      </c>
      <c r="M335" s="27" t="n">
        <v>240</v>
      </c>
      <c r="N335" s="27" t="n">
        <v>7</v>
      </c>
      <c r="O335" s="27" t="n">
        <v>18</v>
      </c>
      <c r="P335" s="27" t="n">
        <v>1</v>
      </c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Q335" s="70"/>
      <c r="AR335" s="70"/>
      <c r="AS335" s="70"/>
      <c r="AT335" s="70"/>
      <c r="AU335" s="71"/>
      <c r="AV335" s="72"/>
      <c r="AW335" s="72"/>
      <c r="AX335" s="72"/>
      <c r="AY335" s="70"/>
      <c r="AZ335" s="70"/>
      <c r="BA335" s="70"/>
      <c r="BB335" s="70"/>
      <c r="BD335" s="27"/>
      <c r="BE335" s="27"/>
      <c r="BF335" s="27"/>
      <c r="BG335" s="27"/>
      <c r="BH335" s="27"/>
      <c r="BI335" s="27"/>
      <c r="BJ335" s="27"/>
      <c r="BK335" s="73"/>
      <c r="BL335" s="27"/>
      <c r="BM335" s="27"/>
      <c r="BN335" s="27"/>
      <c r="BO335" s="27"/>
      <c r="WNL335" s="3"/>
      <c r="WNM335" s="3"/>
      <c r="WNN335" s="3"/>
      <c r="WNO335" s="3"/>
      <c r="WNP335" s="3"/>
      <c r="WNQ335" s="3"/>
      <c r="WNR335" s="3"/>
      <c r="WNS335" s="3"/>
      <c r="WNT335" s="3"/>
      <c r="WNU335" s="3"/>
      <c r="WNV335" s="3"/>
      <c r="WNW335" s="3"/>
      <c r="WNX335" s="3"/>
      <c r="WNY335" s="3"/>
      <c r="WNZ335" s="3"/>
      <c r="WOA335" s="3"/>
      <c r="WOB335" s="3"/>
      <c r="WOC335" s="3"/>
      <c r="WOD335" s="3"/>
      <c r="WOE335" s="3"/>
      <c r="WOF335" s="3"/>
      <c r="WOG335" s="3"/>
      <c r="WOH335" s="3"/>
      <c r="WOI335" s="3"/>
      <c r="WOJ335" s="3"/>
      <c r="WOK335" s="3"/>
      <c r="WOL335" s="3"/>
      <c r="WOM335" s="3"/>
      <c r="WON335" s="3"/>
      <c r="WOO335" s="3"/>
      <c r="WOP335" s="3"/>
      <c r="WOQ335" s="3"/>
      <c r="WOR335" s="3"/>
      <c r="WOS335" s="3"/>
      <c r="WOT335" s="3"/>
      <c r="WOU335" s="3"/>
      <c r="WOV335" s="3"/>
      <c r="WOW335" s="3"/>
      <c r="WOX335" s="3"/>
      <c r="WOY335" s="3"/>
      <c r="WOZ335" s="3"/>
      <c r="WPA335" s="3"/>
      <c r="WPB335" s="3"/>
      <c r="WPC335" s="3"/>
      <c r="WPD335" s="3"/>
      <c r="WPE335" s="3"/>
      <c r="WPF335" s="3"/>
      <c r="WPG335" s="3"/>
      <c r="WPH335" s="3"/>
      <c r="WPI335" s="3"/>
      <c r="WPJ335" s="3"/>
      <c r="WPK335" s="3"/>
      <c r="WPL335" s="3"/>
      <c r="WPM335" s="3"/>
      <c r="WPN335" s="3"/>
      <c r="WPO335" s="3"/>
      <c r="WPP335" s="3"/>
      <c r="WPQ335" s="3"/>
      <c r="WPR335" s="3"/>
      <c r="WPS335" s="3"/>
      <c r="WPT335" s="3"/>
      <c r="WPU335" s="3"/>
      <c r="WPV335" s="3"/>
      <c r="WPW335" s="3"/>
      <c r="WPX335" s="3"/>
      <c r="WPY335" s="3"/>
      <c r="WPZ335" s="3"/>
      <c r="WQA335" s="3"/>
      <c r="WQB335" s="3"/>
      <c r="WQC335" s="3"/>
      <c r="WQD335" s="3"/>
      <c r="WQE335" s="3"/>
      <c r="WQF335" s="3"/>
      <c r="WQG335" s="3"/>
      <c r="WQH335" s="3"/>
      <c r="WQI335" s="3"/>
      <c r="WQJ335" s="3"/>
      <c r="WQK335" s="3"/>
      <c r="WQL335" s="3"/>
      <c r="WQM335" s="3"/>
      <c r="WQN335" s="3"/>
      <c r="WQO335" s="3"/>
      <c r="WQP335" s="3"/>
      <c r="WQQ335" s="3"/>
      <c r="WQR335" s="3"/>
      <c r="WQS335" s="3"/>
      <c r="WQT335" s="3"/>
      <c r="WQU335" s="3"/>
      <c r="WQV335" s="3"/>
      <c r="WQW335" s="3"/>
      <c r="WQX335" s="3"/>
      <c r="WQY335" s="3"/>
      <c r="WQZ335" s="3"/>
      <c r="WRA335" s="3"/>
      <c r="WRB335" s="3"/>
      <c r="WRC335" s="3"/>
      <c r="WRD335" s="3"/>
      <c r="WRE335" s="3"/>
      <c r="WRF335" s="3"/>
      <c r="WRG335" s="4"/>
    </row>
    <row r="336" customFormat="false" ht="15.75" hidden="false" customHeight="false" outlineLevel="0" collapsed="false">
      <c r="A336" s="30" t="s">
        <v>92</v>
      </c>
      <c r="B336" s="30"/>
      <c r="C336" s="30"/>
      <c r="D336" s="31" t="n">
        <f aca="false">SUM(D327:D335)</f>
        <v>1190</v>
      </c>
      <c r="E336" s="44"/>
      <c r="F336" s="44"/>
      <c r="G336" s="44"/>
      <c r="H336" s="44"/>
      <c r="I336" s="44"/>
      <c r="J336" s="45"/>
      <c r="K336" s="45"/>
      <c r="L336" s="44"/>
      <c r="M336" s="44"/>
      <c r="N336" s="44"/>
      <c r="O336" s="44"/>
      <c r="P336" s="44"/>
    </row>
    <row r="337" customFormat="false" ht="13.5" hidden="false" customHeight="true" outlineLevel="0" collapsed="false">
      <c r="A337" s="33" t="s">
        <v>93</v>
      </c>
      <c r="B337" s="33"/>
      <c r="C337" s="33"/>
      <c r="D337" s="33"/>
      <c r="E337" s="32" t="n">
        <f aca="false">SUM(E327:E336)</f>
        <v>38.818</v>
      </c>
      <c r="F337" s="32" t="n">
        <f aca="false">SUM(F327:F336)</f>
        <v>48.174</v>
      </c>
      <c r="G337" s="32" t="n">
        <f aca="false">SUM(G327:G336)</f>
        <v>163.267</v>
      </c>
      <c r="H337" s="32" t="n">
        <f aca="false">SUM(H327:H336)</f>
        <v>1291.685</v>
      </c>
      <c r="I337" s="32" t="n">
        <f aca="false">SUM(I327:I336)</f>
        <v>50.172</v>
      </c>
      <c r="J337" s="32" t="n">
        <f aca="false">SUM(J327:J336)</f>
        <v>3.829</v>
      </c>
      <c r="K337" s="32" t="n">
        <f aca="false">SUM(K327:K336)</f>
        <v>14.467</v>
      </c>
      <c r="L337" s="32" t="n">
        <f aca="false">SUM(L327:L336)</f>
        <v>56.3</v>
      </c>
      <c r="M337" s="32" t="n">
        <f aca="false">SUM(M327:M336)</f>
        <v>408.253</v>
      </c>
      <c r="N337" s="32" t="n">
        <f aca="false">SUM(N327:N336)</f>
        <v>157.29</v>
      </c>
      <c r="O337" s="32" t="n">
        <f aca="false">SUM(O327:O336)</f>
        <v>522.805</v>
      </c>
      <c r="P337" s="32" t="n">
        <f aca="false">SUM(P327:P336)</f>
        <v>9.487</v>
      </c>
    </row>
    <row r="338" customFormat="false" ht="13.5" hidden="false" customHeight="true" outlineLevel="0" collapsed="false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</row>
    <row r="339" customFormat="false" ht="13.5" hidden="false" customHeight="true" outlineLevel="0" collapsed="false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</row>
    <row r="340" customFormat="false" ht="12.75" hidden="false" customHeight="true" outlineLevel="0" collapsed="false">
      <c r="A340" s="6" t="s">
        <v>0</v>
      </c>
      <c r="B340" s="6" t="s">
        <v>1</v>
      </c>
      <c r="C340" s="7" t="s">
        <v>2</v>
      </c>
      <c r="D340" s="6" t="s">
        <v>3</v>
      </c>
      <c r="E340" s="8" t="s">
        <v>4</v>
      </c>
      <c r="F340" s="8"/>
      <c r="G340" s="8"/>
      <c r="H340" s="49" t="s">
        <v>5</v>
      </c>
      <c r="I340" s="8" t="s">
        <v>6</v>
      </c>
      <c r="J340" s="8"/>
      <c r="K340" s="8"/>
      <c r="L340" s="8"/>
      <c r="M340" s="8" t="s">
        <v>7</v>
      </c>
      <c r="N340" s="8"/>
      <c r="O340" s="8"/>
      <c r="P340" s="8"/>
    </row>
    <row r="341" customFormat="false" ht="15" hidden="false" customHeight="false" outlineLevel="0" collapsed="false">
      <c r="A341" s="6"/>
      <c r="B341" s="6"/>
      <c r="C341" s="7"/>
      <c r="D341" s="6"/>
      <c r="E341" s="8"/>
      <c r="F341" s="8"/>
      <c r="G341" s="8"/>
      <c r="H341" s="49"/>
      <c r="I341" s="8"/>
      <c r="J341" s="8"/>
      <c r="K341" s="8"/>
      <c r="L341" s="8"/>
      <c r="M341" s="8"/>
      <c r="N341" s="8"/>
      <c r="O341" s="8"/>
      <c r="P341" s="8"/>
    </row>
    <row r="342" customFormat="false" ht="60.75" hidden="false" customHeight="true" outlineLevel="0" collapsed="false">
      <c r="A342" s="6"/>
      <c r="B342" s="6"/>
      <c r="C342" s="7"/>
      <c r="D342" s="6"/>
      <c r="E342" s="6" t="s">
        <v>8</v>
      </c>
      <c r="F342" s="6" t="s">
        <v>9</v>
      </c>
      <c r="G342" s="6" t="s">
        <v>10</v>
      </c>
      <c r="H342" s="49"/>
      <c r="I342" s="11" t="s">
        <v>11</v>
      </c>
      <c r="J342" s="11" t="s">
        <v>12</v>
      </c>
      <c r="K342" s="11" t="s">
        <v>13</v>
      </c>
      <c r="L342" s="11" t="s">
        <v>14</v>
      </c>
      <c r="M342" s="6" t="s">
        <v>15</v>
      </c>
      <c r="N342" s="6" t="s">
        <v>16</v>
      </c>
      <c r="O342" s="6" t="s">
        <v>17</v>
      </c>
      <c r="P342" s="6" t="s">
        <v>18</v>
      </c>
    </row>
    <row r="343" customFormat="false" ht="18.75" hidden="false" customHeight="false" outlineLevel="0" collapsed="false">
      <c r="A343" s="63" t="s">
        <v>177</v>
      </c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</row>
    <row r="344" customFormat="false" ht="15" hidden="false" customHeight="true" outlineLevel="0" collapsed="false">
      <c r="A344" s="13" t="s">
        <v>20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customFormat="false" ht="15.75" hidden="false" customHeight="true" outlineLevel="0" collapsed="false">
      <c r="A345" s="13"/>
      <c r="B345" s="21" t="s">
        <v>178</v>
      </c>
      <c r="C345" s="15" t="s">
        <v>179</v>
      </c>
      <c r="D345" s="21" t="n">
        <v>200</v>
      </c>
      <c r="E345" s="27" t="n">
        <f aca="false">BD345*200/150</f>
        <v>7.98666666666667</v>
      </c>
      <c r="F345" s="27" t="n">
        <f aca="false">BE345*200/150</f>
        <v>10.6266666666667</v>
      </c>
      <c r="G345" s="27" t="n">
        <f aca="false">BF345*200/150</f>
        <v>36.5066666666667</v>
      </c>
      <c r="H345" s="27" t="n">
        <f aca="false">BG345*200/150</f>
        <v>274</v>
      </c>
      <c r="I345" s="27" t="n">
        <f aca="false">BH345*200/150</f>
        <v>54.6</v>
      </c>
      <c r="J345" s="27" t="n">
        <f aca="false">BI345*200/150</f>
        <v>0.226666666666667</v>
      </c>
      <c r="K345" s="27" t="n">
        <f aca="false">BJ345*200/150</f>
        <v>0.186666666666667</v>
      </c>
      <c r="L345" s="27" t="n">
        <f aca="false">BK345*200/150</f>
        <v>1.24</v>
      </c>
      <c r="M345" s="27" t="n">
        <f aca="false">BL345*200/150</f>
        <v>142.24</v>
      </c>
      <c r="N345" s="27" t="n">
        <f aca="false">BM345*200/150</f>
        <v>68.2666666666667</v>
      </c>
      <c r="O345" s="27" t="n">
        <f aca="false">BN345*200/150</f>
        <v>225.666666666667</v>
      </c>
      <c r="P345" s="27" t="n">
        <f aca="false">BO345*200/150</f>
        <v>1.64</v>
      </c>
      <c r="Q345" s="21" t="n">
        <v>13.08</v>
      </c>
      <c r="R345" s="21" t="n">
        <v>9.18</v>
      </c>
      <c r="S345" s="21" t="n">
        <v>2.85</v>
      </c>
      <c r="T345" s="21" t="n">
        <v>152</v>
      </c>
      <c r="U345" s="21" t="n">
        <v>25.6</v>
      </c>
      <c r="V345" s="21" t="n">
        <v>0.27</v>
      </c>
      <c r="W345" s="21" t="n">
        <v>0.57</v>
      </c>
      <c r="X345" s="21" t="n">
        <v>1.39</v>
      </c>
      <c r="Y345" s="21" t="n">
        <v>27.53</v>
      </c>
      <c r="Z345" s="21" t="n">
        <v>23.32</v>
      </c>
      <c r="AA345" s="21" t="n">
        <v>181.35</v>
      </c>
      <c r="AB345" s="21" t="n">
        <v>3.96</v>
      </c>
      <c r="BD345" s="27" t="n">
        <v>5.99</v>
      </c>
      <c r="BE345" s="27" t="n">
        <v>7.97</v>
      </c>
      <c r="BF345" s="27" t="n">
        <v>27.38</v>
      </c>
      <c r="BG345" s="27" t="n">
        <v>205.5</v>
      </c>
      <c r="BH345" s="27" t="n">
        <v>40.95</v>
      </c>
      <c r="BI345" s="27" t="n">
        <v>0.17</v>
      </c>
      <c r="BJ345" s="27" t="n">
        <v>0.14</v>
      </c>
      <c r="BK345" s="27" t="n">
        <v>0.93</v>
      </c>
      <c r="BL345" s="27" t="n">
        <v>106.68</v>
      </c>
      <c r="BM345" s="27" t="n">
        <v>51.2</v>
      </c>
      <c r="BN345" s="27" t="n">
        <v>169.25</v>
      </c>
      <c r="BO345" s="27" t="n">
        <v>1.23</v>
      </c>
    </row>
    <row r="346" customFormat="false" ht="13.8" hidden="false" customHeight="false" outlineLevel="0" collapsed="false">
      <c r="A346" s="13"/>
      <c r="B346" s="21" t="s">
        <v>31</v>
      </c>
      <c r="C346" s="26" t="s">
        <v>32</v>
      </c>
      <c r="D346" s="21" t="n">
        <v>25</v>
      </c>
      <c r="E346" s="27" t="n">
        <f aca="false">BD346*25/20</f>
        <v>1.7</v>
      </c>
      <c r="F346" s="27" t="n">
        <f aca="false">BE346*25/20</f>
        <v>0.3</v>
      </c>
      <c r="G346" s="27" t="n">
        <f aca="false">BF346*25/20</f>
        <v>8.4</v>
      </c>
      <c r="H346" s="27" t="n">
        <f aca="false">BG346*25/20</f>
        <v>42.7</v>
      </c>
      <c r="I346" s="27" t="n">
        <f aca="false">BH346*25/20</f>
        <v>0</v>
      </c>
      <c r="J346" s="27" t="n">
        <f aca="false">BI346*25/20</f>
        <v>0.0375</v>
      </c>
      <c r="K346" s="27" t="n">
        <f aca="false">BJ346*25/20</f>
        <v>0.025</v>
      </c>
      <c r="L346" s="27" t="n">
        <f aca="false">BK346*25/20</f>
        <v>0</v>
      </c>
      <c r="M346" s="27" t="n">
        <f aca="false">BL346*25/20</f>
        <v>11.2625</v>
      </c>
      <c r="N346" s="27" t="n">
        <f aca="false">BM346*25/20</f>
        <v>11.7625</v>
      </c>
      <c r="O346" s="27" t="n">
        <f aca="false">BN346*25/20</f>
        <v>37.675</v>
      </c>
      <c r="P346" s="27" t="n">
        <f aca="false">BO346*25/20</f>
        <v>0.9375</v>
      </c>
      <c r="Q346" s="27" t="n">
        <v>1.7</v>
      </c>
      <c r="R346" s="27" t="n">
        <v>0.3</v>
      </c>
      <c r="S346" s="27" t="n">
        <v>8.4</v>
      </c>
      <c r="T346" s="27" t="n">
        <v>42.7</v>
      </c>
      <c r="U346" s="27"/>
      <c r="V346" s="27" t="n">
        <v>0.04</v>
      </c>
      <c r="W346" s="27" t="n">
        <v>0.02</v>
      </c>
      <c r="X346" s="27"/>
      <c r="Y346" s="27" t="n">
        <v>11.26</v>
      </c>
      <c r="Z346" s="27" t="n">
        <v>11.76</v>
      </c>
      <c r="AA346" s="27" t="n">
        <v>37.68</v>
      </c>
      <c r="AB346" s="27" t="n">
        <v>0.94</v>
      </c>
      <c r="BD346" s="27" t="n">
        <v>1.36</v>
      </c>
      <c r="BE346" s="27" t="n">
        <v>0.24</v>
      </c>
      <c r="BF346" s="27" t="n">
        <v>6.72</v>
      </c>
      <c r="BG346" s="27" t="n">
        <v>34.16</v>
      </c>
      <c r="BH346" s="27"/>
      <c r="BI346" s="27" t="n">
        <v>0.03</v>
      </c>
      <c r="BJ346" s="27" t="n">
        <v>0.02</v>
      </c>
      <c r="BK346" s="27"/>
      <c r="BL346" s="27" t="n">
        <v>9.01</v>
      </c>
      <c r="BM346" s="27" t="n">
        <v>9.41</v>
      </c>
      <c r="BN346" s="27" t="n">
        <v>30.14</v>
      </c>
      <c r="BO346" s="27" t="n">
        <v>0.75</v>
      </c>
    </row>
    <row r="347" customFormat="false" ht="17.15" hidden="false" customHeight="true" outlineLevel="0" collapsed="false">
      <c r="A347" s="13"/>
      <c r="B347" s="21" t="s">
        <v>31</v>
      </c>
      <c r="C347" s="15" t="s">
        <v>33</v>
      </c>
      <c r="D347" s="21" t="n">
        <v>40</v>
      </c>
      <c r="E347" s="27" t="n">
        <f aca="false">BD347*40/40</f>
        <v>2.96</v>
      </c>
      <c r="F347" s="27" t="n">
        <f aca="false">BE347*40/40</f>
        <v>0.36</v>
      </c>
      <c r="G347" s="27" t="n">
        <f aca="false">BF347*40/40</f>
        <v>21.1</v>
      </c>
      <c r="H347" s="27" t="n">
        <f aca="false">BG347*40/40</f>
        <v>93.78</v>
      </c>
      <c r="I347" s="27" t="n">
        <f aca="false">BH347*40/40</f>
        <v>0</v>
      </c>
      <c r="J347" s="27" t="n">
        <f aca="false">BI347*40/40</f>
        <v>0</v>
      </c>
      <c r="K347" s="27" t="n">
        <f aca="false">BJ347*40/40</f>
        <v>0.02</v>
      </c>
      <c r="L347" s="27" t="n">
        <f aca="false">BK347*40/40</f>
        <v>0</v>
      </c>
      <c r="M347" s="27" t="n">
        <f aca="false">BL347*40/40</f>
        <v>8</v>
      </c>
      <c r="N347" s="27" t="n">
        <f aca="false">BM347*40/40</f>
        <v>5.6</v>
      </c>
      <c r="O347" s="27" t="n">
        <f aca="false">BN347*40/40</f>
        <v>26</v>
      </c>
      <c r="P347" s="27" t="n">
        <f aca="false">BO347*40/40</f>
        <v>0.44</v>
      </c>
      <c r="Q347" s="27" t="n">
        <v>3.03</v>
      </c>
      <c r="R347" s="27" t="n">
        <v>0.36</v>
      </c>
      <c r="S347" s="27" t="n">
        <v>19.64</v>
      </c>
      <c r="T347" s="27" t="n">
        <v>93.77</v>
      </c>
      <c r="U347" s="27"/>
      <c r="V347" s="27"/>
      <c r="W347" s="27" t="n">
        <v>0.013</v>
      </c>
      <c r="X347" s="27"/>
      <c r="Y347" s="27" t="n">
        <v>8</v>
      </c>
      <c r="Z347" s="27" t="n">
        <v>5.6</v>
      </c>
      <c r="AA347" s="27" t="n">
        <v>26</v>
      </c>
      <c r="AB347" s="27" t="n">
        <v>0.44</v>
      </c>
      <c r="AC347" s="27" t="n">
        <v>3</v>
      </c>
      <c r="AD347" s="27" t="n">
        <f aca="false">AP347*40/40</f>
        <v>0</v>
      </c>
      <c r="AE347" s="27" t="n">
        <f aca="false">AQ347*40/40</f>
        <v>0</v>
      </c>
      <c r="AF347" s="27" t="n">
        <f aca="false">AR347*40/40</f>
        <v>0</v>
      </c>
      <c r="AG347" s="27" t="n">
        <f aca="false">AS347*40/40</f>
        <v>0</v>
      </c>
      <c r="AH347" s="27" t="n">
        <f aca="false">AT347*40/40</f>
        <v>0</v>
      </c>
      <c r="AI347" s="27" t="n">
        <f aca="false">AU347*40/40</f>
        <v>0</v>
      </c>
      <c r="AJ347" s="27" t="n">
        <f aca="false">AV347*40/40</f>
        <v>0</v>
      </c>
      <c r="AK347" s="27" t="n">
        <f aca="false">AW347*40/40</f>
        <v>0</v>
      </c>
      <c r="AL347" s="27" t="n">
        <f aca="false">AX347*40/40</f>
        <v>0</v>
      </c>
      <c r="AM347" s="27" t="n">
        <f aca="false">AY347*40/40</f>
        <v>0</v>
      </c>
      <c r="AN347" s="27" t="n">
        <f aca="false">AZ347*40/40</f>
        <v>0</v>
      </c>
      <c r="BD347" s="27" t="n">
        <v>2.96</v>
      </c>
      <c r="BE347" s="27" t="n">
        <v>0.36</v>
      </c>
      <c r="BF347" s="27" t="n">
        <v>21.1</v>
      </c>
      <c r="BG347" s="27" t="n">
        <v>93.78</v>
      </c>
      <c r="BH347" s="27"/>
      <c r="BI347" s="27"/>
      <c r="BJ347" s="27" t="n">
        <v>0.02</v>
      </c>
      <c r="BK347" s="27"/>
      <c r="BL347" s="27" t="n">
        <v>8</v>
      </c>
      <c r="BM347" s="27" t="n">
        <v>5.6</v>
      </c>
      <c r="BN347" s="27" t="n">
        <v>26</v>
      </c>
      <c r="BO347" s="27" t="n">
        <v>0.44</v>
      </c>
      <c r="WOD347" s="2"/>
      <c r="WOE347" s="2"/>
      <c r="WOF347" s="2"/>
      <c r="WOG347" s="2"/>
      <c r="WOH347" s="2"/>
      <c r="WOI347" s="2"/>
      <c r="WOJ347" s="2"/>
      <c r="WOK347" s="2"/>
      <c r="WOL347" s="2"/>
      <c r="WOM347" s="2"/>
      <c r="WON347" s="2"/>
      <c r="WOO347" s="2"/>
      <c r="WOP347" s="2"/>
      <c r="WOQ347" s="2"/>
      <c r="WOR347" s="2"/>
      <c r="WOS347" s="2"/>
      <c r="WOT347" s="2"/>
      <c r="WOU347" s="2"/>
      <c r="WOV347" s="2"/>
      <c r="WOW347" s="2"/>
      <c r="WOX347" s="2"/>
      <c r="WOY347" s="2"/>
      <c r="WOZ347" s="2"/>
      <c r="WPA347" s="2"/>
      <c r="WPB347" s="2"/>
      <c r="WPC347" s="2"/>
      <c r="WPD347" s="2"/>
      <c r="WPE347" s="2"/>
      <c r="WPF347" s="2"/>
      <c r="WPG347" s="2"/>
      <c r="WPH347" s="2"/>
      <c r="WPI347" s="2"/>
      <c r="WPJ347" s="2"/>
      <c r="WPK347" s="2"/>
      <c r="WPL347" s="2"/>
      <c r="WPM347" s="2"/>
      <c r="WPN347" s="2"/>
      <c r="WPO347" s="2"/>
      <c r="WPP347" s="2"/>
      <c r="WPQ347" s="2"/>
      <c r="WPR347" s="2"/>
      <c r="WPS347" s="2"/>
      <c r="WPT347" s="2"/>
      <c r="WPU347" s="2"/>
      <c r="WPV347" s="2"/>
      <c r="WPW347" s="2"/>
      <c r="WPX347" s="2"/>
      <c r="WPY347" s="2"/>
      <c r="WPZ347" s="2"/>
      <c r="WQA347" s="2"/>
      <c r="WQB347" s="2"/>
      <c r="WQC347" s="2"/>
      <c r="WQD347" s="2"/>
      <c r="WQE347" s="2"/>
      <c r="WQF347" s="2"/>
      <c r="WQG347" s="2"/>
      <c r="WQH347" s="2"/>
      <c r="WQI347" s="2"/>
      <c r="WQJ347" s="2"/>
      <c r="WQK347" s="2"/>
      <c r="WQL347" s="2"/>
      <c r="WQM347" s="2"/>
      <c r="WQN347" s="2"/>
      <c r="WQO347" s="2"/>
      <c r="WQP347" s="2"/>
      <c r="WQQ347" s="2"/>
      <c r="WQR347" s="2"/>
      <c r="WQS347" s="2"/>
      <c r="WQT347" s="2"/>
      <c r="WQU347" s="2"/>
      <c r="WQV347" s="2"/>
      <c r="WQW347" s="2"/>
      <c r="WQX347" s="2"/>
      <c r="WQY347" s="2"/>
      <c r="WQZ347" s="2"/>
      <c r="WRA347" s="2"/>
      <c r="WRB347" s="2"/>
      <c r="WRC347" s="2"/>
      <c r="WRD347" s="2"/>
      <c r="WRE347" s="2"/>
      <c r="WRF347" s="2"/>
    </row>
    <row r="348" customFormat="false" ht="15" hidden="false" customHeight="false" outlineLevel="0" collapsed="false">
      <c r="A348" s="13"/>
      <c r="B348" s="21" t="s">
        <v>140</v>
      </c>
      <c r="C348" s="26" t="s">
        <v>141</v>
      </c>
      <c r="D348" s="21" t="n">
        <v>180</v>
      </c>
      <c r="E348" s="27" t="n">
        <f aca="false">BD348*180/100</f>
        <v>3.672</v>
      </c>
      <c r="F348" s="27" t="n">
        <f aca="false">BE348*180/100</f>
        <v>3.186</v>
      </c>
      <c r="G348" s="27" t="n">
        <f aca="false">BF348*180/100</f>
        <v>15.822</v>
      </c>
      <c r="H348" s="27" t="n">
        <f aca="false">BG348*180/100</f>
        <v>106.2</v>
      </c>
      <c r="I348" s="27" t="n">
        <f aca="false">BH348*180/100</f>
        <v>21.96</v>
      </c>
      <c r="J348" s="27" t="n">
        <f aca="false">BI348*180/100</f>
        <v>0.054</v>
      </c>
      <c r="K348" s="27" t="n">
        <f aca="false">BJ348*180/100</f>
        <v>0.162</v>
      </c>
      <c r="L348" s="27" t="n">
        <f aca="false">BK348*180/100</f>
        <v>1.422</v>
      </c>
      <c r="M348" s="27" t="n">
        <f aca="false">BL348*180/100</f>
        <v>136.998</v>
      </c>
      <c r="N348" s="27" t="n">
        <f aca="false">BM348*180/100</f>
        <v>19.206</v>
      </c>
      <c r="O348" s="27" t="n">
        <f aca="false">BN348*180/100</f>
        <v>112.104</v>
      </c>
      <c r="P348" s="27" t="n">
        <f aca="false">BO348*180/100</f>
        <v>0.432</v>
      </c>
      <c r="Q348" s="27" t="n">
        <v>0.3</v>
      </c>
      <c r="R348" s="27"/>
      <c r="S348" s="27" t="n">
        <v>6.7</v>
      </c>
      <c r="T348" s="27" t="n">
        <v>27.9</v>
      </c>
      <c r="U348" s="28" t="n">
        <v>0.38</v>
      </c>
      <c r="V348" s="21"/>
      <c r="W348" s="21" t="n">
        <v>0.01</v>
      </c>
      <c r="X348" s="27" t="n">
        <v>1.16</v>
      </c>
      <c r="Y348" s="27" t="n">
        <v>6.9</v>
      </c>
      <c r="Z348" s="27" t="n">
        <v>4.6</v>
      </c>
      <c r="AA348" s="27" t="n">
        <v>8.5</v>
      </c>
      <c r="AB348" s="27" t="n">
        <v>0.77</v>
      </c>
      <c r="AC348" s="27" t="n">
        <v>0.8</v>
      </c>
      <c r="AD348" s="27" t="n">
        <v>0.2</v>
      </c>
      <c r="AE348" s="27" t="n">
        <v>16.7</v>
      </c>
      <c r="AF348" s="27" t="n">
        <v>66.7</v>
      </c>
      <c r="AG348" s="27" t="n">
        <v>98</v>
      </c>
      <c r="AH348" s="27" t="n">
        <v>0.01</v>
      </c>
      <c r="AI348" s="27" t="n">
        <v>0.05</v>
      </c>
      <c r="AJ348" s="27" t="n">
        <v>80</v>
      </c>
      <c r="AK348" s="27" t="n">
        <v>11</v>
      </c>
      <c r="AL348" s="27" t="n">
        <v>3</v>
      </c>
      <c r="AM348" s="27" t="n">
        <v>3</v>
      </c>
      <c r="AN348" s="27" t="n">
        <v>0.54</v>
      </c>
      <c r="BD348" s="27" t="n">
        <v>2.04</v>
      </c>
      <c r="BE348" s="27" t="n">
        <v>1.77</v>
      </c>
      <c r="BF348" s="27" t="n">
        <v>8.79</v>
      </c>
      <c r="BG348" s="27" t="n">
        <v>59</v>
      </c>
      <c r="BH348" s="27" t="n">
        <v>12.2</v>
      </c>
      <c r="BI348" s="27" t="n">
        <v>0.03</v>
      </c>
      <c r="BJ348" s="27" t="n">
        <v>0.09</v>
      </c>
      <c r="BK348" s="27" t="n">
        <v>0.79</v>
      </c>
      <c r="BL348" s="27" t="n">
        <v>76.11</v>
      </c>
      <c r="BM348" s="27" t="n">
        <v>10.67</v>
      </c>
      <c r="BN348" s="27" t="n">
        <v>62.28</v>
      </c>
      <c r="BO348" s="27" t="n">
        <v>0.24</v>
      </c>
    </row>
    <row r="349" customFormat="false" ht="13.8" hidden="false" customHeight="false" outlineLevel="0" collapsed="false">
      <c r="A349" s="13"/>
      <c r="B349" s="21" t="s">
        <v>29</v>
      </c>
      <c r="C349" s="29" t="s">
        <v>30</v>
      </c>
      <c r="D349" s="21" t="n">
        <v>100</v>
      </c>
      <c r="E349" s="27" t="n">
        <f aca="false">BD349*100/100</f>
        <v>0.4</v>
      </c>
      <c r="F349" s="27" t="n">
        <f aca="false">BE349*100/100</f>
        <v>0.4</v>
      </c>
      <c r="G349" s="27" t="n">
        <f aca="false">BF349*100/100</f>
        <v>9.8</v>
      </c>
      <c r="H349" s="27" t="n">
        <f aca="false">BG349*100/100</f>
        <v>47</v>
      </c>
      <c r="I349" s="27" t="n">
        <f aca="false">BH349*100/100</f>
        <v>0</v>
      </c>
      <c r="J349" s="27" t="n">
        <f aca="false">BI349*100/100</f>
        <v>0.03</v>
      </c>
      <c r="K349" s="27" t="n">
        <f aca="false">BJ349*100/100</f>
        <v>0.02</v>
      </c>
      <c r="L349" s="27" t="n">
        <f aca="false">BK349*100/100</f>
        <v>10</v>
      </c>
      <c r="M349" s="27" t="n">
        <f aca="false">BL349*100/100</f>
        <v>16</v>
      </c>
      <c r="N349" s="27" t="n">
        <f aca="false">BM349*100/100</f>
        <v>9</v>
      </c>
      <c r="O349" s="27" t="n">
        <f aca="false">BN349*100/100</f>
        <v>11</v>
      </c>
      <c r="P349" s="27" t="n">
        <f aca="false">BO349*100/100</f>
        <v>2.2</v>
      </c>
      <c r="Q349" s="27"/>
      <c r="R349" s="27"/>
      <c r="S349" s="27"/>
      <c r="T349" s="27"/>
      <c r="U349" s="27"/>
      <c r="V349" s="21"/>
      <c r="W349" s="21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BD349" s="27" t="n">
        <v>0.4</v>
      </c>
      <c r="BE349" s="27" t="n">
        <v>0.4</v>
      </c>
      <c r="BF349" s="27" t="n">
        <v>9.8</v>
      </c>
      <c r="BG349" s="27" t="n">
        <v>47</v>
      </c>
      <c r="BH349" s="27"/>
      <c r="BI349" s="27" t="n">
        <v>0.03</v>
      </c>
      <c r="BJ349" s="27" t="n">
        <v>0.02</v>
      </c>
      <c r="BK349" s="27" t="n">
        <v>10</v>
      </c>
      <c r="BL349" s="27" t="n">
        <v>16</v>
      </c>
      <c r="BM349" s="27" t="n">
        <v>9</v>
      </c>
      <c r="BN349" s="27" t="n">
        <v>11</v>
      </c>
      <c r="BO349" s="27" t="n">
        <v>2.2</v>
      </c>
    </row>
    <row r="350" s="35" customFormat="true" ht="12.8" hidden="false" customHeight="false" outlineLevel="0" collapsed="false">
      <c r="A350" s="13"/>
      <c r="B350" s="21" t="s">
        <v>31</v>
      </c>
      <c r="C350" s="26" t="s">
        <v>153</v>
      </c>
      <c r="D350" s="21" t="n">
        <v>34</v>
      </c>
      <c r="E350" s="27" t="n">
        <f aca="false">BD350*34/35</f>
        <v>2.04971428571429</v>
      </c>
      <c r="F350" s="27" t="n">
        <f aca="false">BE350*34/35</f>
        <v>3.4</v>
      </c>
      <c r="G350" s="27" t="n">
        <f aca="false">BF350*34/35</f>
        <v>25.16</v>
      </c>
      <c r="H350" s="27" t="n">
        <f aca="false">BG350*34/35</f>
        <v>139.4</v>
      </c>
      <c r="I350" s="27"/>
      <c r="J350" s="27"/>
      <c r="K350" s="27"/>
      <c r="L350" s="27"/>
      <c r="M350" s="27"/>
      <c r="N350" s="27"/>
      <c r="O350" s="27"/>
      <c r="P350" s="27"/>
      <c r="BD350" s="27" t="n">
        <v>2.11</v>
      </c>
      <c r="BE350" s="27" t="n">
        <v>3.5</v>
      </c>
      <c r="BF350" s="27" t="n">
        <v>25.9</v>
      </c>
      <c r="BG350" s="27" t="n">
        <v>143.5</v>
      </c>
      <c r="BH350" s="27"/>
      <c r="BI350" s="27"/>
      <c r="BJ350" s="27"/>
      <c r="BK350" s="27"/>
      <c r="BL350" s="27"/>
      <c r="BM350" s="27"/>
      <c r="BN350" s="27"/>
      <c r="BO350" s="27"/>
      <c r="WAQ350" s="36"/>
      <c r="WAR350" s="36"/>
      <c r="WAS350" s="36"/>
      <c r="WAT350" s="36"/>
      <c r="WAU350" s="36"/>
      <c r="WAV350" s="36"/>
      <c r="WAW350" s="36"/>
      <c r="WAX350" s="36"/>
      <c r="WAY350" s="36"/>
      <c r="WAZ350" s="36"/>
      <c r="WBA350" s="36"/>
      <c r="WBB350" s="36"/>
      <c r="WBC350" s="36"/>
      <c r="WBD350" s="36"/>
      <c r="WBE350" s="36"/>
      <c r="WBF350" s="36"/>
      <c r="WBG350" s="36"/>
      <c r="WBH350" s="36"/>
      <c r="WBI350" s="36"/>
      <c r="WBJ350" s="36"/>
      <c r="WBK350" s="36"/>
      <c r="WBL350" s="36"/>
      <c r="WBM350" s="36"/>
      <c r="WBN350" s="36"/>
      <c r="WBO350" s="36"/>
      <c r="WBP350" s="36"/>
      <c r="WBQ350" s="36"/>
      <c r="WBR350" s="36"/>
      <c r="WBS350" s="36"/>
      <c r="WBT350" s="36"/>
      <c r="WBU350" s="36"/>
      <c r="WBV350" s="36"/>
      <c r="WBW350" s="36"/>
      <c r="WBX350" s="36"/>
      <c r="WBY350" s="36"/>
      <c r="WBZ350" s="36"/>
      <c r="WCA350" s="36"/>
      <c r="WCB350" s="36"/>
      <c r="WCC350" s="36"/>
      <c r="WCD350" s="36"/>
      <c r="WCE350" s="36"/>
      <c r="WCF350" s="36"/>
      <c r="WCG350" s="36"/>
      <c r="WCH350" s="36"/>
      <c r="WCI350" s="36"/>
      <c r="WCJ350" s="36"/>
      <c r="WCK350" s="36"/>
      <c r="WCL350" s="36"/>
      <c r="WCM350" s="36"/>
      <c r="WCN350" s="36"/>
      <c r="WCO350" s="36"/>
      <c r="WCP350" s="36"/>
      <c r="WCQ350" s="36"/>
      <c r="WCR350" s="36"/>
      <c r="WCS350" s="36"/>
      <c r="WCT350" s="36"/>
      <c r="WCU350" s="36"/>
      <c r="WCV350" s="36"/>
      <c r="WCW350" s="36"/>
      <c r="WCX350" s="36"/>
      <c r="WCY350" s="36"/>
      <c r="WCZ350" s="36"/>
      <c r="WDA350" s="36"/>
      <c r="WDB350" s="36"/>
      <c r="WDC350" s="36"/>
      <c r="WDD350" s="36"/>
      <c r="WDE350" s="36"/>
      <c r="WDF350" s="36"/>
      <c r="WDG350" s="36"/>
      <c r="WDH350" s="36"/>
      <c r="WDI350" s="36"/>
      <c r="WDJ350" s="36"/>
      <c r="WDK350" s="36"/>
      <c r="WDL350" s="36"/>
      <c r="WDM350" s="36"/>
      <c r="WDN350" s="36"/>
      <c r="WDO350" s="36"/>
      <c r="WDP350" s="36"/>
      <c r="WDQ350" s="36"/>
      <c r="WDR350" s="36"/>
      <c r="WDS350" s="36"/>
      <c r="WDT350" s="36"/>
      <c r="WDU350" s="36"/>
      <c r="WDV350" s="36"/>
      <c r="WDW350" s="36"/>
      <c r="WDX350" s="36"/>
      <c r="WDY350" s="36"/>
      <c r="WDZ350" s="36"/>
      <c r="WEA350" s="36"/>
      <c r="WEB350" s="36"/>
      <c r="WEC350" s="36"/>
      <c r="WED350" s="36"/>
      <c r="WEE350" s="36"/>
      <c r="WEF350" s="36"/>
      <c r="WEG350" s="36"/>
      <c r="WEH350" s="36"/>
      <c r="WEI350" s="36"/>
      <c r="WEJ350" s="36"/>
      <c r="WEK350" s="36"/>
      <c r="WEL350" s="36"/>
      <c r="WEM350" s="36"/>
      <c r="WEN350" s="36"/>
      <c r="WEO350" s="36"/>
      <c r="WEP350" s="36"/>
      <c r="WEQ350" s="36"/>
      <c r="WER350" s="36"/>
      <c r="WES350" s="36"/>
      <c r="WET350" s="36"/>
      <c r="WEU350" s="36"/>
      <c r="WEV350" s="36"/>
      <c r="WEW350" s="36"/>
      <c r="WEX350" s="36"/>
      <c r="WEY350" s="36"/>
      <c r="WEZ350" s="36"/>
      <c r="WFA350" s="36"/>
      <c r="WFB350" s="36"/>
      <c r="WFC350" s="36"/>
      <c r="WFD350" s="36"/>
      <c r="WFE350" s="36"/>
      <c r="WFF350" s="36"/>
      <c r="WFG350" s="36"/>
      <c r="WFH350" s="36"/>
      <c r="WFI350" s="36"/>
      <c r="WFJ350" s="36"/>
      <c r="WFK350" s="36"/>
      <c r="WFL350" s="36"/>
      <c r="WFM350" s="36"/>
      <c r="WFN350" s="36"/>
      <c r="WFO350" s="36"/>
      <c r="WFP350" s="36"/>
      <c r="WFQ350" s="36"/>
      <c r="WFR350" s="36"/>
      <c r="WFS350" s="36"/>
      <c r="WFT350" s="36"/>
      <c r="WFU350" s="36"/>
      <c r="WFV350" s="36"/>
      <c r="WFW350" s="36"/>
      <c r="WFX350" s="36"/>
      <c r="WFY350" s="36"/>
      <c r="WFZ350" s="36"/>
      <c r="WGA350" s="36"/>
      <c r="WGB350" s="36"/>
      <c r="WGC350" s="36"/>
      <c r="WGD350" s="36"/>
      <c r="WGE350" s="36"/>
      <c r="WGF350" s="36"/>
      <c r="WGG350" s="36"/>
      <c r="WGH350" s="36"/>
      <c r="WGI350" s="36"/>
      <c r="WGJ350" s="36"/>
      <c r="WGK350" s="36"/>
      <c r="WGL350" s="36"/>
      <c r="WGM350" s="36"/>
      <c r="WGN350" s="36"/>
      <c r="WGO350" s="36"/>
      <c r="WGP350" s="36"/>
      <c r="WGQ350" s="36"/>
      <c r="WGR350" s="36"/>
      <c r="WGS350" s="36"/>
      <c r="WGT350" s="36"/>
      <c r="WGU350" s="36"/>
      <c r="WGV350" s="36"/>
      <c r="WGW350" s="36"/>
      <c r="WGX350" s="36"/>
      <c r="WGY350" s="36"/>
      <c r="WGZ350" s="36"/>
      <c r="WHA350" s="36"/>
      <c r="WHB350" s="36"/>
      <c r="WHC350" s="36"/>
      <c r="WHD350" s="36"/>
      <c r="WHE350" s="36"/>
      <c r="WHF350" s="36"/>
      <c r="WHG350" s="36"/>
      <c r="WHH350" s="36"/>
      <c r="WHI350" s="36"/>
      <c r="WHJ350" s="36"/>
      <c r="WHK350" s="36"/>
      <c r="WHL350" s="36"/>
      <c r="WHM350" s="36"/>
      <c r="WHN350" s="36"/>
      <c r="WHO350" s="36"/>
      <c r="WHP350" s="36"/>
      <c r="WHQ350" s="36"/>
      <c r="WHR350" s="36"/>
      <c r="WHS350" s="36"/>
      <c r="WHT350" s="36"/>
      <c r="WHU350" s="36"/>
      <c r="WHV350" s="36"/>
      <c r="WHW350" s="36"/>
      <c r="WHX350" s="36"/>
      <c r="WHY350" s="36"/>
      <c r="WHZ350" s="36"/>
      <c r="WIA350" s="36"/>
      <c r="WIB350" s="36"/>
      <c r="WIC350" s="36"/>
      <c r="WID350" s="36"/>
      <c r="WIE350" s="36"/>
      <c r="WIF350" s="36"/>
      <c r="WIG350" s="36"/>
      <c r="WIH350" s="36"/>
      <c r="WII350" s="36"/>
      <c r="WIJ350" s="36"/>
      <c r="WIK350" s="36"/>
      <c r="WIL350" s="36"/>
      <c r="WIM350" s="36"/>
      <c r="WIN350" s="36"/>
      <c r="WIO350" s="36"/>
      <c r="WIP350" s="36"/>
      <c r="WIQ350" s="36"/>
      <c r="WIR350" s="36"/>
      <c r="WIS350" s="36"/>
      <c r="WIT350" s="36"/>
      <c r="WIU350" s="36"/>
      <c r="WIV350" s="36"/>
      <c r="WIW350" s="36"/>
      <c r="WIX350" s="36"/>
      <c r="WIY350" s="36"/>
      <c r="WIZ350" s="36"/>
      <c r="WJA350" s="36"/>
      <c r="WJB350" s="36"/>
      <c r="WJC350" s="36"/>
      <c r="WJD350" s="36"/>
      <c r="WJE350" s="36"/>
      <c r="WJF350" s="36"/>
      <c r="WJG350" s="36"/>
      <c r="WJH350" s="36"/>
      <c r="WJI350" s="36"/>
      <c r="WJJ350" s="36"/>
      <c r="WJK350" s="36"/>
      <c r="WJL350" s="36"/>
      <c r="WJM350" s="36"/>
      <c r="WJN350" s="36"/>
      <c r="WJO350" s="36"/>
      <c r="WJP350" s="36"/>
      <c r="WJQ350" s="36"/>
      <c r="WJR350" s="36"/>
      <c r="WJS350" s="36"/>
      <c r="WJT350" s="36"/>
      <c r="WJU350" s="36"/>
      <c r="WJV350" s="36"/>
      <c r="WJW350" s="36"/>
      <c r="WJX350" s="36"/>
      <c r="WJY350" s="36"/>
      <c r="WJZ350" s="36"/>
      <c r="WKA350" s="36"/>
      <c r="WKB350" s="36"/>
      <c r="WKC350" s="36"/>
      <c r="WKD350" s="36"/>
      <c r="WKE350" s="36"/>
      <c r="WKF350" s="36"/>
      <c r="WKG350" s="36"/>
      <c r="WKH350" s="36"/>
      <c r="WKI350" s="36"/>
      <c r="WKJ350" s="36"/>
      <c r="WKK350" s="36"/>
      <c r="WKL350" s="36"/>
      <c r="WKM350" s="36"/>
      <c r="WKN350" s="36"/>
      <c r="WKO350" s="36"/>
      <c r="WKP350" s="36"/>
      <c r="WKQ350" s="36"/>
      <c r="WKR350" s="36"/>
      <c r="WKS350" s="36"/>
      <c r="WKT350" s="36"/>
      <c r="WKU350" s="36"/>
      <c r="WKV350" s="36"/>
      <c r="WKW350" s="36"/>
      <c r="WKX350" s="36"/>
      <c r="WKY350" s="36"/>
      <c r="WKZ350" s="36"/>
      <c r="WLA350" s="36"/>
      <c r="WLB350" s="36"/>
      <c r="WLC350" s="36"/>
      <c r="WLD350" s="36"/>
      <c r="WLE350" s="36"/>
      <c r="WLF350" s="36"/>
      <c r="WLG350" s="36"/>
      <c r="WLH350" s="36"/>
      <c r="WLI350" s="36"/>
      <c r="WLJ350" s="36"/>
      <c r="WLK350" s="36"/>
      <c r="WLL350" s="36"/>
      <c r="WLM350" s="36"/>
      <c r="WLN350" s="36"/>
      <c r="WLO350" s="36"/>
      <c r="WLP350" s="36"/>
      <c r="WLQ350" s="36"/>
      <c r="WLR350" s="36"/>
      <c r="WLS350" s="36"/>
      <c r="WLT350" s="36"/>
      <c r="WLU350" s="36"/>
      <c r="WLV350" s="36"/>
      <c r="WLW350" s="36"/>
      <c r="WLX350" s="36"/>
      <c r="WLY350" s="36"/>
      <c r="WLZ350" s="36"/>
      <c r="WMA350" s="36"/>
      <c r="WMB350" s="36"/>
      <c r="WMC350" s="36"/>
      <c r="WMD350" s="36"/>
      <c r="WME350" s="36"/>
      <c r="WMF350" s="36"/>
      <c r="WMG350" s="36"/>
      <c r="WMH350" s="36"/>
      <c r="WMI350" s="36"/>
      <c r="WMJ350" s="36"/>
      <c r="WMK350" s="36"/>
      <c r="WML350" s="36"/>
      <c r="WMM350" s="36"/>
      <c r="WMN350" s="36"/>
      <c r="WMO350" s="36"/>
      <c r="WMP350" s="36"/>
      <c r="WMQ350" s="36"/>
      <c r="WMR350" s="36"/>
      <c r="WMS350" s="36"/>
      <c r="WMT350" s="36"/>
      <c r="WMU350" s="36"/>
      <c r="WMV350" s="36"/>
      <c r="WMW350" s="36"/>
      <c r="WMX350" s="36"/>
      <c r="WMY350" s="36"/>
      <c r="WMZ350" s="36"/>
      <c r="WNA350" s="36"/>
      <c r="WNB350" s="36"/>
      <c r="WNC350" s="36"/>
      <c r="WND350" s="36"/>
      <c r="WNE350" s="36"/>
      <c r="WNF350" s="36"/>
      <c r="WNG350" s="36"/>
      <c r="WNH350" s="36"/>
      <c r="WNI350" s="36"/>
      <c r="WNJ350" s="36"/>
      <c r="WNK350" s="36"/>
      <c r="WNL350" s="36"/>
      <c r="WNM350" s="36"/>
      <c r="WNN350" s="36"/>
      <c r="WNO350" s="36"/>
      <c r="WNP350" s="36"/>
      <c r="WNQ350" s="36"/>
      <c r="WNR350" s="36"/>
      <c r="WNS350" s="36"/>
      <c r="WNT350" s="36"/>
      <c r="WNU350" s="36"/>
      <c r="WNV350" s="36"/>
      <c r="WNW350" s="36"/>
      <c r="WNX350" s="36"/>
      <c r="WNY350" s="36"/>
      <c r="WNZ350" s="36"/>
      <c r="WOA350" s="36"/>
      <c r="WOB350" s="36"/>
      <c r="WOC350" s="36"/>
      <c r="WOD350" s="37"/>
      <c r="WOE350" s="37"/>
      <c r="WOF350" s="37"/>
      <c r="WOG350" s="37"/>
      <c r="WOH350" s="37"/>
      <c r="WOI350" s="37"/>
      <c r="WOJ350" s="37"/>
      <c r="WOK350" s="37"/>
      <c r="WOL350" s="37"/>
      <c r="WOM350" s="37"/>
      <c r="WON350" s="37"/>
      <c r="WOO350" s="37"/>
      <c r="WOP350" s="37"/>
      <c r="WOQ350" s="37"/>
      <c r="WOR350" s="37"/>
      <c r="WOS350" s="37"/>
      <c r="WOT350" s="37"/>
      <c r="WOU350" s="37"/>
      <c r="WOV350" s="37"/>
      <c r="WOW350" s="37"/>
      <c r="WOX350" s="37"/>
      <c r="WOY350" s="37"/>
      <c r="WOZ350" s="37"/>
      <c r="WPA350" s="37"/>
      <c r="WPB350" s="37"/>
      <c r="WPC350" s="37"/>
      <c r="WPD350" s="37"/>
      <c r="WPE350" s="37"/>
      <c r="WPF350" s="37"/>
      <c r="WPG350" s="37"/>
      <c r="WPH350" s="37"/>
      <c r="WPI350" s="37"/>
      <c r="WPJ350" s="37"/>
      <c r="WPK350" s="37"/>
      <c r="WPL350" s="37"/>
      <c r="WPM350" s="37"/>
      <c r="WPN350" s="37"/>
      <c r="WPO350" s="37"/>
      <c r="WPP350" s="37"/>
      <c r="WPQ350" s="37"/>
      <c r="WPR350" s="37"/>
      <c r="WPS350" s="37"/>
      <c r="WPT350" s="37"/>
      <c r="WPU350" s="37"/>
      <c r="WPV350" s="37"/>
      <c r="WPW350" s="37"/>
      <c r="WPX350" s="37"/>
      <c r="WPY350" s="37"/>
      <c r="WPZ350" s="37"/>
      <c r="WQA350" s="37"/>
      <c r="WQB350" s="37"/>
      <c r="WQC350" s="37"/>
      <c r="WQD350" s="37"/>
      <c r="WQE350" s="37"/>
      <c r="WQF350" s="37"/>
      <c r="WQG350" s="37"/>
      <c r="WQH350" s="37"/>
      <c r="WQI350" s="37"/>
      <c r="WQJ350" s="37"/>
      <c r="WQK350" s="37"/>
      <c r="WQL350" s="37"/>
      <c r="WQM350" s="37"/>
      <c r="WQN350" s="37"/>
      <c r="WQO350" s="37"/>
      <c r="WQP350" s="37"/>
      <c r="WQQ350" s="37"/>
      <c r="WQR350" s="37"/>
      <c r="WQS350" s="37"/>
      <c r="WQT350" s="37"/>
      <c r="WQU350" s="37"/>
      <c r="WQV350" s="37"/>
      <c r="WQW350" s="37"/>
      <c r="WQX350" s="37"/>
      <c r="WQY350" s="37"/>
      <c r="WQZ350" s="37"/>
      <c r="WRA350" s="37"/>
      <c r="WRB350" s="37"/>
      <c r="WRC350" s="37"/>
      <c r="WRD350" s="37"/>
      <c r="WRE350" s="37"/>
      <c r="WRF350" s="37"/>
      <c r="WRG350" s="4"/>
    </row>
    <row r="351" customFormat="false" ht="13.8" hidden="false" customHeight="false" outlineLevel="0" collapsed="false">
      <c r="A351" s="13"/>
      <c r="B351" s="74"/>
      <c r="C351" s="30" t="s">
        <v>97</v>
      </c>
      <c r="D351" s="31" t="n">
        <f aca="false">SUM(D345:D350)</f>
        <v>579</v>
      </c>
      <c r="E351" s="32"/>
      <c r="F351" s="32"/>
      <c r="G351" s="32"/>
      <c r="H351" s="32"/>
      <c r="I351" s="32"/>
      <c r="J351" s="31"/>
      <c r="K351" s="31"/>
      <c r="L351" s="32"/>
      <c r="M351" s="32"/>
      <c r="N351" s="32"/>
      <c r="O351" s="32"/>
      <c r="P351" s="32"/>
    </row>
    <row r="352" customFormat="false" ht="15" hidden="false" customHeight="false" outlineLevel="0" collapsed="false">
      <c r="A352" s="33" t="s">
        <v>98</v>
      </c>
      <c r="B352" s="33"/>
      <c r="C352" s="33"/>
      <c r="D352" s="33"/>
      <c r="E352" s="32" t="n">
        <f aca="false">SUM(E345:E351)</f>
        <v>18.768380952381</v>
      </c>
      <c r="F352" s="32" t="n">
        <f aca="false">SUM(F345:F351)</f>
        <v>18.2726666666667</v>
      </c>
      <c r="G352" s="32" t="n">
        <f aca="false">SUM(G345:G351)</f>
        <v>116.788666666667</v>
      </c>
      <c r="H352" s="32" t="n">
        <f aca="false">SUM(H345:H351)</f>
        <v>703.08</v>
      </c>
      <c r="I352" s="32" t="n">
        <f aca="false">SUM(I345:I351)</f>
        <v>76.56</v>
      </c>
      <c r="J352" s="32" t="n">
        <f aca="false">SUM(J345:J351)</f>
        <v>0.348166666666667</v>
      </c>
      <c r="K352" s="32" t="n">
        <f aca="false">SUM(K345:K351)</f>
        <v>0.413666666666667</v>
      </c>
      <c r="L352" s="32" t="n">
        <f aca="false">SUM(L345:L351)</f>
        <v>12.662</v>
      </c>
      <c r="M352" s="32" t="n">
        <f aca="false">SUM(M345:M351)</f>
        <v>314.5005</v>
      </c>
      <c r="N352" s="32" t="n">
        <f aca="false">SUM(N345:N351)</f>
        <v>113.835166666667</v>
      </c>
      <c r="O352" s="32" t="n">
        <f aca="false">SUM(O345:O351)</f>
        <v>412.445666666667</v>
      </c>
      <c r="P352" s="32" t="n">
        <f aca="false">SUM(P345:P351)</f>
        <v>5.6495</v>
      </c>
    </row>
    <row r="353" customFormat="false" ht="15" hidden="false" customHeight="false" outlineLevel="0" collapsed="false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</row>
    <row r="354" customFormat="false" ht="12.75" hidden="false" customHeight="true" outlineLevel="0" collapsed="false">
      <c r="A354" s="78" t="s">
        <v>38</v>
      </c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</row>
    <row r="355" customFormat="false" ht="13.8" hidden="false" customHeight="false" outlineLevel="0" collapsed="false">
      <c r="A355" s="78"/>
      <c r="B355" s="21" t="s">
        <v>83</v>
      </c>
      <c r="C355" s="26" t="s">
        <v>99</v>
      </c>
      <c r="D355" s="21" t="n">
        <v>100</v>
      </c>
      <c r="E355" s="27" t="n">
        <f aca="false">BD355*100/50</f>
        <v>0.7</v>
      </c>
      <c r="F355" s="27" t="n">
        <f aca="false">BE355*100/50</f>
        <v>0.1</v>
      </c>
      <c r="G355" s="27" t="n">
        <f aca="false">BF355*100/50</f>
        <v>1.9</v>
      </c>
      <c r="H355" s="27" t="n">
        <f aca="false">BG355*100/50</f>
        <v>12</v>
      </c>
      <c r="I355" s="27" t="n">
        <f aca="false">BH355*100/50</f>
        <v>0</v>
      </c>
      <c r="J355" s="27" t="n">
        <f aca="false">BI355*100/50</f>
        <v>0.04</v>
      </c>
      <c r="K355" s="27" t="n">
        <f aca="false">BJ355*100/50</f>
        <v>0.02</v>
      </c>
      <c r="L355" s="27" t="n">
        <f aca="false">BK355*100/50</f>
        <v>4.9</v>
      </c>
      <c r="M355" s="27" t="n">
        <f aca="false">BL355*100/50</f>
        <v>17</v>
      </c>
      <c r="N355" s="27" t="n">
        <f aca="false">BM355*100/50</f>
        <v>14</v>
      </c>
      <c r="O355" s="27" t="n">
        <f aca="false">BN355*100/50</f>
        <v>30</v>
      </c>
      <c r="P355" s="27" t="n">
        <f aca="false">BO355*100/50</f>
        <v>0.5</v>
      </c>
      <c r="AC355" s="27" t="n">
        <v>0.48</v>
      </c>
      <c r="AD355" s="27" t="n">
        <v>0.06</v>
      </c>
      <c r="AE355" s="27" t="n">
        <v>1.02</v>
      </c>
      <c r="AF355" s="27" t="n">
        <v>6</v>
      </c>
      <c r="AG355" s="27"/>
      <c r="AH355" s="27" t="n">
        <v>0.01</v>
      </c>
      <c r="AI355" s="27" t="n">
        <v>0.06</v>
      </c>
      <c r="AJ355" s="27" t="n">
        <v>2.1</v>
      </c>
      <c r="AK355" s="27" t="n">
        <v>13.8</v>
      </c>
      <c r="AL355" s="27" t="n">
        <v>8.4</v>
      </c>
      <c r="AM355" s="27" t="n">
        <v>14.4</v>
      </c>
      <c r="AN355" s="27" t="n">
        <v>0.36</v>
      </c>
      <c r="BD355" s="27" t="n">
        <v>0.35</v>
      </c>
      <c r="BE355" s="27" t="n">
        <v>0.05</v>
      </c>
      <c r="BF355" s="27" t="n">
        <v>0.95</v>
      </c>
      <c r="BG355" s="27" t="n">
        <v>6</v>
      </c>
      <c r="BH355" s="27"/>
      <c r="BI355" s="27" t="n">
        <v>0.02</v>
      </c>
      <c r="BJ355" s="27" t="n">
        <v>0.01</v>
      </c>
      <c r="BK355" s="27" t="n">
        <v>2.45</v>
      </c>
      <c r="BL355" s="27" t="n">
        <v>8.5</v>
      </c>
      <c r="BM355" s="27" t="n">
        <v>7</v>
      </c>
      <c r="BN355" s="27" t="n">
        <v>15</v>
      </c>
      <c r="BO355" s="27" t="n">
        <v>0.25</v>
      </c>
    </row>
    <row r="356" s="35" customFormat="true" ht="13.8" hidden="false" customHeight="false" outlineLevel="0" collapsed="false">
      <c r="A356" s="78"/>
      <c r="B356" s="21" t="s">
        <v>100</v>
      </c>
      <c r="C356" s="26" t="s">
        <v>101</v>
      </c>
      <c r="D356" s="21" t="n">
        <v>275</v>
      </c>
      <c r="E356" s="76" t="n">
        <v>3.72</v>
      </c>
      <c r="F356" s="76" t="n">
        <v>8.47</v>
      </c>
      <c r="G356" s="76" t="n">
        <v>15.94</v>
      </c>
      <c r="H356" s="76" t="n">
        <f aca="false">SUM(BG356*275/225)</f>
        <v>152.533333333333</v>
      </c>
      <c r="I356" s="76" t="n">
        <f aca="false">SUM(BH356*275/225)</f>
        <v>119.288888888889</v>
      </c>
      <c r="J356" s="76" t="n">
        <f aca="false">SUM(BI356*275/225)</f>
        <v>0.0488888888888889</v>
      </c>
      <c r="K356" s="76" t="n">
        <f aca="false">SUM(BJ356*275/225)</f>
        <v>0.0366666666666667</v>
      </c>
      <c r="L356" s="76" t="n">
        <f aca="false">SUM(BK356*275/225)</f>
        <v>0.488888888888889</v>
      </c>
      <c r="M356" s="76" t="n">
        <f aca="false">SUM(BL356*275/225)</f>
        <v>27.9155555555556</v>
      </c>
      <c r="N356" s="76" t="n">
        <f aca="false">SUM(BM356*275/225)</f>
        <v>10.4377777777778</v>
      </c>
      <c r="O356" s="76" t="n">
        <f aca="false">SUM(BN356*275/225)</f>
        <v>37.6444444444444</v>
      </c>
      <c r="P356" s="76" t="n">
        <f aca="false">SUM(BO356*275/225)</f>
        <v>0.635555555555556</v>
      </c>
      <c r="BD356" s="21"/>
      <c r="BE356" s="21" t="n">
        <v>7.53</v>
      </c>
      <c r="BF356" s="21" t="n">
        <v>12.52</v>
      </c>
      <c r="BG356" s="21" t="n">
        <v>124.8</v>
      </c>
      <c r="BH356" s="21" t="n">
        <v>97.6</v>
      </c>
      <c r="BI356" s="21" t="n">
        <v>0.04</v>
      </c>
      <c r="BJ356" s="21" t="n">
        <v>0.03</v>
      </c>
      <c r="BK356" s="21" t="n">
        <v>0.4</v>
      </c>
      <c r="BL356" s="21" t="n">
        <v>22.84</v>
      </c>
      <c r="BM356" s="21" t="n">
        <v>8.54</v>
      </c>
      <c r="BN356" s="21" t="n">
        <v>30.8</v>
      </c>
      <c r="BO356" s="21" t="n">
        <v>0.52</v>
      </c>
      <c r="XBZ356" s="37"/>
      <c r="XCA356" s="37"/>
      <c r="XCB356" s="37"/>
      <c r="XCC356" s="37"/>
      <c r="XCD356" s="37"/>
      <c r="XCE356" s="37"/>
      <c r="XCF356" s="37"/>
      <c r="XCG356" s="37"/>
      <c r="XCH356" s="37"/>
      <c r="XCI356" s="37"/>
      <c r="XCJ356" s="37"/>
      <c r="XCK356" s="37"/>
      <c r="XCL356" s="37"/>
      <c r="XCM356" s="37"/>
      <c r="XCN356" s="37"/>
      <c r="XCO356" s="37"/>
      <c r="XCP356" s="37"/>
      <c r="XCQ356" s="37"/>
      <c r="XCR356" s="37"/>
      <c r="XCS356" s="37"/>
      <c r="XCT356" s="37"/>
      <c r="XCU356" s="37"/>
      <c r="XCV356" s="37"/>
      <c r="XCW356" s="37"/>
      <c r="XCX356" s="37"/>
      <c r="XCY356" s="37"/>
      <c r="XCZ356" s="37"/>
      <c r="XDA356" s="37"/>
      <c r="XDB356" s="37"/>
      <c r="XDC356" s="37"/>
      <c r="XDD356" s="37"/>
      <c r="XDE356" s="37"/>
      <c r="XDF356" s="37"/>
      <c r="XDG356" s="37"/>
      <c r="XDH356" s="37"/>
      <c r="XDI356" s="37"/>
      <c r="XDJ356" s="37"/>
      <c r="XDK356" s="37"/>
      <c r="XDL356" s="37"/>
      <c r="XDM356" s="37"/>
      <c r="XDN356" s="37"/>
      <c r="XDO356" s="37"/>
      <c r="XDP356" s="37"/>
      <c r="XDQ356" s="37"/>
      <c r="XDR356" s="37"/>
      <c r="XDS356" s="37"/>
      <c r="XDT356" s="37"/>
      <c r="XDU356" s="37"/>
      <c r="XDV356" s="37"/>
      <c r="XDW356" s="37"/>
      <c r="XDX356" s="37"/>
      <c r="XDY356" s="37"/>
      <c r="XDZ356" s="37"/>
      <c r="XEA356" s="37"/>
      <c r="XEB356" s="37"/>
      <c r="XEC356" s="37"/>
      <c r="XED356" s="37"/>
      <c r="XEE356" s="37"/>
      <c r="XEF356" s="37"/>
      <c r="XEG356" s="37"/>
      <c r="XEH356" s="37"/>
      <c r="XEI356" s="37"/>
      <c r="XEJ356" s="37"/>
      <c r="XEK356" s="37"/>
      <c r="XEL356" s="37"/>
      <c r="XEM356" s="37"/>
      <c r="XEN356" s="37"/>
      <c r="XEO356" s="37"/>
      <c r="XEP356" s="37"/>
      <c r="XEQ356" s="37"/>
      <c r="XER356" s="37"/>
      <c r="XES356" s="37"/>
      <c r="XET356" s="37"/>
      <c r="XEU356" s="37"/>
      <c r="XEV356" s="37"/>
      <c r="XEW356" s="37"/>
      <c r="XEX356" s="37"/>
      <c r="XEY356" s="37"/>
      <c r="XEZ356" s="37"/>
      <c r="XFA356" s="37"/>
      <c r="XFB356" s="37"/>
      <c r="XFC356" s="37"/>
      <c r="XFD356" s="4"/>
    </row>
    <row r="357" s="1" customFormat="true" ht="13.8" hidden="false" customHeight="false" outlineLevel="0" collapsed="false">
      <c r="A357" s="78"/>
      <c r="B357" s="21" t="s">
        <v>56</v>
      </c>
      <c r="C357" s="15" t="s">
        <v>57</v>
      </c>
      <c r="D357" s="21" t="n">
        <v>100</v>
      </c>
      <c r="E357" s="27" t="n">
        <v>15.84</v>
      </c>
      <c r="F357" s="27" t="n">
        <v>11.64</v>
      </c>
      <c r="G357" s="27" t="n">
        <v>8.48</v>
      </c>
      <c r="H357" s="27" t="n">
        <v>202</v>
      </c>
      <c r="I357" s="27" t="n">
        <f aca="false">SUM(ACT357*100/90)</f>
        <v>19.8</v>
      </c>
      <c r="J357" s="27" t="n">
        <f aca="false">SUM(ACU357*100/90)</f>
        <v>0.122222222222222</v>
      </c>
      <c r="K357" s="27" t="n">
        <f aca="false">SUM(ACV357*100/90)</f>
        <v>0.122222222222222</v>
      </c>
      <c r="L357" s="27" t="n">
        <f aca="false">SUM(ACW357*100/90)</f>
        <v>6.3</v>
      </c>
      <c r="M357" s="27" t="n">
        <f aca="false">SUM(ACX357*100/90)</f>
        <v>63.0777777777778</v>
      </c>
      <c r="N357" s="27" t="n">
        <f aca="false">SUM(ACY357*100/90)</f>
        <v>58.1444444444444</v>
      </c>
      <c r="O357" s="27" t="n">
        <f aca="false">SUM(ACZ357*100/90)</f>
        <v>245.022222222222</v>
      </c>
      <c r="P357" s="27" t="n">
        <f aca="false">SUM(ADA357*100/90)</f>
        <v>1.3</v>
      </c>
      <c r="ACP357" s="27" t="n">
        <v>9.42</v>
      </c>
      <c r="ACQ357" s="27" t="n">
        <v>7.8</v>
      </c>
      <c r="ACR357" s="27" t="n">
        <v>8.93</v>
      </c>
      <c r="ACS357" s="27" t="n">
        <v>187</v>
      </c>
      <c r="ACT357" s="27" t="n">
        <v>17.82</v>
      </c>
      <c r="ACU357" s="21" t="n">
        <v>0.11</v>
      </c>
      <c r="ACV357" s="21" t="n">
        <v>0.11</v>
      </c>
      <c r="ACW357" s="27" t="n">
        <v>5.67</v>
      </c>
      <c r="ACX357" s="27" t="n">
        <v>56.77</v>
      </c>
      <c r="ACY357" s="27" t="n">
        <v>52.33</v>
      </c>
      <c r="ACZ357" s="27" t="n">
        <v>220.52</v>
      </c>
      <c r="ADA357" s="27" t="n">
        <v>1.17</v>
      </c>
      <c r="XFD357" s="4"/>
    </row>
    <row r="358" s="1" customFormat="true" ht="13.8" hidden="false" customHeight="false" outlineLevel="0" collapsed="false">
      <c r="A358" s="78"/>
      <c r="B358" s="21" t="n">
        <v>334</v>
      </c>
      <c r="C358" s="15" t="s">
        <v>134</v>
      </c>
      <c r="D358" s="21" t="n">
        <v>180</v>
      </c>
      <c r="E358" s="27" t="n">
        <f aca="false">AC358*180/180</f>
        <v>4.1</v>
      </c>
      <c r="F358" s="27" t="n">
        <f aca="false">AD358*180/180</f>
        <v>5.95</v>
      </c>
      <c r="G358" s="27" t="n">
        <f aca="false">AE358*180/180</f>
        <v>37.5</v>
      </c>
      <c r="H358" s="27" t="n">
        <f aca="false">AF358*180/180</f>
        <v>220.5</v>
      </c>
      <c r="I358" s="27" t="n">
        <f aca="false">AG358*180/180</f>
        <v>0</v>
      </c>
      <c r="J358" s="27" t="n">
        <f aca="false">AH358*180/180</f>
        <v>0.05</v>
      </c>
      <c r="K358" s="27" t="n">
        <f aca="false">AI358*180/180</f>
        <v>0.03</v>
      </c>
      <c r="L358" s="27" t="n">
        <f aca="false">AJ358*180/180</f>
        <v>1.08</v>
      </c>
      <c r="M358" s="27" t="n">
        <f aca="false">AK358*180/180</f>
        <v>15.66</v>
      </c>
      <c r="N358" s="27" t="n">
        <f aca="false">AL358*180/180</f>
        <v>35.1</v>
      </c>
      <c r="O358" s="27" t="n">
        <f aca="false">AM358*180/180</f>
        <v>99.72</v>
      </c>
      <c r="P358" s="27" t="n">
        <f aca="false">AN358*180/180</f>
        <v>0.79</v>
      </c>
      <c r="AC358" s="27" t="n">
        <v>4.1</v>
      </c>
      <c r="AD358" s="27" t="n">
        <v>5.95</v>
      </c>
      <c r="AE358" s="27" t="n">
        <v>37.5</v>
      </c>
      <c r="AF358" s="27" t="n">
        <v>220.5</v>
      </c>
      <c r="AG358" s="27"/>
      <c r="AH358" s="21" t="n">
        <v>0.05</v>
      </c>
      <c r="AI358" s="21" t="n">
        <v>0.03</v>
      </c>
      <c r="AJ358" s="27" t="n">
        <v>1.08</v>
      </c>
      <c r="AK358" s="27" t="n">
        <v>15.66</v>
      </c>
      <c r="AL358" s="27" t="n">
        <v>35.1</v>
      </c>
      <c r="AM358" s="27" t="n">
        <v>99.72</v>
      </c>
      <c r="AN358" s="27" t="n">
        <v>0.79</v>
      </c>
      <c r="WRG358" s="4"/>
    </row>
    <row r="359" customFormat="false" ht="13.8" hidden="false" customHeight="false" outlineLevel="0" collapsed="false">
      <c r="A359" s="78"/>
      <c r="B359" s="21" t="s">
        <v>31</v>
      </c>
      <c r="C359" s="26" t="s">
        <v>32</v>
      </c>
      <c r="D359" s="21" t="n">
        <v>30</v>
      </c>
      <c r="E359" s="27" t="n">
        <f aca="false">BD359*30/20</f>
        <v>2.04</v>
      </c>
      <c r="F359" s="27" t="n">
        <f aca="false">BE359*30/20</f>
        <v>0.36</v>
      </c>
      <c r="G359" s="27" t="n">
        <f aca="false">BF359*30/20</f>
        <v>10.08</v>
      </c>
      <c r="H359" s="27" t="n">
        <f aca="false">BG359*30/20</f>
        <v>51.24</v>
      </c>
      <c r="I359" s="27" t="n">
        <f aca="false">BH359*30/20</f>
        <v>0</v>
      </c>
      <c r="J359" s="27" t="n">
        <f aca="false">BI359*30/20</f>
        <v>0.045</v>
      </c>
      <c r="K359" s="27" t="n">
        <f aca="false">BJ359*30/20</f>
        <v>0.03</v>
      </c>
      <c r="L359" s="27" t="n">
        <f aca="false">BK359*30/20</f>
        <v>0</v>
      </c>
      <c r="M359" s="27" t="n">
        <f aca="false">BL359*30/20</f>
        <v>13.515</v>
      </c>
      <c r="N359" s="27" t="n">
        <f aca="false">BM359*30/20</f>
        <v>14.115</v>
      </c>
      <c r="O359" s="27" t="n">
        <f aca="false">BN359*30/20</f>
        <v>45.21</v>
      </c>
      <c r="P359" s="27" t="n">
        <f aca="false">BO359*30/20</f>
        <v>1.125</v>
      </c>
      <c r="Q359" s="27" t="n">
        <v>1.7</v>
      </c>
      <c r="R359" s="27" t="n">
        <v>0.3</v>
      </c>
      <c r="S359" s="27" t="n">
        <v>8.4</v>
      </c>
      <c r="T359" s="27" t="n">
        <v>42.7</v>
      </c>
      <c r="U359" s="27"/>
      <c r="V359" s="27" t="n">
        <v>0.04</v>
      </c>
      <c r="W359" s="27" t="n">
        <v>0.02</v>
      </c>
      <c r="X359" s="27"/>
      <c r="Y359" s="27" t="n">
        <v>11.26</v>
      </c>
      <c r="Z359" s="27" t="n">
        <v>11.76</v>
      </c>
      <c r="AA359" s="27" t="n">
        <v>37.68</v>
      </c>
      <c r="AB359" s="27" t="n">
        <v>0.94</v>
      </c>
      <c r="BD359" s="27" t="n">
        <v>1.36</v>
      </c>
      <c r="BE359" s="27" t="n">
        <v>0.24</v>
      </c>
      <c r="BF359" s="27" t="n">
        <v>6.72</v>
      </c>
      <c r="BG359" s="27" t="n">
        <v>34.16</v>
      </c>
      <c r="BH359" s="27"/>
      <c r="BI359" s="27" t="n">
        <v>0.03</v>
      </c>
      <c r="BJ359" s="27" t="n">
        <v>0.02</v>
      </c>
      <c r="BK359" s="27"/>
      <c r="BL359" s="27" t="n">
        <v>9.01</v>
      </c>
      <c r="BM359" s="27" t="n">
        <v>9.41</v>
      </c>
      <c r="BN359" s="27" t="n">
        <v>30.14</v>
      </c>
      <c r="BO359" s="27" t="n">
        <v>0.75</v>
      </c>
    </row>
    <row r="360" customFormat="false" ht="13.8" hidden="false" customHeight="false" outlineLevel="0" collapsed="false">
      <c r="A360" s="78"/>
      <c r="B360" s="21" t="s">
        <v>31</v>
      </c>
      <c r="C360" s="15" t="s">
        <v>33</v>
      </c>
      <c r="D360" s="21" t="n">
        <v>50</v>
      </c>
      <c r="E360" s="27" t="n">
        <f aca="false">BD360*50/40</f>
        <v>3.7</v>
      </c>
      <c r="F360" s="27" t="n">
        <f aca="false">BE360*50/40</f>
        <v>0.45</v>
      </c>
      <c r="G360" s="27" t="n">
        <f aca="false">BF360*50/40</f>
        <v>26.375</v>
      </c>
      <c r="H360" s="27" t="n">
        <f aca="false">BG360*50/40</f>
        <v>117.225</v>
      </c>
      <c r="I360" s="27" t="n">
        <f aca="false">BH360*50/40</f>
        <v>0</v>
      </c>
      <c r="J360" s="27" t="n">
        <f aca="false">BI360*50/40</f>
        <v>0</v>
      </c>
      <c r="K360" s="27" t="n">
        <f aca="false">BJ360*50/40</f>
        <v>0.025</v>
      </c>
      <c r="L360" s="27" t="n">
        <f aca="false">BK360*50/40</f>
        <v>0</v>
      </c>
      <c r="M360" s="27" t="n">
        <f aca="false">BL360*50/40</f>
        <v>10</v>
      </c>
      <c r="N360" s="27" t="n">
        <f aca="false">BM360*50/40</f>
        <v>7</v>
      </c>
      <c r="O360" s="27" t="n">
        <f aca="false">BN360*50/40</f>
        <v>32.5</v>
      </c>
      <c r="P360" s="27" t="n">
        <f aca="false">BO360*50/40</f>
        <v>0.55</v>
      </c>
      <c r="Q360" s="27" t="n">
        <v>3.03</v>
      </c>
      <c r="R360" s="27" t="n">
        <v>0.36</v>
      </c>
      <c r="S360" s="27" t="n">
        <v>19.64</v>
      </c>
      <c r="T360" s="27" t="n">
        <v>93.77</v>
      </c>
      <c r="U360" s="27"/>
      <c r="V360" s="27"/>
      <c r="W360" s="27" t="n">
        <v>0.013</v>
      </c>
      <c r="X360" s="27"/>
      <c r="Y360" s="27" t="n">
        <v>8</v>
      </c>
      <c r="Z360" s="27" t="n">
        <v>5.6</v>
      </c>
      <c r="AA360" s="27" t="n">
        <v>26</v>
      </c>
      <c r="AB360" s="27" t="n">
        <v>0.44</v>
      </c>
      <c r="AC360" s="27" t="n">
        <v>3</v>
      </c>
      <c r="AD360" s="27" t="n">
        <f aca="false">AP360*40/40</f>
        <v>0</v>
      </c>
      <c r="AE360" s="27" t="n">
        <f aca="false">AQ360*40/40</f>
        <v>0</v>
      </c>
      <c r="AF360" s="27" t="n">
        <f aca="false">AR360*40/40</f>
        <v>0</v>
      </c>
      <c r="AG360" s="27" t="n">
        <f aca="false">AS360*40/40</f>
        <v>0</v>
      </c>
      <c r="AH360" s="27" t="n">
        <f aca="false">AT360*40/40</f>
        <v>0</v>
      </c>
      <c r="AI360" s="27" t="n">
        <f aca="false">AU360*40/40</f>
        <v>0</v>
      </c>
      <c r="AJ360" s="27" t="n">
        <f aca="false">AV360*40/40</f>
        <v>0</v>
      </c>
      <c r="AK360" s="27" t="n">
        <f aca="false">AW360*40/40</f>
        <v>0</v>
      </c>
      <c r="AL360" s="27" t="n">
        <f aca="false">AX360*40/40</f>
        <v>0</v>
      </c>
      <c r="AM360" s="27" t="n">
        <f aca="false">AY360*40/40</f>
        <v>0</v>
      </c>
      <c r="AN360" s="27" t="n">
        <f aca="false">AZ360*40/40</f>
        <v>0</v>
      </c>
      <c r="BD360" s="27" t="n">
        <v>2.96</v>
      </c>
      <c r="BE360" s="27" t="n">
        <v>0.36</v>
      </c>
      <c r="BF360" s="27" t="n">
        <v>21.1</v>
      </c>
      <c r="BG360" s="27" t="n">
        <v>93.78</v>
      </c>
      <c r="BH360" s="27"/>
      <c r="BI360" s="27"/>
      <c r="BJ360" s="27" t="n">
        <v>0.02</v>
      </c>
      <c r="BK360" s="27"/>
      <c r="BL360" s="27" t="n">
        <v>8</v>
      </c>
      <c r="BM360" s="27" t="n">
        <v>5.6</v>
      </c>
      <c r="BN360" s="27" t="n">
        <v>26</v>
      </c>
      <c r="BO360" s="27" t="n">
        <v>0.44</v>
      </c>
      <c r="WOD360" s="2"/>
      <c r="WOE360" s="2"/>
      <c r="WOF360" s="2"/>
      <c r="WOG360" s="2"/>
      <c r="WOH360" s="2"/>
      <c r="WOI360" s="2"/>
      <c r="WOJ360" s="2"/>
      <c r="WOK360" s="2"/>
      <c r="WOL360" s="2"/>
      <c r="WOM360" s="2"/>
      <c r="WON360" s="2"/>
      <c r="WOO360" s="2"/>
      <c r="WOP360" s="2"/>
      <c r="WOQ360" s="2"/>
      <c r="WOR360" s="2"/>
      <c r="WOS360" s="2"/>
      <c r="WOT360" s="2"/>
      <c r="WOU360" s="2"/>
      <c r="WOV360" s="2"/>
      <c r="WOW360" s="2"/>
      <c r="WOX360" s="2"/>
      <c r="WOY360" s="2"/>
      <c r="WOZ360" s="2"/>
      <c r="WPA360" s="2"/>
      <c r="WPB360" s="2"/>
      <c r="WPC360" s="2"/>
      <c r="WPD360" s="2"/>
      <c r="WPE360" s="2"/>
      <c r="WPF360" s="2"/>
      <c r="WPG360" s="2"/>
      <c r="WPH360" s="2"/>
      <c r="WPI360" s="2"/>
      <c r="WPJ360" s="2"/>
      <c r="WPK360" s="2"/>
      <c r="WPL360" s="2"/>
      <c r="WPM360" s="2"/>
      <c r="WPN360" s="2"/>
      <c r="WPO360" s="2"/>
      <c r="WPP360" s="2"/>
      <c r="WPQ360" s="2"/>
      <c r="WPR360" s="2"/>
      <c r="WPS360" s="2"/>
      <c r="WPT360" s="2"/>
      <c r="WPU360" s="2"/>
      <c r="WPV360" s="2"/>
      <c r="WPW360" s="2"/>
      <c r="WPX360" s="2"/>
      <c r="WPY360" s="2"/>
      <c r="WPZ360" s="2"/>
      <c r="WQA360" s="2"/>
      <c r="WQB360" s="2"/>
      <c r="WQC360" s="2"/>
      <c r="WQD360" s="2"/>
      <c r="WQE360" s="2"/>
      <c r="WQF360" s="2"/>
      <c r="WQG360" s="2"/>
      <c r="WQH360" s="2"/>
      <c r="WQI360" s="2"/>
      <c r="WQJ360" s="2"/>
      <c r="WQK360" s="2"/>
      <c r="WQL360" s="2"/>
      <c r="WQM360" s="2"/>
      <c r="WQN360" s="2"/>
      <c r="WQO360" s="2"/>
      <c r="WQP360" s="2"/>
      <c r="WQQ360" s="2"/>
      <c r="WQR360" s="2"/>
      <c r="WQS360" s="2"/>
      <c r="WQT360" s="2"/>
      <c r="WQU360" s="2"/>
      <c r="WQV360" s="2"/>
      <c r="WQW360" s="2"/>
      <c r="WQX360" s="2"/>
      <c r="WQY360" s="2"/>
      <c r="WQZ360" s="2"/>
      <c r="WRA360" s="2"/>
      <c r="WRB360" s="2"/>
      <c r="WRC360" s="2"/>
      <c r="WRD360" s="2"/>
      <c r="WRE360" s="2"/>
      <c r="WRF360" s="2"/>
    </row>
    <row r="361" customFormat="false" ht="20.1" hidden="false" customHeight="true" outlineLevel="0" collapsed="false">
      <c r="A361" s="78"/>
      <c r="B361" s="21" t="s">
        <v>31</v>
      </c>
      <c r="C361" s="15" t="s">
        <v>61</v>
      </c>
      <c r="D361" s="21" t="n">
        <v>200</v>
      </c>
      <c r="E361" s="27" t="n">
        <v>1</v>
      </c>
      <c r="F361" s="27" t="n">
        <f aca="false">BE361*200/200</f>
        <v>0</v>
      </c>
      <c r="G361" s="27" t="n">
        <v>20</v>
      </c>
      <c r="H361" s="27" t="n">
        <f aca="false">BG361*200/200</f>
        <v>42</v>
      </c>
      <c r="I361" s="27" t="n">
        <f aca="false">BH361*200/200</f>
        <v>0</v>
      </c>
      <c r="J361" s="27" t="n">
        <f aca="false">BI361*200/200</f>
        <v>0.01</v>
      </c>
      <c r="K361" s="27" t="n">
        <f aca="false">BJ361*200/200</f>
        <v>0.01</v>
      </c>
      <c r="L361" s="27" t="n">
        <v>4</v>
      </c>
      <c r="M361" s="27" t="n">
        <v>14</v>
      </c>
      <c r="N361" s="27" t="n">
        <v>8</v>
      </c>
      <c r="O361" s="27" t="n">
        <v>14</v>
      </c>
      <c r="P361" s="27" t="n">
        <f aca="false">BO361*200/200</f>
        <v>1.4</v>
      </c>
      <c r="Q361" s="42" t="n">
        <v>1</v>
      </c>
      <c r="R361" s="42"/>
      <c r="S361" s="42" t="n">
        <v>20.2</v>
      </c>
      <c r="T361" s="42" t="n">
        <v>84.8</v>
      </c>
      <c r="U361" s="42"/>
      <c r="V361" s="15" t="n">
        <v>0.02</v>
      </c>
      <c r="W361" s="15" t="n">
        <v>0.02</v>
      </c>
      <c r="X361" s="42" t="n">
        <v>4</v>
      </c>
      <c r="Y361" s="42" t="n">
        <v>14</v>
      </c>
      <c r="Z361" s="42" t="n">
        <v>14</v>
      </c>
      <c r="AA361" s="42" t="n">
        <v>14</v>
      </c>
      <c r="AB361" s="42" t="n">
        <v>2.8</v>
      </c>
      <c r="BD361" s="27" t="n">
        <v>0.5</v>
      </c>
      <c r="BE361" s="27" t="n">
        <f aca="false">BQ361*200/200</f>
        <v>0</v>
      </c>
      <c r="BF361" s="27" t="n">
        <v>10.1</v>
      </c>
      <c r="BG361" s="27" t="n">
        <v>42</v>
      </c>
      <c r="BH361" s="27" t="n">
        <f aca="false">BT361*200/200</f>
        <v>0</v>
      </c>
      <c r="BI361" s="27" t="n">
        <v>0.01</v>
      </c>
      <c r="BJ361" s="27" t="n">
        <v>0.01</v>
      </c>
      <c r="BK361" s="27" t="n">
        <v>2</v>
      </c>
      <c r="BL361" s="27" t="n">
        <v>7</v>
      </c>
      <c r="BM361" s="27" t="n">
        <v>4</v>
      </c>
      <c r="BN361" s="27" t="n">
        <v>7</v>
      </c>
      <c r="BO361" s="27" t="n">
        <v>1.4</v>
      </c>
      <c r="WOD361" s="2"/>
      <c r="WOE361" s="2"/>
      <c r="WOF361" s="2"/>
      <c r="WOG361" s="2"/>
      <c r="WOH361" s="2"/>
      <c r="WOI361" s="2"/>
      <c r="WOJ361" s="2"/>
      <c r="WOK361" s="2"/>
      <c r="WOL361" s="2"/>
      <c r="WOM361" s="2"/>
      <c r="WON361" s="2"/>
      <c r="WOO361" s="2"/>
      <c r="WOP361" s="2"/>
      <c r="WOQ361" s="2"/>
      <c r="WOR361" s="2"/>
      <c r="WOS361" s="2"/>
      <c r="WOT361" s="2"/>
      <c r="WOU361" s="2"/>
      <c r="WOV361" s="2"/>
      <c r="WOW361" s="2"/>
      <c r="WOX361" s="2"/>
      <c r="WOY361" s="2"/>
      <c r="WOZ361" s="2"/>
      <c r="WPA361" s="2"/>
      <c r="WPB361" s="2"/>
      <c r="WPC361" s="2"/>
      <c r="WPD361" s="2"/>
      <c r="WPE361" s="2"/>
      <c r="WPF361" s="2"/>
      <c r="WPG361" s="2"/>
      <c r="WPH361" s="2"/>
      <c r="WPI361" s="2"/>
      <c r="WPJ361" s="2"/>
      <c r="WPK361" s="2"/>
      <c r="WPL361" s="2"/>
      <c r="WPM361" s="2"/>
      <c r="WPN361" s="2"/>
      <c r="WPO361" s="2"/>
      <c r="WPP361" s="2"/>
      <c r="WPQ361" s="2"/>
      <c r="WPR361" s="2"/>
      <c r="WPS361" s="2"/>
      <c r="WPT361" s="2"/>
      <c r="WPU361" s="2"/>
      <c r="WPV361" s="2"/>
      <c r="WPW361" s="2"/>
      <c r="WPX361" s="2"/>
      <c r="WPY361" s="2"/>
      <c r="WPZ361" s="2"/>
      <c r="WQA361" s="2"/>
      <c r="WQB361" s="2"/>
      <c r="WQC361" s="2"/>
      <c r="WQD361" s="2"/>
      <c r="WQE361" s="2"/>
      <c r="WQF361" s="2"/>
      <c r="WQG361" s="2"/>
      <c r="WQH361" s="2"/>
      <c r="WQI361" s="2"/>
      <c r="WQJ361" s="2"/>
      <c r="WQK361" s="2"/>
      <c r="WQL361" s="2"/>
      <c r="WQM361" s="2"/>
      <c r="WQN361" s="2"/>
      <c r="WQO361" s="2"/>
      <c r="WQP361" s="2"/>
      <c r="WQQ361" s="2"/>
      <c r="WQR361" s="2"/>
      <c r="WQS361" s="2"/>
      <c r="WQT361" s="2"/>
      <c r="WQU361" s="2"/>
      <c r="WQV361" s="2"/>
      <c r="WQW361" s="2"/>
      <c r="WQX361" s="2"/>
      <c r="WQY361" s="2"/>
      <c r="WQZ361" s="2"/>
      <c r="WRA361" s="2"/>
      <c r="WRB361" s="2"/>
      <c r="WRC361" s="2"/>
      <c r="WRD361" s="2"/>
      <c r="WRE361" s="2"/>
      <c r="WRF361" s="2"/>
    </row>
    <row r="362" customFormat="false" ht="13.8" hidden="false" customHeight="false" outlineLevel="0" collapsed="false">
      <c r="A362" s="78"/>
      <c r="B362" s="21" t="s">
        <v>49</v>
      </c>
      <c r="C362" s="15" t="s">
        <v>50</v>
      </c>
      <c r="D362" s="21" t="n">
        <v>30</v>
      </c>
      <c r="E362" s="27" t="n">
        <f aca="false">BD362*30/30</f>
        <v>3.6</v>
      </c>
      <c r="F362" s="27" t="n">
        <f aca="false">BE362*30/30</f>
        <v>0.6</v>
      </c>
      <c r="G362" s="27" t="n">
        <f aca="false">BF362*30/30</f>
        <v>22.5</v>
      </c>
      <c r="H362" s="27" t="n">
        <f aca="false">BG362*30/30</f>
        <v>111</v>
      </c>
      <c r="I362" s="27" t="n">
        <f aca="false">BH362*30/30</f>
        <v>0</v>
      </c>
      <c r="J362" s="27" t="n">
        <f aca="false">BI362*30/30</f>
        <v>0</v>
      </c>
      <c r="K362" s="27" t="n">
        <f aca="false">BJ362*30/30</f>
        <v>0</v>
      </c>
      <c r="L362" s="27" t="n">
        <f aca="false">BK362*30/30</f>
        <v>0</v>
      </c>
      <c r="M362" s="27" t="n">
        <f aca="false">BL362*30/30</f>
        <v>0</v>
      </c>
      <c r="N362" s="27" t="n">
        <f aca="false">BM362*30/30</f>
        <v>0</v>
      </c>
      <c r="O362" s="27" t="n">
        <f aca="false">BN362*30/30</f>
        <v>0</v>
      </c>
      <c r="P362" s="27" t="n">
        <f aca="false">BO362*30/30</f>
        <v>0</v>
      </c>
      <c r="Q362" s="42"/>
      <c r="R362" s="42"/>
      <c r="S362" s="42"/>
      <c r="T362" s="42"/>
      <c r="U362" s="42"/>
      <c r="V362" s="15"/>
      <c r="W362" s="15"/>
      <c r="X362" s="42"/>
      <c r="Y362" s="42"/>
      <c r="Z362" s="42"/>
      <c r="AA362" s="42"/>
      <c r="AB362" s="42"/>
      <c r="BD362" s="27" t="n">
        <v>3.6</v>
      </c>
      <c r="BE362" s="27" t="n">
        <v>0.6</v>
      </c>
      <c r="BF362" s="27" t="n">
        <v>22.5</v>
      </c>
      <c r="BG362" s="27" t="n">
        <v>111</v>
      </c>
      <c r="BH362" s="27"/>
      <c r="BI362" s="27"/>
      <c r="BJ362" s="27"/>
      <c r="BK362" s="27"/>
      <c r="BL362" s="27"/>
      <c r="BM362" s="27"/>
      <c r="BN362" s="27"/>
      <c r="BO362" s="27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  <c r="IW362" s="4"/>
      <c r="IX362" s="4"/>
      <c r="IY362" s="4"/>
      <c r="IZ362" s="4"/>
      <c r="JA362" s="4"/>
      <c r="JB362" s="4"/>
      <c r="JC362" s="4"/>
      <c r="JD362" s="4"/>
      <c r="JE362" s="4"/>
      <c r="JF362" s="4"/>
      <c r="JG362" s="4"/>
      <c r="JH362" s="4"/>
      <c r="JI362" s="4"/>
      <c r="JJ362" s="4"/>
      <c r="JK362" s="4"/>
      <c r="JL362" s="4"/>
      <c r="JM362" s="4"/>
      <c r="JN362" s="4"/>
      <c r="JO362" s="4"/>
      <c r="JP362" s="4"/>
      <c r="JQ362" s="4"/>
      <c r="JR362" s="4"/>
      <c r="JS362" s="4"/>
      <c r="JT362" s="4"/>
      <c r="JU362" s="4"/>
      <c r="JV362" s="4"/>
      <c r="JW362" s="4"/>
      <c r="JX362" s="4"/>
      <c r="JY362" s="4"/>
      <c r="JZ362" s="4"/>
      <c r="KA362" s="4"/>
      <c r="KB362" s="4"/>
      <c r="KC362" s="4"/>
      <c r="KD362" s="4"/>
      <c r="KE362" s="4"/>
      <c r="KF362" s="4"/>
      <c r="KG362" s="4"/>
      <c r="KH362" s="4"/>
      <c r="KI362" s="4"/>
      <c r="KJ362" s="4"/>
      <c r="KK362" s="4"/>
      <c r="KL362" s="4"/>
      <c r="KM362" s="4"/>
      <c r="KN362" s="4"/>
      <c r="KO362" s="4"/>
      <c r="KP362" s="4"/>
      <c r="KQ362" s="4"/>
      <c r="KR362" s="4"/>
      <c r="KS362" s="4"/>
      <c r="KT362" s="4"/>
      <c r="KU362" s="4"/>
      <c r="KV362" s="4"/>
      <c r="KW362" s="4"/>
      <c r="KX362" s="4"/>
      <c r="KY362" s="4"/>
      <c r="KZ362" s="4"/>
      <c r="LA362" s="4"/>
      <c r="LB362" s="4"/>
      <c r="LC362" s="4"/>
      <c r="LD362" s="4"/>
      <c r="LE362" s="4"/>
      <c r="LF362" s="4"/>
      <c r="LG362" s="4"/>
      <c r="LH362" s="4"/>
      <c r="LI362" s="4"/>
      <c r="LJ362" s="4"/>
      <c r="LK362" s="4"/>
      <c r="LL362" s="4"/>
      <c r="LM362" s="4"/>
      <c r="LN362" s="4"/>
      <c r="LO362" s="4"/>
      <c r="LP362" s="4"/>
      <c r="LQ362" s="4"/>
      <c r="LR362" s="4"/>
      <c r="LS362" s="4"/>
      <c r="LT362" s="4"/>
      <c r="LU362" s="4"/>
      <c r="LV362" s="4"/>
      <c r="LW362" s="4"/>
      <c r="LX362" s="4"/>
      <c r="LY362" s="4"/>
      <c r="LZ362" s="4"/>
      <c r="MA362" s="4"/>
      <c r="MB362" s="4"/>
      <c r="MC362" s="4"/>
      <c r="MD362" s="4"/>
      <c r="ME362" s="4"/>
      <c r="MF362" s="4"/>
      <c r="MG362" s="4"/>
      <c r="MH362" s="4"/>
      <c r="MI362" s="4"/>
      <c r="MJ362" s="4"/>
      <c r="MK362" s="4"/>
      <c r="ML362" s="4"/>
      <c r="MM362" s="4"/>
      <c r="MN362" s="4"/>
      <c r="MO362" s="4"/>
      <c r="MP362" s="4"/>
      <c r="MQ362" s="4"/>
      <c r="MR362" s="4"/>
      <c r="MS362" s="4"/>
      <c r="MT362" s="4"/>
      <c r="MU362" s="4"/>
      <c r="MV362" s="4"/>
      <c r="MW362" s="4"/>
      <c r="MX362" s="4"/>
      <c r="MY362" s="4"/>
      <c r="MZ362" s="4"/>
      <c r="NA362" s="4"/>
      <c r="NB362" s="4"/>
      <c r="NC362" s="4"/>
      <c r="ND362" s="4"/>
      <c r="NE362" s="4"/>
      <c r="NF362" s="4"/>
      <c r="NG362" s="4"/>
      <c r="NH362" s="4"/>
      <c r="NI362" s="4"/>
      <c r="NJ362" s="4"/>
      <c r="NK362" s="4"/>
      <c r="NL362" s="4"/>
      <c r="NM362" s="4"/>
      <c r="NN362" s="4"/>
      <c r="NO362" s="4"/>
      <c r="NP362" s="4"/>
      <c r="NQ362" s="4"/>
      <c r="NR362" s="4"/>
      <c r="NS362" s="4"/>
      <c r="NT362" s="4"/>
      <c r="NU362" s="4"/>
      <c r="NV362" s="4"/>
      <c r="NW362" s="4"/>
      <c r="NX362" s="4"/>
      <c r="NY362" s="4"/>
      <c r="NZ362" s="4"/>
      <c r="OA362" s="4"/>
      <c r="OB362" s="4"/>
      <c r="OC362" s="4"/>
      <c r="OD362" s="4"/>
      <c r="OE362" s="4"/>
      <c r="OF362" s="4"/>
      <c r="OG362" s="4"/>
      <c r="OH362" s="4"/>
      <c r="OI362" s="4"/>
      <c r="OJ362" s="4"/>
      <c r="OK362" s="4"/>
      <c r="OL362" s="4"/>
      <c r="OM362" s="4"/>
      <c r="ON362" s="4"/>
      <c r="OO362" s="4"/>
      <c r="OP362" s="4"/>
      <c r="OQ362" s="4"/>
      <c r="OR362" s="4"/>
      <c r="OS362" s="4"/>
      <c r="OT362" s="4"/>
      <c r="OU362" s="4"/>
      <c r="OV362" s="4"/>
      <c r="OW362" s="4"/>
      <c r="OX362" s="4"/>
      <c r="OY362" s="4"/>
      <c r="OZ362" s="4"/>
      <c r="PA362" s="4"/>
      <c r="PB362" s="4"/>
      <c r="PC362" s="4"/>
      <c r="PD362" s="4"/>
      <c r="PE362" s="4"/>
      <c r="PF362" s="4"/>
      <c r="PG362" s="4"/>
      <c r="PH362" s="4"/>
      <c r="PI362" s="4"/>
      <c r="PJ362" s="4"/>
      <c r="PK362" s="4"/>
      <c r="PL362" s="4"/>
      <c r="PM362" s="4"/>
      <c r="PN362" s="4"/>
      <c r="PO362" s="4"/>
      <c r="PP362" s="4"/>
      <c r="PQ362" s="4"/>
      <c r="PR362" s="4"/>
      <c r="PS362" s="4"/>
      <c r="PT362" s="4"/>
      <c r="PU362" s="4"/>
      <c r="PV362" s="4"/>
      <c r="PW362" s="4"/>
      <c r="PX362" s="4"/>
      <c r="PY362" s="4"/>
      <c r="PZ362" s="4"/>
      <c r="QA362" s="4"/>
      <c r="QB362" s="4"/>
      <c r="QC362" s="4"/>
      <c r="QD362" s="4"/>
      <c r="QE362" s="4"/>
      <c r="QF362" s="4"/>
      <c r="QG362" s="4"/>
      <c r="QH362" s="4"/>
      <c r="QI362" s="4"/>
      <c r="QJ362" s="4"/>
      <c r="QK362" s="4"/>
      <c r="QL362" s="4"/>
      <c r="QM362" s="4"/>
      <c r="QN362" s="4"/>
      <c r="QO362" s="4"/>
      <c r="QP362" s="4"/>
      <c r="QQ362" s="4"/>
      <c r="QR362" s="4"/>
      <c r="QS362" s="4"/>
      <c r="QT362" s="4"/>
      <c r="QU362" s="4"/>
      <c r="QV362" s="4"/>
      <c r="QW362" s="4"/>
      <c r="QX362" s="4"/>
      <c r="QY362" s="4"/>
      <c r="QZ362" s="4"/>
      <c r="RA362" s="4"/>
      <c r="RB362" s="4"/>
      <c r="RC362" s="4"/>
      <c r="RD362" s="4"/>
      <c r="RE362" s="4"/>
      <c r="RF362" s="4"/>
      <c r="RG362" s="4"/>
      <c r="RH362" s="4"/>
      <c r="RI362" s="4"/>
      <c r="RJ362" s="4"/>
      <c r="RK362" s="4"/>
      <c r="RL362" s="4"/>
      <c r="RM362" s="4"/>
      <c r="RN362" s="4"/>
      <c r="RO362" s="4"/>
      <c r="RP362" s="4"/>
      <c r="RQ362" s="4"/>
      <c r="RR362" s="4"/>
      <c r="RS362" s="4"/>
      <c r="RT362" s="4"/>
      <c r="RU362" s="4"/>
      <c r="RV362" s="4"/>
      <c r="RW362" s="4"/>
      <c r="RX362" s="4"/>
      <c r="RY362" s="4"/>
      <c r="RZ362" s="4"/>
      <c r="SA362" s="4"/>
      <c r="SB362" s="4"/>
      <c r="SC362" s="4"/>
      <c r="SD362" s="4"/>
      <c r="SE362" s="4"/>
      <c r="SF362" s="4"/>
      <c r="SG362" s="4"/>
      <c r="SH362" s="4"/>
      <c r="SI362" s="4"/>
      <c r="SJ362" s="4"/>
      <c r="SK362" s="4"/>
      <c r="SL362" s="4"/>
      <c r="SM362" s="4"/>
      <c r="SN362" s="4"/>
      <c r="SO362" s="4"/>
      <c r="SP362" s="4"/>
      <c r="SQ362" s="4"/>
      <c r="SR362" s="4"/>
      <c r="SS362" s="4"/>
      <c r="ST362" s="4"/>
      <c r="SU362" s="4"/>
      <c r="SV362" s="4"/>
      <c r="SW362" s="4"/>
      <c r="SX362" s="4"/>
      <c r="SY362" s="4"/>
      <c r="SZ362" s="4"/>
      <c r="TA362" s="4"/>
      <c r="TB362" s="4"/>
      <c r="TC362" s="4"/>
      <c r="TD362" s="4"/>
      <c r="TE362" s="4"/>
      <c r="TF362" s="4"/>
      <c r="TG362" s="4"/>
      <c r="TH362" s="4"/>
      <c r="TI362" s="4"/>
      <c r="TJ362" s="4"/>
      <c r="TK362" s="4"/>
      <c r="TL362" s="4"/>
      <c r="TM362" s="4"/>
      <c r="TN362" s="4"/>
      <c r="TO362" s="4"/>
      <c r="TP362" s="4"/>
      <c r="TQ362" s="4"/>
      <c r="TR362" s="4"/>
      <c r="TS362" s="4"/>
      <c r="TT362" s="4"/>
      <c r="TU362" s="4"/>
      <c r="TV362" s="4"/>
      <c r="TW362" s="4"/>
      <c r="TX362" s="4"/>
      <c r="TY362" s="4"/>
      <c r="TZ362" s="4"/>
      <c r="UA362" s="4"/>
      <c r="UB362" s="4"/>
      <c r="UC362" s="4"/>
      <c r="UD362" s="4"/>
      <c r="UE362" s="4"/>
      <c r="UF362" s="4"/>
      <c r="UG362" s="4"/>
      <c r="UH362" s="4"/>
      <c r="UI362" s="4"/>
      <c r="UJ362" s="4"/>
      <c r="UK362" s="4"/>
      <c r="UL362" s="4"/>
      <c r="UM362" s="4"/>
      <c r="UN362" s="4"/>
      <c r="UO362" s="4"/>
      <c r="UP362" s="4"/>
      <c r="UQ362" s="4"/>
      <c r="UR362" s="4"/>
      <c r="US362" s="4"/>
      <c r="UT362" s="4"/>
      <c r="UU362" s="4"/>
      <c r="UV362" s="4"/>
      <c r="UW362" s="4"/>
      <c r="UX362" s="4"/>
      <c r="UY362" s="4"/>
      <c r="UZ362" s="4"/>
      <c r="VA362" s="4"/>
      <c r="VB362" s="4"/>
      <c r="VC362" s="4"/>
      <c r="VD362" s="4"/>
      <c r="VE362" s="4"/>
      <c r="VF362" s="4"/>
      <c r="VG362" s="4"/>
      <c r="VH362" s="4"/>
      <c r="VI362" s="4"/>
      <c r="VJ362" s="4"/>
      <c r="VK362" s="4"/>
      <c r="VL362" s="4"/>
      <c r="VM362" s="4"/>
      <c r="VN362" s="4"/>
      <c r="VO362" s="4"/>
      <c r="VP362" s="4"/>
      <c r="VQ362" s="4"/>
      <c r="VR362" s="4"/>
      <c r="VS362" s="4"/>
      <c r="VT362" s="4"/>
      <c r="VU362" s="4"/>
      <c r="VV362" s="4"/>
      <c r="VW362" s="4"/>
      <c r="VX362" s="4"/>
      <c r="VY362" s="4"/>
      <c r="VZ362" s="4"/>
      <c r="WA362" s="4"/>
      <c r="WB362" s="4"/>
      <c r="WC362" s="4"/>
      <c r="WD362" s="4"/>
      <c r="WE362" s="4"/>
      <c r="WF362" s="4"/>
      <c r="WG362" s="4"/>
      <c r="WH362" s="4"/>
      <c r="WI362" s="4"/>
      <c r="WJ362" s="4"/>
      <c r="WK362" s="4"/>
      <c r="WL362" s="4"/>
      <c r="WM362" s="4"/>
      <c r="WN362" s="4"/>
      <c r="WO362" s="4"/>
      <c r="WP362" s="4"/>
      <c r="WQ362" s="4"/>
      <c r="WR362" s="4"/>
      <c r="WS362" s="4"/>
      <c r="WT362" s="4"/>
      <c r="WU362" s="4"/>
      <c r="WV362" s="4"/>
      <c r="WW362" s="4"/>
      <c r="WX362" s="4"/>
      <c r="WY362" s="4"/>
      <c r="WZ362" s="4"/>
      <c r="XA362" s="4"/>
      <c r="XB362" s="4"/>
      <c r="XC362" s="4"/>
      <c r="XD362" s="4"/>
      <c r="XE362" s="4"/>
      <c r="XF362" s="4"/>
      <c r="XG362" s="4"/>
      <c r="XH362" s="4"/>
      <c r="XI362" s="4"/>
      <c r="XJ362" s="4"/>
      <c r="XK362" s="4"/>
      <c r="XL362" s="4"/>
      <c r="XM362" s="4"/>
      <c r="XN362" s="4"/>
      <c r="XO362" s="4"/>
      <c r="XP362" s="4"/>
      <c r="XQ362" s="4"/>
      <c r="XR362" s="4"/>
      <c r="XS362" s="4"/>
      <c r="XT362" s="4"/>
      <c r="XU362" s="4"/>
      <c r="XV362" s="4"/>
      <c r="XW362" s="4"/>
      <c r="XX362" s="4"/>
      <c r="XY362" s="4"/>
      <c r="XZ362" s="4"/>
      <c r="YA362" s="4"/>
      <c r="YB362" s="4"/>
      <c r="YC362" s="4"/>
      <c r="YD362" s="4"/>
      <c r="YE362" s="4"/>
      <c r="YF362" s="4"/>
      <c r="YG362" s="4"/>
      <c r="YH362" s="4"/>
      <c r="YI362" s="4"/>
      <c r="YJ362" s="4"/>
      <c r="YK362" s="4"/>
      <c r="YL362" s="4"/>
      <c r="YM362" s="4"/>
      <c r="YN362" s="4"/>
      <c r="YO362" s="4"/>
      <c r="YP362" s="4"/>
      <c r="YQ362" s="4"/>
      <c r="YR362" s="4"/>
      <c r="YS362" s="4"/>
      <c r="YT362" s="4"/>
      <c r="YU362" s="4"/>
      <c r="YV362" s="4"/>
      <c r="YW362" s="4"/>
      <c r="YX362" s="4"/>
      <c r="YY362" s="4"/>
      <c r="YZ362" s="4"/>
      <c r="ZA362" s="4"/>
      <c r="ZB362" s="4"/>
      <c r="ZC362" s="4"/>
      <c r="ZD362" s="4"/>
      <c r="ZE362" s="4"/>
      <c r="ZF362" s="4"/>
      <c r="ZG362" s="4"/>
      <c r="ZH362" s="4"/>
      <c r="ZI362" s="4"/>
      <c r="ZJ362" s="4"/>
      <c r="ZK362" s="4"/>
      <c r="ZL362" s="4"/>
      <c r="ZM362" s="4"/>
      <c r="ZN362" s="4"/>
      <c r="ZO362" s="4"/>
      <c r="ZP362" s="4"/>
      <c r="ZQ362" s="4"/>
      <c r="ZR362" s="4"/>
      <c r="ZS362" s="4"/>
      <c r="ZT362" s="4"/>
      <c r="ZU362" s="4"/>
      <c r="ZV362" s="4"/>
      <c r="ZW362" s="4"/>
      <c r="ZX362" s="4"/>
      <c r="ZY362" s="4"/>
      <c r="ZZ362" s="4"/>
      <c r="AAA362" s="4"/>
      <c r="AAB362" s="4"/>
      <c r="AAC362" s="4"/>
      <c r="AAD362" s="4"/>
      <c r="AAE362" s="4"/>
      <c r="AAF362" s="4"/>
      <c r="AAG362" s="4"/>
      <c r="AAH362" s="4"/>
      <c r="AAI362" s="4"/>
      <c r="AAJ362" s="4"/>
      <c r="AAK362" s="4"/>
      <c r="AAL362" s="4"/>
      <c r="AAM362" s="4"/>
      <c r="AAN362" s="4"/>
      <c r="AAO362" s="4"/>
      <c r="AAP362" s="4"/>
      <c r="AAQ362" s="4"/>
      <c r="AAR362" s="4"/>
      <c r="AAS362" s="4"/>
      <c r="AAT362" s="4"/>
      <c r="AAU362" s="4"/>
      <c r="AAV362" s="4"/>
      <c r="AAW362" s="4"/>
      <c r="AAX362" s="4"/>
      <c r="AAY362" s="4"/>
      <c r="AAZ362" s="4"/>
      <c r="ABA362" s="4"/>
      <c r="ABB362" s="4"/>
      <c r="ABC362" s="4"/>
      <c r="ABD362" s="4"/>
      <c r="ABE362" s="4"/>
      <c r="ABF362" s="4"/>
      <c r="ABG362" s="4"/>
      <c r="ABH362" s="4"/>
      <c r="ABI362" s="4"/>
      <c r="ABJ362" s="4"/>
      <c r="ABK362" s="4"/>
      <c r="ABL362" s="4"/>
      <c r="ABM362" s="4"/>
      <c r="ABN362" s="4"/>
      <c r="ABO362" s="4"/>
      <c r="ABP362" s="4"/>
      <c r="ABQ362" s="4"/>
      <c r="ABR362" s="4"/>
      <c r="ABS362" s="4"/>
      <c r="ABT362" s="4"/>
      <c r="ABU362" s="4"/>
      <c r="ABV362" s="4"/>
      <c r="ABW362" s="4"/>
      <c r="ABX362" s="4"/>
      <c r="ABY362" s="4"/>
      <c r="ABZ362" s="4"/>
      <c r="ACA362" s="4"/>
      <c r="ACB362" s="4"/>
      <c r="ACC362" s="4"/>
      <c r="ACD362" s="4"/>
      <c r="ACE362" s="4"/>
      <c r="ACF362" s="4"/>
      <c r="ACG362" s="4"/>
      <c r="ACH362" s="4"/>
      <c r="ACI362" s="4"/>
      <c r="ACJ362" s="4"/>
      <c r="ACK362" s="4"/>
      <c r="ACL362" s="4"/>
      <c r="ACM362" s="4"/>
      <c r="ACN362" s="4"/>
      <c r="ACO362" s="4"/>
      <c r="ACP362" s="4"/>
      <c r="ACQ362" s="4"/>
      <c r="ACR362" s="4"/>
      <c r="ACS362" s="4"/>
      <c r="ACT362" s="4"/>
      <c r="ACU362" s="4"/>
      <c r="ACV362" s="4"/>
      <c r="ACW362" s="4"/>
      <c r="ACX362" s="4"/>
      <c r="ACY362" s="4"/>
      <c r="ACZ362" s="4"/>
      <c r="ADA362" s="4"/>
      <c r="ADB362" s="4"/>
      <c r="ADC362" s="4"/>
      <c r="ADD362" s="4"/>
      <c r="ADE362" s="4"/>
      <c r="ADF362" s="4"/>
      <c r="ADG362" s="4"/>
      <c r="ADH362" s="4"/>
      <c r="ADI362" s="4"/>
      <c r="ADJ362" s="4"/>
      <c r="ADK362" s="4"/>
      <c r="ADL362" s="4"/>
      <c r="ADM362" s="4"/>
      <c r="ADN362" s="4"/>
      <c r="ADO362" s="4"/>
      <c r="ADP362" s="4"/>
      <c r="ADQ362" s="4"/>
      <c r="ADR362" s="4"/>
      <c r="ADS362" s="4"/>
      <c r="ADT362" s="4"/>
      <c r="ADU362" s="4"/>
      <c r="ADV362" s="4"/>
      <c r="ADW362" s="4"/>
      <c r="ADX362" s="4"/>
      <c r="ADY362" s="4"/>
      <c r="ADZ362" s="4"/>
      <c r="AEA362" s="4"/>
      <c r="AEB362" s="4"/>
      <c r="AEC362" s="4"/>
      <c r="AED362" s="4"/>
      <c r="AEE362" s="4"/>
      <c r="AEF362" s="4"/>
      <c r="AEG362" s="4"/>
      <c r="AEH362" s="4"/>
      <c r="AEI362" s="4"/>
      <c r="AEJ362" s="4"/>
      <c r="AEK362" s="4"/>
      <c r="AEL362" s="4"/>
      <c r="AEM362" s="4"/>
      <c r="AEN362" s="4"/>
      <c r="AEO362" s="4"/>
      <c r="AEP362" s="4"/>
      <c r="AEQ362" s="4"/>
      <c r="AER362" s="4"/>
      <c r="AES362" s="4"/>
      <c r="AET362" s="4"/>
      <c r="AEU362" s="4"/>
      <c r="AEV362" s="4"/>
      <c r="AEW362" s="4"/>
      <c r="AEX362" s="4"/>
      <c r="AEY362" s="4"/>
      <c r="AEZ362" s="4"/>
      <c r="AFA362" s="4"/>
      <c r="AFB362" s="4"/>
      <c r="AFC362" s="4"/>
      <c r="AFD362" s="4"/>
      <c r="AFE362" s="4"/>
      <c r="AFF362" s="4"/>
      <c r="AFG362" s="4"/>
      <c r="AFH362" s="4"/>
      <c r="AFI362" s="4"/>
      <c r="AFJ362" s="4"/>
      <c r="AFK362" s="4"/>
      <c r="AFL362" s="4"/>
      <c r="AFM362" s="4"/>
      <c r="AFN362" s="4"/>
      <c r="AFO362" s="4"/>
      <c r="AFP362" s="4"/>
      <c r="AFQ362" s="4"/>
      <c r="AFR362" s="4"/>
      <c r="AFS362" s="4"/>
      <c r="AFT362" s="4"/>
      <c r="AFU362" s="4"/>
      <c r="AFV362" s="4"/>
      <c r="AFW362" s="4"/>
      <c r="AFX362" s="4"/>
      <c r="AFY362" s="4"/>
      <c r="AFZ362" s="4"/>
      <c r="AGA362" s="4"/>
      <c r="AGB362" s="4"/>
      <c r="AGC362" s="4"/>
      <c r="AGD362" s="4"/>
      <c r="AGE362" s="4"/>
      <c r="AGF362" s="4"/>
      <c r="AGG362" s="4"/>
      <c r="AGH362" s="4"/>
      <c r="AGI362" s="4"/>
      <c r="AGJ362" s="4"/>
      <c r="AGK362" s="4"/>
      <c r="AGL362" s="4"/>
      <c r="AGM362" s="4"/>
      <c r="AGN362" s="4"/>
      <c r="AGO362" s="4"/>
      <c r="AGP362" s="4"/>
      <c r="AGQ362" s="4"/>
      <c r="AGR362" s="4"/>
      <c r="AGS362" s="4"/>
      <c r="AGT362" s="4"/>
      <c r="AGU362" s="4"/>
      <c r="AGV362" s="4"/>
      <c r="AGW362" s="4"/>
      <c r="AGX362" s="4"/>
      <c r="AGY362" s="4"/>
      <c r="AGZ362" s="4"/>
      <c r="AHA362" s="4"/>
      <c r="AHB362" s="4"/>
      <c r="AHC362" s="4"/>
      <c r="AHD362" s="4"/>
      <c r="AHE362" s="4"/>
      <c r="AHF362" s="4"/>
      <c r="AHG362" s="4"/>
      <c r="AHH362" s="4"/>
      <c r="AHI362" s="4"/>
      <c r="AHJ362" s="4"/>
      <c r="AHK362" s="4"/>
      <c r="AHL362" s="4"/>
      <c r="AHM362" s="4"/>
      <c r="AHN362" s="4"/>
      <c r="AHO362" s="4"/>
      <c r="AHP362" s="4"/>
      <c r="AHQ362" s="4"/>
      <c r="AHR362" s="4"/>
      <c r="AHS362" s="4"/>
      <c r="AHT362" s="4"/>
      <c r="AHU362" s="4"/>
      <c r="AHV362" s="4"/>
      <c r="AHW362" s="4"/>
      <c r="AHX362" s="4"/>
      <c r="AHY362" s="4"/>
      <c r="AHZ362" s="4"/>
      <c r="AIA362" s="4"/>
      <c r="AIB362" s="4"/>
      <c r="AIC362" s="4"/>
      <c r="AID362" s="4"/>
      <c r="AIE362" s="4"/>
      <c r="AIF362" s="4"/>
      <c r="AIG362" s="4"/>
      <c r="AIH362" s="4"/>
      <c r="AII362" s="4"/>
      <c r="AIJ362" s="4"/>
      <c r="AIK362" s="4"/>
      <c r="AIL362" s="4"/>
      <c r="AIM362" s="4"/>
      <c r="AIN362" s="4"/>
      <c r="AIO362" s="4"/>
      <c r="AIP362" s="4"/>
      <c r="AIQ362" s="4"/>
      <c r="AIR362" s="4"/>
      <c r="AIS362" s="4"/>
      <c r="AIT362" s="4"/>
      <c r="AIU362" s="4"/>
      <c r="AIV362" s="4"/>
      <c r="AIW362" s="4"/>
      <c r="AIX362" s="4"/>
      <c r="AIY362" s="4"/>
      <c r="AIZ362" s="4"/>
      <c r="AJA362" s="4"/>
      <c r="AJB362" s="4"/>
      <c r="AJC362" s="4"/>
      <c r="AJD362" s="4"/>
      <c r="AJE362" s="4"/>
      <c r="AJF362" s="4"/>
      <c r="AJG362" s="4"/>
      <c r="AJH362" s="4"/>
      <c r="AJI362" s="4"/>
      <c r="AJJ362" s="4"/>
      <c r="AJK362" s="4"/>
      <c r="AJL362" s="4"/>
      <c r="AJM362" s="4"/>
      <c r="AJN362" s="4"/>
      <c r="AJO362" s="4"/>
      <c r="AJP362" s="4"/>
      <c r="AJQ362" s="4"/>
      <c r="AJR362" s="4"/>
      <c r="AJS362" s="4"/>
      <c r="AJT362" s="4"/>
      <c r="AJU362" s="4"/>
      <c r="AJV362" s="4"/>
      <c r="AJW362" s="4"/>
      <c r="AJX362" s="4"/>
      <c r="AJY362" s="4"/>
      <c r="AJZ362" s="4"/>
      <c r="AKA362" s="4"/>
      <c r="AKB362" s="4"/>
      <c r="AKC362" s="4"/>
      <c r="AKD362" s="4"/>
      <c r="AKE362" s="4"/>
      <c r="AKF362" s="4"/>
      <c r="AKG362" s="4"/>
      <c r="AKH362" s="4"/>
      <c r="AKI362" s="4"/>
      <c r="AKJ362" s="4"/>
      <c r="AKK362" s="4"/>
      <c r="AKL362" s="4"/>
      <c r="AKM362" s="4"/>
      <c r="AKN362" s="4"/>
      <c r="AKO362" s="4"/>
      <c r="AKP362" s="4"/>
      <c r="AKQ362" s="4"/>
      <c r="AKR362" s="4"/>
      <c r="AKS362" s="4"/>
      <c r="AKT362" s="4"/>
      <c r="AKU362" s="4"/>
      <c r="AKV362" s="4"/>
      <c r="AKW362" s="4"/>
      <c r="AKX362" s="4"/>
      <c r="AKY362" s="4"/>
      <c r="AKZ362" s="4"/>
      <c r="ALA362" s="4"/>
      <c r="ALB362" s="4"/>
      <c r="ALC362" s="4"/>
      <c r="ALD362" s="4"/>
      <c r="ALE362" s="4"/>
      <c r="ALF362" s="4"/>
      <c r="ALG362" s="4"/>
      <c r="ALH362" s="4"/>
      <c r="ALI362" s="4"/>
      <c r="ALJ362" s="4"/>
      <c r="ALK362" s="4"/>
      <c r="ALL362" s="4"/>
      <c r="ALM362" s="4"/>
      <c r="ALN362" s="4"/>
      <c r="ALO362" s="4"/>
      <c r="ALP362" s="4"/>
      <c r="ALQ362" s="4"/>
      <c r="ALR362" s="4"/>
      <c r="ALS362" s="4"/>
      <c r="ALT362" s="4"/>
      <c r="ALU362" s="4"/>
      <c r="ALV362" s="4"/>
      <c r="ALW362" s="4"/>
      <c r="ALX362" s="4"/>
      <c r="ALY362" s="4"/>
      <c r="ALZ362" s="4"/>
      <c r="AMA362" s="4"/>
      <c r="AMB362" s="4"/>
      <c r="AMC362" s="4"/>
      <c r="AMD362" s="4"/>
      <c r="AME362" s="4"/>
      <c r="AMF362" s="4"/>
      <c r="AMG362" s="4"/>
      <c r="AMH362" s="4"/>
      <c r="AMI362" s="4"/>
      <c r="AMJ362" s="4"/>
      <c r="AMK362" s="4"/>
      <c r="AML362" s="4"/>
      <c r="AMM362" s="4"/>
      <c r="AMN362" s="4"/>
      <c r="AMO362" s="4"/>
      <c r="AMP362" s="4"/>
      <c r="AMQ362" s="4"/>
      <c r="AMR362" s="4"/>
      <c r="AMS362" s="4"/>
      <c r="AMT362" s="4"/>
      <c r="AMU362" s="4"/>
      <c r="AMV362" s="4"/>
      <c r="AMW362" s="4"/>
      <c r="AMX362" s="4"/>
      <c r="AMY362" s="4"/>
      <c r="AMZ362" s="4"/>
      <c r="ANA362" s="4"/>
      <c r="ANB362" s="4"/>
      <c r="ANC362" s="4"/>
      <c r="AND362" s="4"/>
      <c r="ANE362" s="4"/>
      <c r="ANF362" s="4"/>
      <c r="ANG362" s="4"/>
      <c r="ANH362" s="4"/>
      <c r="ANI362" s="4"/>
      <c r="ANJ362" s="4"/>
      <c r="ANK362" s="4"/>
      <c r="ANL362" s="4"/>
      <c r="ANM362" s="4"/>
      <c r="ANN362" s="4"/>
      <c r="ANO362" s="4"/>
      <c r="ANP362" s="4"/>
      <c r="ANQ362" s="4"/>
      <c r="ANR362" s="4"/>
      <c r="ANS362" s="4"/>
      <c r="ANT362" s="4"/>
      <c r="ANU362" s="4"/>
      <c r="ANV362" s="4"/>
      <c r="ANW362" s="4"/>
      <c r="ANX362" s="4"/>
      <c r="ANY362" s="4"/>
      <c r="ANZ362" s="4"/>
      <c r="AOA362" s="4"/>
      <c r="AOB362" s="4"/>
      <c r="AOC362" s="4"/>
      <c r="AOD362" s="4"/>
      <c r="AOE362" s="4"/>
      <c r="AOF362" s="4"/>
      <c r="AOG362" s="4"/>
      <c r="AOH362" s="4"/>
      <c r="AOI362" s="4"/>
      <c r="AOJ362" s="4"/>
      <c r="AOK362" s="4"/>
      <c r="AOL362" s="4"/>
      <c r="AOM362" s="4"/>
      <c r="AON362" s="4"/>
      <c r="AOO362" s="4"/>
      <c r="AOP362" s="4"/>
      <c r="AOQ362" s="4"/>
      <c r="AOR362" s="4"/>
      <c r="AOS362" s="4"/>
      <c r="AOT362" s="4"/>
      <c r="AOU362" s="4"/>
      <c r="AOV362" s="4"/>
      <c r="AOW362" s="4"/>
      <c r="AOX362" s="4"/>
      <c r="AOY362" s="4"/>
      <c r="AOZ362" s="4"/>
      <c r="APA362" s="4"/>
      <c r="APB362" s="4"/>
      <c r="APC362" s="4"/>
      <c r="APD362" s="4"/>
      <c r="APE362" s="4"/>
      <c r="APF362" s="4"/>
      <c r="APG362" s="4"/>
      <c r="APH362" s="4"/>
      <c r="API362" s="4"/>
      <c r="APJ362" s="4"/>
      <c r="APK362" s="4"/>
      <c r="APL362" s="4"/>
      <c r="APM362" s="4"/>
      <c r="APN362" s="4"/>
      <c r="APO362" s="4"/>
      <c r="APP362" s="4"/>
      <c r="APQ362" s="4"/>
      <c r="APR362" s="4"/>
      <c r="APS362" s="4"/>
      <c r="APT362" s="4"/>
      <c r="APU362" s="4"/>
      <c r="APV362" s="4"/>
      <c r="APW362" s="4"/>
      <c r="APX362" s="4"/>
      <c r="APY362" s="4"/>
      <c r="APZ362" s="4"/>
      <c r="AQA362" s="4"/>
      <c r="AQB362" s="4"/>
      <c r="AQC362" s="4"/>
      <c r="AQD362" s="4"/>
      <c r="AQE362" s="4"/>
      <c r="AQF362" s="4"/>
      <c r="AQG362" s="4"/>
      <c r="AQH362" s="4"/>
      <c r="AQI362" s="4"/>
      <c r="AQJ362" s="4"/>
      <c r="AQK362" s="4"/>
      <c r="AQL362" s="4"/>
      <c r="AQM362" s="4"/>
      <c r="AQN362" s="4"/>
      <c r="AQO362" s="4"/>
      <c r="AQP362" s="4"/>
      <c r="AQQ362" s="4"/>
      <c r="AQR362" s="4"/>
      <c r="AQS362" s="4"/>
      <c r="AQT362" s="4"/>
      <c r="AQU362" s="4"/>
      <c r="AQV362" s="4"/>
      <c r="AQW362" s="4"/>
      <c r="AQX362" s="4"/>
      <c r="AQY362" s="4"/>
      <c r="AQZ362" s="4"/>
      <c r="ARA362" s="4"/>
      <c r="ARB362" s="4"/>
      <c r="ARC362" s="4"/>
      <c r="ARD362" s="4"/>
      <c r="ARE362" s="4"/>
      <c r="ARF362" s="4"/>
      <c r="ARG362" s="4"/>
      <c r="ARH362" s="4"/>
      <c r="ARI362" s="4"/>
      <c r="ARJ362" s="4"/>
      <c r="ARK362" s="4"/>
      <c r="ARL362" s="4"/>
      <c r="ARM362" s="4"/>
      <c r="ARN362" s="4"/>
      <c r="ARO362" s="4"/>
      <c r="ARP362" s="4"/>
      <c r="ARQ362" s="4"/>
      <c r="ARR362" s="4"/>
      <c r="ARS362" s="4"/>
      <c r="ART362" s="4"/>
      <c r="ARU362" s="4"/>
      <c r="ARV362" s="4"/>
      <c r="ARW362" s="4"/>
      <c r="ARX362" s="4"/>
      <c r="ARY362" s="4"/>
      <c r="ARZ362" s="4"/>
      <c r="ASA362" s="4"/>
      <c r="ASB362" s="4"/>
      <c r="ASC362" s="4"/>
      <c r="ASD362" s="4"/>
      <c r="ASE362" s="4"/>
      <c r="ASF362" s="4"/>
      <c r="ASG362" s="4"/>
      <c r="ASH362" s="4"/>
      <c r="ASI362" s="4"/>
      <c r="ASJ362" s="4"/>
      <c r="ASK362" s="4"/>
      <c r="ASL362" s="4"/>
      <c r="ASM362" s="4"/>
      <c r="ASN362" s="4"/>
      <c r="ASO362" s="4"/>
      <c r="ASP362" s="4"/>
      <c r="ASQ362" s="4"/>
      <c r="ASR362" s="4"/>
      <c r="ASS362" s="4"/>
      <c r="AST362" s="4"/>
      <c r="ASU362" s="4"/>
      <c r="ASV362" s="4"/>
      <c r="ASW362" s="4"/>
      <c r="ASX362" s="4"/>
      <c r="ASY362" s="4"/>
      <c r="ASZ362" s="4"/>
      <c r="ATA362" s="4"/>
      <c r="ATB362" s="4"/>
      <c r="ATC362" s="4"/>
      <c r="ATD362" s="4"/>
      <c r="ATE362" s="4"/>
      <c r="ATF362" s="4"/>
      <c r="ATG362" s="4"/>
      <c r="ATH362" s="4"/>
      <c r="ATI362" s="4"/>
      <c r="ATJ362" s="4"/>
      <c r="ATK362" s="4"/>
      <c r="ATL362" s="4"/>
      <c r="ATM362" s="4"/>
      <c r="ATN362" s="4"/>
      <c r="ATO362" s="4"/>
      <c r="ATP362" s="4"/>
      <c r="ATQ362" s="4"/>
      <c r="ATR362" s="4"/>
      <c r="ATS362" s="4"/>
      <c r="ATT362" s="4"/>
      <c r="ATU362" s="4"/>
      <c r="ATV362" s="4"/>
      <c r="ATW362" s="4"/>
      <c r="ATX362" s="4"/>
      <c r="ATY362" s="4"/>
      <c r="ATZ362" s="4"/>
      <c r="AUA362" s="4"/>
      <c r="AUB362" s="4"/>
      <c r="AUC362" s="4"/>
      <c r="AUD362" s="4"/>
      <c r="AUE362" s="4"/>
      <c r="AUF362" s="4"/>
      <c r="AUG362" s="4"/>
      <c r="AUH362" s="4"/>
      <c r="AUI362" s="4"/>
      <c r="AUJ362" s="4"/>
      <c r="AUK362" s="4"/>
      <c r="AUL362" s="4"/>
      <c r="AUM362" s="4"/>
      <c r="AUN362" s="4"/>
      <c r="AUO362" s="4"/>
      <c r="AUP362" s="4"/>
      <c r="AUQ362" s="4"/>
      <c r="AUR362" s="4"/>
      <c r="AUS362" s="4"/>
      <c r="AUT362" s="4"/>
      <c r="AUU362" s="4"/>
      <c r="AUV362" s="4"/>
      <c r="AUW362" s="4"/>
      <c r="AUX362" s="4"/>
      <c r="AUY362" s="4"/>
      <c r="AUZ362" s="4"/>
      <c r="AVA362" s="4"/>
      <c r="AVB362" s="4"/>
      <c r="AVC362" s="4"/>
      <c r="AVD362" s="4"/>
      <c r="AVE362" s="4"/>
      <c r="AVF362" s="4"/>
      <c r="AVG362" s="4"/>
      <c r="AVH362" s="4"/>
      <c r="AVI362" s="4"/>
      <c r="AVJ362" s="4"/>
      <c r="AVK362" s="4"/>
      <c r="AVL362" s="4"/>
      <c r="AVM362" s="4"/>
      <c r="AVN362" s="4"/>
      <c r="AVO362" s="4"/>
      <c r="AVP362" s="4"/>
      <c r="AVQ362" s="4"/>
      <c r="AVR362" s="4"/>
      <c r="AVS362" s="4"/>
      <c r="AVT362" s="4"/>
      <c r="AVU362" s="4"/>
      <c r="AVV362" s="4"/>
      <c r="AVW362" s="4"/>
      <c r="AVX362" s="4"/>
      <c r="AVY362" s="4"/>
      <c r="AVZ362" s="4"/>
      <c r="AWA362" s="4"/>
      <c r="AWB362" s="4"/>
      <c r="AWC362" s="4"/>
      <c r="AWD362" s="4"/>
      <c r="AWE362" s="4"/>
      <c r="AWF362" s="4"/>
      <c r="AWG362" s="4"/>
      <c r="AWH362" s="4"/>
      <c r="AWI362" s="4"/>
      <c r="AWJ362" s="4"/>
      <c r="AWK362" s="4"/>
      <c r="AWL362" s="4"/>
      <c r="AWM362" s="4"/>
      <c r="AWN362" s="4"/>
      <c r="AWO362" s="4"/>
      <c r="AWP362" s="4"/>
      <c r="AWQ362" s="4"/>
      <c r="AWR362" s="4"/>
      <c r="AWS362" s="4"/>
      <c r="AWT362" s="4"/>
      <c r="AWU362" s="4"/>
      <c r="AWV362" s="4"/>
      <c r="AWW362" s="4"/>
      <c r="AWX362" s="4"/>
      <c r="AWY362" s="4"/>
      <c r="AWZ362" s="4"/>
      <c r="AXA362" s="4"/>
      <c r="AXB362" s="4"/>
      <c r="AXC362" s="4"/>
      <c r="AXD362" s="4"/>
      <c r="AXE362" s="4"/>
      <c r="AXF362" s="4"/>
      <c r="AXG362" s="4"/>
      <c r="AXH362" s="4"/>
      <c r="AXI362" s="4"/>
      <c r="AXJ362" s="4"/>
      <c r="AXK362" s="4"/>
      <c r="AXL362" s="4"/>
      <c r="AXM362" s="4"/>
      <c r="AXN362" s="4"/>
      <c r="AXO362" s="4"/>
      <c r="AXP362" s="4"/>
      <c r="AXQ362" s="4"/>
      <c r="AXR362" s="4"/>
      <c r="AXS362" s="4"/>
      <c r="AXT362" s="4"/>
      <c r="AXU362" s="4"/>
      <c r="AXV362" s="4"/>
      <c r="AXW362" s="4"/>
      <c r="AXX362" s="4"/>
      <c r="AXY362" s="4"/>
      <c r="AXZ362" s="4"/>
      <c r="AYA362" s="4"/>
      <c r="AYB362" s="4"/>
      <c r="AYC362" s="4"/>
      <c r="AYD362" s="4"/>
      <c r="AYE362" s="4"/>
      <c r="AYF362" s="4"/>
      <c r="AYG362" s="4"/>
      <c r="AYH362" s="4"/>
      <c r="AYI362" s="4"/>
      <c r="AYJ362" s="4"/>
      <c r="AYK362" s="4"/>
      <c r="AYL362" s="4"/>
      <c r="AYM362" s="4"/>
      <c r="AYN362" s="4"/>
      <c r="AYO362" s="4"/>
      <c r="AYP362" s="4"/>
      <c r="AYQ362" s="4"/>
      <c r="AYR362" s="4"/>
      <c r="AYS362" s="4"/>
      <c r="AYT362" s="4"/>
      <c r="AYU362" s="4"/>
      <c r="AYV362" s="4"/>
      <c r="AYW362" s="4"/>
      <c r="AYX362" s="4"/>
      <c r="AYY362" s="4"/>
      <c r="AYZ362" s="4"/>
      <c r="AZA362" s="4"/>
      <c r="AZB362" s="4"/>
      <c r="AZC362" s="4"/>
      <c r="AZD362" s="4"/>
      <c r="AZE362" s="4"/>
      <c r="AZF362" s="4"/>
      <c r="AZG362" s="4"/>
      <c r="AZH362" s="4"/>
      <c r="AZI362" s="4"/>
      <c r="AZJ362" s="4"/>
      <c r="AZK362" s="4"/>
      <c r="AZL362" s="4"/>
      <c r="AZM362" s="4"/>
      <c r="AZN362" s="4"/>
      <c r="AZO362" s="4"/>
      <c r="AZP362" s="4"/>
      <c r="AZQ362" s="4"/>
      <c r="AZR362" s="4"/>
      <c r="AZS362" s="4"/>
      <c r="AZT362" s="4"/>
      <c r="AZU362" s="4"/>
      <c r="AZV362" s="4"/>
      <c r="AZW362" s="4"/>
      <c r="AZX362" s="4"/>
      <c r="AZY362" s="4"/>
      <c r="AZZ362" s="4"/>
      <c r="BAA362" s="4"/>
      <c r="BAB362" s="4"/>
      <c r="BAC362" s="4"/>
      <c r="BAD362" s="4"/>
      <c r="BAE362" s="4"/>
      <c r="BAF362" s="4"/>
      <c r="BAG362" s="4"/>
      <c r="BAH362" s="4"/>
      <c r="BAI362" s="4"/>
      <c r="BAJ362" s="4"/>
      <c r="BAK362" s="4"/>
      <c r="BAL362" s="4"/>
      <c r="BAM362" s="4"/>
      <c r="BAN362" s="4"/>
      <c r="BAO362" s="4"/>
      <c r="BAP362" s="4"/>
      <c r="BAQ362" s="4"/>
      <c r="BAR362" s="4"/>
      <c r="BAS362" s="4"/>
      <c r="BAT362" s="4"/>
      <c r="BAU362" s="4"/>
      <c r="BAV362" s="4"/>
      <c r="BAW362" s="4"/>
      <c r="BAX362" s="4"/>
      <c r="BAY362" s="4"/>
      <c r="BAZ362" s="4"/>
      <c r="BBA362" s="4"/>
      <c r="BBB362" s="4"/>
      <c r="BBC362" s="4"/>
      <c r="BBD362" s="4"/>
      <c r="BBE362" s="4"/>
      <c r="BBF362" s="4"/>
      <c r="BBG362" s="4"/>
      <c r="BBH362" s="4"/>
      <c r="BBI362" s="4"/>
      <c r="BBJ362" s="4"/>
      <c r="BBK362" s="4"/>
      <c r="BBL362" s="4"/>
      <c r="BBM362" s="4"/>
      <c r="BBN362" s="4"/>
      <c r="BBO362" s="4"/>
      <c r="BBP362" s="4"/>
      <c r="BBQ362" s="4"/>
      <c r="BBR362" s="4"/>
      <c r="BBS362" s="4"/>
      <c r="BBT362" s="4"/>
      <c r="BBU362" s="4"/>
      <c r="BBV362" s="4"/>
      <c r="BBW362" s="4"/>
      <c r="BBX362" s="4"/>
      <c r="BBY362" s="4"/>
      <c r="BBZ362" s="4"/>
      <c r="BCA362" s="4"/>
      <c r="BCB362" s="4"/>
      <c r="BCC362" s="4"/>
      <c r="BCD362" s="4"/>
      <c r="BCE362" s="4"/>
      <c r="BCF362" s="4"/>
      <c r="BCG362" s="4"/>
      <c r="BCH362" s="4"/>
      <c r="BCI362" s="4"/>
      <c r="BCJ362" s="4"/>
      <c r="BCK362" s="4"/>
      <c r="BCL362" s="4"/>
      <c r="BCM362" s="4"/>
      <c r="BCN362" s="4"/>
      <c r="BCO362" s="4"/>
      <c r="BCP362" s="4"/>
      <c r="BCQ362" s="4"/>
      <c r="BCR362" s="4"/>
      <c r="BCS362" s="4"/>
      <c r="BCT362" s="4"/>
      <c r="BCU362" s="4"/>
      <c r="BCV362" s="4"/>
      <c r="BCW362" s="4"/>
      <c r="BCX362" s="4"/>
      <c r="BCY362" s="4"/>
      <c r="BCZ362" s="4"/>
      <c r="BDA362" s="4"/>
      <c r="BDB362" s="4"/>
      <c r="BDC362" s="4"/>
      <c r="BDD362" s="4"/>
      <c r="BDE362" s="4"/>
      <c r="BDF362" s="4"/>
      <c r="BDG362" s="4"/>
      <c r="BDH362" s="4"/>
      <c r="BDI362" s="4"/>
      <c r="BDJ362" s="4"/>
      <c r="BDK362" s="4"/>
      <c r="BDL362" s="4"/>
      <c r="BDM362" s="4"/>
      <c r="BDN362" s="4"/>
      <c r="BDO362" s="4"/>
      <c r="BDP362" s="4"/>
      <c r="BDQ362" s="4"/>
      <c r="BDR362" s="4"/>
      <c r="BDS362" s="4"/>
      <c r="BDT362" s="4"/>
      <c r="BDU362" s="4"/>
      <c r="BDV362" s="4"/>
      <c r="BDW362" s="4"/>
      <c r="BDX362" s="4"/>
      <c r="BDY362" s="4"/>
      <c r="BDZ362" s="4"/>
      <c r="BEA362" s="4"/>
      <c r="BEB362" s="4"/>
      <c r="BEC362" s="4"/>
      <c r="BED362" s="4"/>
      <c r="BEE362" s="4"/>
      <c r="BEF362" s="4"/>
      <c r="BEG362" s="4"/>
      <c r="BEH362" s="4"/>
      <c r="BEI362" s="4"/>
      <c r="BEJ362" s="4"/>
      <c r="BEK362" s="4"/>
      <c r="BEL362" s="4"/>
      <c r="BEM362" s="4"/>
      <c r="BEN362" s="4"/>
      <c r="BEO362" s="4"/>
      <c r="BEP362" s="4"/>
      <c r="BEQ362" s="4"/>
      <c r="BER362" s="4"/>
      <c r="BES362" s="4"/>
      <c r="BET362" s="4"/>
      <c r="BEU362" s="4"/>
      <c r="BEV362" s="4"/>
      <c r="BEW362" s="4"/>
      <c r="BEX362" s="4"/>
      <c r="BEY362" s="4"/>
      <c r="BEZ362" s="4"/>
      <c r="BFA362" s="4"/>
      <c r="BFB362" s="4"/>
      <c r="BFC362" s="4"/>
      <c r="BFD362" s="4"/>
      <c r="BFE362" s="4"/>
      <c r="BFF362" s="4"/>
      <c r="BFG362" s="4"/>
      <c r="BFH362" s="4"/>
      <c r="BFI362" s="4"/>
      <c r="BFJ362" s="4"/>
      <c r="BFK362" s="4"/>
      <c r="BFL362" s="4"/>
      <c r="BFM362" s="4"/>
      <c r="BFN362" s="4"/>
      <c r="BFO362" s="4"/>
      <c r="BFP362" s="4"/>
      <c r="BFQ362" s="4"/>
      <c r="BFR362" s="4"/>
      <c r="BFS362" s="4"/>
      <c r="BFT362" s="4"/>
      <c r="BFU362" s="4"/>
      <c r="BFV362" s="4"/>
      <c r="BFW362" s="4"/>
      <c r="BFX362" s="4"/>
      <c r="BFY362" s="4"/>
      <c r="BFZ362" s="4"/>
      <c r="BGA362" s="4"/>
      <c r="BGB362" s="4"/>
      <c r="BGC362" s="4"/>
      <c r="BGD362" s="4"/>
      <c r="BGE362" s="4"/>
      <c r="BGF362" s="4"/>
      <c r="BGG362" s="4"/>
      <c r="BGH362" s="4"/>
      <c r="BGI362" s="4"/>
      <c r="BGJ362" s="4"/>
      <c r="BGK362" s="4"/>
      <c r="BGL362" s="4"/>
      <c r="BGM362" s="4"/>
      <c r="BGN362" s="4"/>
      <c r="BGO362" s="4"/>
      <c r="BGP362" s="4"/>
      <c r="BGQ362" s="4"/>
      <c r="BGR362" s="4"/>
      <c r="BGS362" s="4"/>
      <c r="BGT362" s="4"/>
      <c r="BGU362" s="4"/>
      <c r="BGV362" s="4"/>
      <c r="BGW362" s="4"/>
      <c r="BGX362" s="4"/>
      <c r="BGY362" s="4"/>
      <c r="BGZ362" s="4"/>
      <c r="BHA362" s="4"/>
      <c r="BHB362" s="4"/>
      <c r="BHC362" s="4"/>
      <c r="BHD362" s="4"/>
      <c r="BHE362" s="4"/>
      <c r="BHF362" s="4"/>
      <c r="BHG362" s="4"/>
      <c r="BHH362" s="4"/>
      <c r="BHI362" s="4"/>
      <c r="BHJ362" s="4"/>
      <c r="BHK362" s="4"/>
      <c r="BHL362" s="4"/>
      <c r="BHM362" s="4"/>
      <c r="BHN362" s="4"/>
      <c r="BHO362" s="4"/>
      <c r="BHP362" s="4"/>
      <c r="BHQ362" s="4"/>
      <c r="BHR362" s="4"/>
      <c r="BHS362" s="4"/>
      <c r="BHT362" s="4"/>
      <c r="BHU362" s="4"/>
      <c r="BHV362" s="4"/>
      <c r="BHW362" s="4"/>
      <c r="BHX362" s="4"/>
      <c r="BHY362" s="4"/>
      <c r="BHZ362" s="4"/>
      <c r="BIA362" s="4"/>
      <c r="BIB362" s="4"/>
      <c r="BIC362" s="4"/>
      <c r="BID362" s="4"/>
      <c r="BIE362" s="4"/>
      <c r="BIF362" s="4"/>
      <c r="BIG362" s="4"/>
      <c r="BIH362" s="4"/>
      <c r="BII362" s="4"/>
      <c r="BIJ362" s="4"/>
      <c r="BIK362" s="4"/>
      <c r="BIL362" s="4"/>
      <c r="BIM362" s="4"/>
      <c r="BIN362" s="4"/>
      <c r="BIO362" s="4"/>
      <c r="BIP362" s="4"/>
      <c r="BIQ362" s="4"/>
      <c r="BIR362" s="4"/>
      <c r="BIS362" s="4"/>
      <c r="BIT362" s="4"/>
      <c r="BIU362" s="4"/>
      <c r="BIV362" s="4"/>
      <c r="BIW362" s="4"/>
      <c r="BIX362" s="4"/>
      <c r="BIY362" s="4"/>
      <c r="BIZ362" s="4"/>
      <c r="BJA362" s="4"/>
      <c r="BJB362" s="4"/>
      <c r="BJC362" s="4"/>
      <c r="BJD362" s="4"/>
      <c r="BJE362" s="4"/>
      <c r="BJF362" s="4"/>
      <c r="BJG362" s="4"/>
      <c r="BJH362" s="4"/>
      <c r="BJI362" s="4"/>
      <c r="BJJ362" s="4"/>
      <c r="BJK362" s="4"/>
      <c r="BJL362" s="4"/>
      <c r="BJM362" s="4"/>
      <c r="BJN362" s="4"/>
      <c r="BJO362" s="4"/>
      <c r="BJP362" s="4"/>
      <c r="BJQ362" s="4"/>
      <c r="BJR362" s="4"/>
      <c r="BJS362" s="4"/>
      <c r="BJT362" s="4"/>
      <c r="BJU362" s="4"/>
      <c r="BJV362" s="4"/>
      <c r="BJW362" s="4"/>
      <c r="BJX362" s="4"/>
      <c r="BJY362" s="4"/>
      <c r="BJZ362" s="4"/>
      <c r="BKA362" s="4"/>
      <c r="BKB362" s="4"/>
      <c r="BKC362" s="4"/>
      <c r="BKD362" s="4"/>
      <c r="BKE362" s="4"/>
      <c r="BKF362" s="4"/>
      <c r="BKG362" s="4"/>
      <c r="BKH362" s="4"/>
      <c r="BKI362" s="4"/>
      <c r="BKJ362" s="4"/>
      <c r="BKK362" s="4"/>
      <c r="BKL362" s="4"/>
      <c r="BKM362" s="4"/>
      <c r="BKN362" s="4"/>
      <c r="BKO362" s="4"/>
      <c r="BKP362" s="4"/>
      <c r="BKQ362" s="4"/>
      <c r="BKR362" s="4"/>
      <c r="BKS362" s="4"/>
      <c r="BKT362" s="4"/>
      <c r="BKU362" s="4"/>
      <c r="BKV362" s="4"/>
      <c r="BKW362" s="4"/>
      <c r="BKX362" s="4"/>
      <c r="BKY362" s="4"/>
      <c r="BKZ362" s="4"/>
      <c r="BLA362" s="4"/>
      <c r="BLB362" s="4"/>
      <c r="BLC362" s="4"/>
      <c r="BLD362" s="4"/>
      <c r="BLE362" s="4"/>
      <c r="BLF362" s="4"/>
      <c r="BLG362" s="4"/>
      <c r="BLH362" s="4"/>
      <c r="BLI362" s="4"/>
      <c r="BLJ362" s="4"/>
      <c r="BLK362" s="4"/>
      <c r="BLL362" s="4"/>
      <c r="BLM362" s="4"/>
      <c r="BLN362" s="4"/>
      <c r="BLO362" s="4"/>
      <c r="BLP362" s="4"/>
      <c r="BLQ362" s="4"/>
      <c r="BLR362" s="4"/>
      <c r="BLS362" s="4"/>
      <c r="BLT362" s="4"/>
      <c r="BLU362" s="4"/>
      <c r="BLV362" s="4"/>
      <c r="BLW362" s="4"/>
      <c r="BLX362" s="4"/>
      <c r="BLY362" s="4"/>
      <c r="BLZ362" s="4"/>
      <c r="BMA362" s="4"/>
      <c r="BMB362" s="4"/>
      <c r="BMC362" s="4"/>
      <c r="BMD362" s="4"/>
      <c r="BME362" s="4"/>
      <c r="BMF362" s="4"/>
      <c r="BMG362" s="4"/>
      <c r="BMH362" s="4"/>
      <c r="BMI362" s="4"/>
      <c r="BMJ362" s="4"/>
      <c r="BMK362" s="4"/>
      <c r="BML362" s="4"/>
      <c r="BMM362" s="4"/>
      <c r="BMN362" s="4"/>
      <c r="BMO362" s="4"/>
      <c r="BMP362" s="4"/>
      <c r="BMQ362" s="4"/>
      <c r="BMR362" s="4"/>
      <c r="BMS362" s="4"/>
      <c r="BMT362" s="4"/>
      <c r="BMU362" s="4"/>
      <c r="BMV362" s="4"/>
      <c r="BMW362" s="4"/>
      <c r="BMX362" s="4"/>
      <c r="BMY362" s="4"/>
      <c r="BMZ362" s="4"/>
      <c r="BNA362" s="4"/>
      <c r="BNB362" s="4"/>
      <c r="BNC362" s="4"/>
      <c r="BND362" s="4"/>
      <c r="BNE362" s="4"/>
      <c r="BNF362" s="4"/>
      <c r="BNG362" s="4"/>
      <c r="BNH362" s="4"/>
      <c r="BNI362" s="4"/>
      <c r="BNJ362" s="4"/>
      <c r="BNK362" s="4"/>
      <c r="BNL362" s="4"/>
      <c r="BNM362" s="4"/>
      <c r="BNN362" s="4"/>
      <c r="BNO362" s="4"/>
      <c r="BNP362" s="4"/>
      <c r="BNQ362" s="4"/>
      <c r="BNR362" s="4"/>
      <c r="BNS362" s="4"/>
      <c r="BNT362" s="4"/>
      <c r="BNU362" s="4"/>
      <c r="BNV362" s="4"/>
      <c r="BNW362" s="4"/>
      <c r="BNX362" s="4"/>
      <c r="BNY362" s="4"/>
      <c r="BNZ362" s="4"/>
      <c r="BOA362" s="4"/>
      <c r="BOB362" s="4"/>
      <c r="BOC362" s="4"/>
      <c r="BOD362" s="4"/>
      <c r="BOE362" s="4"/>
      <c r="BOF362" s="4"/>
      <c r="BOG362" s="4"/>
      <c r="BOH362" s="4"/>
      <c r="BOI362" s="4"/>
      <c r="BOJ362" s="4"/>
      <c r="BOK362" s="4"/>
      <c r="BOL362" s="4"/>
      <c r="BOM362" s="4"/>
      <c r="BON362" s="4"/>
      <c r="BOO362" s="4"/>
      <c r="BOP362" s="4"/>
      <c r="BOQ362" s="4"/>
      <c r="BOR362" s="4"/>
      <c r="BOS362" s="4"/>
      <c r="BOT362" s="4"/>
      <c r="BOU362" s="4"/>
      <c r="BOV362" s="4"/>
      <c r="BOW362" s="4"/>
      <c r="BOX362" s="4"/>
      <c r="BOY362" s="4"/>
      <c r="BOZ362" s="4"/>
      <c r="BPA362" s="4"/>
      <c r="BPB362" s="4"/>
      <c r="BPC362" s="4"/>
      <c r="BPD362" s="4"/>
      <c r="BPE362" s="4"/>
      <c r="BPF362" s="4"/>
      <c r="BPG362" s="4"/>
      <c r="BPH362" s="4"/>
      <c r="BPI362" s="4"/>
      <c r="BPJ362" s="4"/>
      <c r="BPK362" s="4"/>
      <c r="BPL362" s="4"/>
      <c r="BPM362" s="4"/>
      <c r="BPN362" s="4"/>
      <c r="BPO362" s="4"/>
      <c r="BPP362" s="4"/>
      <c r="BPQ362" s="4"/>
      <c r="BPR362" s="4"/>
      <c r="BPS362" s="4"/>
      <c r="BPT362" s="4"/>
      <c r="BPU362" s="4"/>
      <c r="BPV362" s="4"/>
      <c r="BPW362" s="4"/>
      <c r="BPX362" s="4"/>
      <c r="BPY362" s="4"/>
      <c r="BPZ362" s="4"/>
      <c r="BQA362" s="4"/>
      <c r="BQB362" s="4"/>
      <c r="BQC362" s="4"/>
      <c r="BQD362" s="4"/>
      <c r="BQE362" s="4"/>
      <c r="BQF362" s="4"/>
      <c r="BQG362" s="4"/>
      <c r="BQH362" s="4"/>
      <c r="BQI362" s="4"/>
      <c r="BQJ362" s="4"/>
      <c r="BQK362" s="4"/>
      <c r="BQL362" s="4"/>
      <c r="BQM362" s="4"/>
      <c r="BQN362" s="4"/>
      <c r="BQO362" s="4"/>
      <c r="BQP362" s="4"/>
      <c r="BQQ362" s="4"/>
      <c r="BQR362" s="4"/>
      <c r="BQS362" s="4"/>
      <c r="BQT362" s="4"/>
      <c r="BQU362" s="4"/>
      <c r="BQV362" s="4"/>
      <c r="BQW362" s="4"/>
      <c r="BQX362" s="4"/>
      <c r="BQY362" s="4"/>
      <c r="BQZ362" s="4"/>
      <c r="BRA362" s="4"/>
      <c r="BRB362" s="4"/>
      <c r="BRC362" s="4"/>
      <c r="BRD362" s="4"/>
      <c r="BRE362" s="4"/>
      <c r="BRF362" s="4"/>
      <c r="BRG362" s="4"/>
      <c r="BRH362" s="4"/>
      <c r="BRI362" s="4"/>
      <c r="BRJ362" s="4"/>
      <c r="BRK362" s="4"/>
      <c r="BRL362" s="4"/>
      <c r="BRM362" s="4"/>
      <c r="BRN362" s="4"/>
      <c r="BRO362" s="4"/>
      <c r="BRP362" s="4"/>
      <c r="BRQ362" s="4"/>
      <c r="BRR362" s="4"/>
      <c r="BRS362" s="4"/>
      <c r="BRT362" s="4"/>
      <c r="BRU362" s="4"/>
      <c r="BRV362" s="4"/>
      <c r="BRW362" s="4"/>
      <c r="BRX362" s="4"/>
      <c r="BRY362" s="4"/>
      <c r="BRZ362" s="4"/>
      <c r="BSA362" s="4"/>
      <c r="BSB362" s="4"/>
      <c r="BSC362" s="4"/>
      <c r="BSD362" s="4"/>
      <c r="BSE362" s="4"/>
      <c r="BSF362" s="4"/>
      <c r="BSG362" s="4"/>
      <c r="BSH362" s="4"/>
      <c r="BSI362" s="4"/>
      <c r="BSJ362" s="4"/>
      <c r="BSK362" s="4"/>
      <c r="BSL362" s="4"/>
      <c r="BSM362" s="4"/>
      <c r="BSN362" s="4"/>
      <c r="BSO362" s="4"/>
      <c r="BSP362" s="4"/>
      <c r="BSQ362" s="4"/>
      <c r="BSR362" s="4"/>
      <c r="BSS362" s="4"/>
      <c r="BST362" s="4"/>
      <c r="BSU362" s="4"/>
      <c r="BSV362" s="4"/>
      <c r="BSW362" s="4"/>
      <c r="BSX362" s="4"/>
      <c r="BSY362" s="4"/>
      <c r="BSZ362" s="4"/>
      <c r="BTA362" s="4"/>
      <c r="BTB362" s="4"/>
      <c r="BTC362" s="4"/>
      <c r="BTD362" s="4"/>
      <c r="BTE362" s="4"/>
      <c r="BTF362" s="4"/>
      <c r="BTG362" s="4"/>
      <c r="BTH362" s="4"/>
      <c r="BTI362" s="4"/>
      <c r="BTJ362" s="4"/>
      <c r="BTK362" s="4"/>
      <c r="BTL362" s="4"/>
      <c r="BTM362" s="4"/>
      <c r="BTN362" s="4"/>
      <c r="BTO362" s="4"/>
      <c r="BTP362" s="4"/>
      <c r="BTQ362" s="4"/>
      <c r="BTR362" s="4"/>
      <c r="BTS362" s="4"/>
      <c r="BTT362" s="4"/>
      <c r="BTU362" s="4"/>
      <c r="BTV362" s="4"/>
      <c r="BTW362" s="4"/>
      <c r="BTX362" s="4"/>
      <c r="BTY362" s="4"/>
      <c r="BTZ362" s="4"/>
      <c r="BUA362" s="4"/>
      <c r="BUB362" s="4"/>
      <c r="BUC362" s="4"/>
      <c r="BUD362" s="4"/>
      <c r="BUE362" s="4"/>
      <c r="BUF362" s="4"/>
      <c r="BUG362" s="4"/>
      <c r="BUH362" s="4"/>
      <c r="BUI362" s="4"/>
      <c r="BUJ362" s="4"/>
      <c r="BUK362" s="4"/>
      <c r="BUL362" s="4"/>
      <c r="BUM362" s="4"/>
      <c r="BUN362" s="4"/>
      <c r="BUO362" s="4"/>
      <c r="BUP362" s="4"/>
      <c r="BUQ362" s="4"/>
      <c r="BUR362" s="4"/>
      <c r="BUS362" s="4"/>
      <c r="BUT362" s="4"/>
      <c r="BUU362" s="4"/>
      <c r="BUV362" s="4"/>
      <c r="BUW362" s="4"/>
      <c r="BUX362" s="4"/>
      <c r="BUY362" s="4"/>
      <c r="BUZ362" s="4"/>
      <c r="BVA362" s="4"/>
      <c r="BVB362" s="4"/>
      <c r="BVC362" s="4"/>
      <c r="BVD362" s="4"/>
      <c r="BVE362" s="4"/>
      <c r="BVF362" s="4"/>
      <c r="BVG362" s="4"/>
      <c r="BVH362" s="4"/>
      <c r="BVI362" s="4"/>
      <c r="BVJ362" s="4"/>
      <c r="BVK362" s="4"/>
      <c r="BVL362" s="4"/>
      <c r="BVM362" s="4"/>
      <c r="BVN362" s="4"/>
      <c r="BVO362" s="4"/>
      <c r="BVP362" s="4"/>
      <c r="BVQ362" s="4"/>
      <c r="BVR362" s="4"/>
      <c r="BVS362" s="4"/>
      <c r="BVT362" s="4"/>
      <c r="BVU362" s="4"/>
      <c r="BVV362" s="4"/>
      <c r="BVW362" s="4"/>
      <c r="BVX362" s="4"/>
      <c r="BVY362" s="4"/>
      <c r="BVZ362" s="4"/>
      <c r="BWA362" s="4"/>
      <c r="BWB362" s="4"/>
      <c r="BWC362" s="4"/>
      <c r="BWD362" s="4"/>
      <c r="BWE362" s="4"/>
      <c r="BWF362" s="4"/>
      <c r="BWG362" s="4"/>
      <c r="BWH362" s="4"/>
      <c r="BWI362" s="4"/>
      <c r="BWJ362" s="4"/>
      <c r="BWK362" s="4"/>
      <c r="BWL362" s="4"/>
      <c r="BWM362" s="4"/>
      <c r="BWN362" s="4"/>
      <c r="BWO362" s="4"/>
      <c r="BWP362" s="4"/>
      <c r="BWQ362" s="4"/>
      <c r="BWR362" s="4"/>
      <c r="BWS362" s="4"/>
      <c r="BWT362" s="4"/>
      <c r="BWU362" s="4"/>
      <c r="BWV362" s="4"/>
      <c r="BWW362" s="4"/>
      <c r="BWX362" s="4"/>
      <c r="BWY362" s="4"/>
      <c r="BWZ362" s="4"/>
      <c r="BXA362" s="4"/>
      <c r="BXB362" s="4"/>
      <c r="BXC362" s="4"/>
      <c r="BXD362" s="4"/>
      <c r="BXE362" s="4"/>
      <c r="BXF362" s="4"/>
      <c r="BXG362" s="4"/>
      <c r="BXH362" s="4"/>
      <c r="BXI362" s="4"/>
      <c r="BXJ362" s="4"/>
      <c r="BXK362" s="4"/>
      <c r="BXL362" s="4"/>
      <c r="BXM362" s="4"/>
      <c r="BXN362" s="4"/>
      <c r="BXO362" s="4"/>
      <c r="BXP362" s="4"/>
      <c r="BXQ362" s="4"/>
      <c r="BXR362" s="4"/>
      <c r="BXS362" s="4"/>
      <c r="BXT362" s="4"/>
      <c r="BXU362" s="4"/>
      <c r="BXV362" s="4"/>
      <c r="BXW362" s="4"/>
      <c r="BXX362" s="4"/>
      <c r="BXY362" s="4"/>
      <c r="BXZ362" s="4"/>
      <c r="BYA362" s="4"/>
      <c r="BYB362" s="4"/>
      <c r="BYC362" s="4"/>
      <c r="BYD362" s="4"/>
      <c r="BYE362" s="4"/>
      <c r="BYF362" s="4"/>
      <c r="BYG362" s="4"/>
      <c r="BYH362" s="4"/>
      <c r="BYI362" s="4"/>
      <c r="BYJ362" s="4"/>
      <c r="BYK362" s="4"/>
      <c r="BYL362" s="4"/>
      <c r="BYM362" s="4"/>
      <c r="BYN362" s="4"/>
      <c r="BYO362" s="4"/>
      <c r="BYP362" s="4"/>
      <c r="BYQ362" s="4"/>
      <c r="BYR362" s="4"/>
      <c r="BYS362" s="4"/>
      <c r="BYT362" s="4"/>
      <c r="BYU362" s="4"/>
      <c r="BYV362" s="4"/>
      <c r="BYW362" s="4"/>
      <c r="BYX362" s="4"/>
      <c r="BYY362" s="4"/>
      <c r="BYZ362" s="4"/>
      <c r="BZA362" s="4"/>
      <c r="BZB362" s="4"/>
      <c r="BZC362" s="4"/>
      <c r="BZD362" s="4"/>
      <c r="BZE362" s="4"/>
      <c r="BZF362" s="4"/>
      <c r="BZG362" s="4"/>
      <c r="BZH362" s="4"/>
      <c r="BZI362" s="4"/>
      <c r="BZJ362" s="4"/>
      <c r="BZK362" s="4"/>
      <c r="BZL362" s="4"/>
      <c r="BZM362" s="4"/>
      <c r="BZN362" s="4"/>
      <c r="BZO362" s="4"/>
      <c r="BZP362" s="4"/>
      <c r="BZQ362" s="4"/>
      <c r="BZR362" s="4"/>
      <c r="BZS362" s="4"/>
      <c r="BZT362" s="4"/>
      <c r="BZU362" s="4"/>
      <c r="BZV362" s="4"/>
      <c r="BZW362" s="4"/>
      <c r="BZX362" s="4"/>
      <c r="BZY362" s="4"/>
      <c r="BZZ362" s="4"/>
      <c r="CAA362" s="4"/>
      <c r="CAB362" s="4"/>
      <c r="CAC362" s="4"/>
      <c r="CAD362" s="4"/>
      <c r="CAE362" s="4"/>
      <c r="CAF362" s="4"/>
      <c r="CAG362" s="4"/>
      <c r="CAH362" s="4"/>
      <c r="CAI362" s="4"/>
      <c r="CAJ362" s="4"/>
      <c r="CAK362" s="4"/>
      <c r="CAL362" s="4"/>
      <c r="CAM362" s="4"/>
      <c r="CAN362" s="4"/>
      <c r="CAO362" s="4"/>
      <c r="CAP362" s="4"/>
      <c r="CAQ362" s="4"/>
      <c r="CAR362" s="4"/>
      <c r="CAS362" s="4"/>
      <c r="CAT362" s="4"/>
      <c r="CAU362" s="4"/>
      <c r="CAV362" s="4"/>
      <c r="CAW362" s="4"/>
      <c r="CAX362" s="4"/>
      <c r="CAY362" s="4"/>
      <c r="CAZ362" s="4"/>
      <c r="CBA362" s="4"/>
      <c r="CBB362" s="4"/>
      <c r="CBC362" s="4"/>
      <c r="CBD362" s="4"/>
      <c r="CBE362" s="4"/>
      <c r="CBF362" s="4"/>
      <c r="CBG362" s="4"/>
      <c r="CBH362" s="4"/>
      <c r="CBI362" s="4"/>
      <c r="CBJ362" s="4"/>
      <c r="CBK362" s="4"/>
      <c r="CBL362" s="4"/>
      <c r="CBM362" s="4"/>
      <c r="CBN362" s="4"/>
      <c r="CBO362" s="4"/>
      <c r="CBP362" s="4"/>
      <c r="CBQ362" s="4"/>
      <c r="CBR362" s="4"/>
      <c r="CBS362" s="4"/>
      <c r="CBT362" s="4"/>
      <c r="CBU362" s="4"/>
      <c r="CBV362" s="4"/>
      <c r="CBW362" s="4"/>
      <c r="CBX362" s="4"/>
      <c r="CBY362" s="4"/>
      <c r="CBZ362" s="4"/>
      <c r="CCA362" s="4"/>
      <c r="CCB362" s="4"/>
      <c r="CCC362" s="4"/>
      <c r="CCD362" s="4"/>
      <c r="CCE362" s="4"/>
      <c r="CCF362" s="4"/>
      <c r="CCG362" s="4"/>
      <c r="CCH362" s="4"/>
      <c r="CCI362" s="4"/>
      <c r="CCJ362" s="4"/>
      <c r="CCK362" s="4"/>
      <c r="CCL362" s="4"/>
      <c r="CCM362" s="4"/>
      <c r="CCN362" s="4"/>
      <c r="CCO362" s="4"/>
      <c r="CCP362" s="4"/>
      <c r="CCQ362" s="4"/>
      <c r="CCR362" s="4"/>
      <c r="CCS362" s="4"/>
      <c r="CCT362" s="4"/>
      <c r="CCU362" s="4"/>
      <c r="CCV362" s="4"/>
      <c r="CCW362" s="4"/>
      <c r="CCX362" s="4"/>
      <c r="CCY362" s="4"/>
      <c r="CCZ362" s="4"/>
      <c r="CDA362" s="4"/>
      <c r="CDB362" s="4"/>
      <c r="CDC362" s="4"/>
      <c r="CDD362" s="4"/>
      <c r="CDE362" s="4"/>
      <c r="CDF362" s="4"/>
      <c r="CDG362" s="4"/>
      <c r="CDH362" s="4"/>
      <c r="CDI362" s="4"/>
      <c r="CDJ362" s="4"/>
      <c r="CDK362" s="4"/>
      <c r="CDL362" s="4"/>
      <c r="CDM362" s="4"/>
      <c r="CDN362" s="4"/>
      <c r="CDO362" s="4"/>
      <c r="CDP362" s="4"/>
      <c r="CDQ362" s="4"/>
      <c r="CDR362" s="4"/>
      <c r="CDS362" s="4"/>
      <c r="CDT362" s="4"/>
      <c r="CDU362" s="4"/>
      <c r="CDV362" s="4"/>
      <c r="CDW362" s="4"/>
      <c r="CDX362" s="4"/>
      <c r="CDY362" s="4"/>
      <c r="CDZ362" s="4"/>
      <c r="CEA362" s="4"/>
      <c r="CEB362" s="4"/>
      <c r="CEC362" s="4"/>
      <c r="CED362" s="4"/>
      <c r="CEE362" s="4"/>
      <c r="CEF362" s="4"/>
      <c r="CEG362" s="4"/>
      <c r="CEH362" s="4"/>
      <c r="CEI362" s="4"/>
      <c r="CEJ362" s="4"/>
      <c r="CEK362" s="4"/>
      <c r="CEL362" s="4"/>
      <c r="CEM362" s="4"/>
      <c r="CEN362" s="4"/>
      <c r="CEO362" s="4"/>
      <c r="CEP362" s="4"/>
      <c r="CEQ362" s="4"/>
      <c r="CER362" s="4"/>
      <c r="CES362" s="4"/>
      <c r="CET362" s="4"/>
      <c r="CEU362" s="4"/>
      <c r="CEV362" s="4"/>
      <c r="CEW362" s="4"/>
      <c r="CEX362" s="4"/>
      <c r="CEY362" s="4"/>
      <c r="CEZ362" s="4"/>
      <c r="CFA362" s="4"/>
      <c r="CFB362" s="4"/>
      <c r="CFC362" s="4"/>
      <c r="CFD362" s="4"/>
      <c r="CFE362" s="4"/>
      <c r="CFF362" s="4"/>
      <c r="CFG362" s="4"/>
      <c r="CFH362" s="4"/>
      <c r="CFI362" s="4"/>
      <c r="CFJ362" s="4"/>
      <c r="CFK362" s="4"/>
      <c r="CFL362" s="4"/>
      <c r="CFM362" s="4"/>
      <c r="CFN362" s="4"/>
      <c r="CFO362" s="4"/>
      <c r="CFP362" s="4"/>
      <c r="CFQ362" s="4"/>
      <c r="CFR362" s="4"/>
      <c r="CFS362" s="4"/>
      <c r="CFT362" s="4"/>
      <c r="CFU362" s="4"/>
      <c r="CFV362" s="4"/>
      <c r="CFW362" s="4"/>
      <c r="CFX362" s="4"/>
      <c r="CFY362" s="4"/>
      <c r="CFZ362" s="4"/>
      <c r="CGA362" s="4"/>
      <c r="CGB362" s="4"/>
      <c r="CGC362" s="4"/>
      <c r="CGD362" s="4"/>
      <c r="CGE362" s="4"/>
      <c r="CGF362" s="4"/>
      <c r="CGG362" s="4"/>
      <c r="CGH362" s="4"/>
      <c r="CGI362" s="4"/>
      <c r="CGJ362" s="4"/>
      <c r="CGK362" s="4"/>
      <c r="CGL362" s="4"/>
      <c r="CGM362" s="4"/>
      <c r="CGN362" s="4"/>
      <c r="CGO362" s="4"/>
      <c r="CGP362" s="4"/>
      <c r="CGQ362" s="4"/>
      <c r="CGR362" s="4"/>
      <c r="CGS362" s="4"/>
      <c r="CGT362" s="4"/>
      <c r="CGU362" s="4"/>
      <c r="CGV362" s="4"/>
      <c r="CGW362" s="4"/>
      <c r="CGX362" s="4"/>
      <c r="CGY362" s="4"/>
      <c r="CGZ362" s="4"/>
      <c r="CHA362" s="4"/>
      <c r="CHB362" s="4"/>
      <c r="CHC362" s="4"/>
      <c r="CHD362" s="4"/>
      <c r="CHE362" s="4"/>
      <c r="CHF362" s="4"/>
      <c r="CHG362" s="4"/>
      <c r="CHH362" s="4"/>
      <c r="CHI362" s="4"/>
      <c r="CHJ362" s="4"/>
      <c r="CHK362" s="4"/>
      <c r="CHL362" s="4"/>
      <c r="CHM362" s="4"/>
      <c r="CHN362" s="4"/>
      <c r="CHO362" s="4"/>
      <c r="CHP362" s="4"/>
      <c r="CHQ362" s="4"/>
      <c r="CHR362" s="4"/>
      <c r="CHS362" s="4"/>
      <c r="CHT362" s="4"/>
      <c r="CHU362" s="4"/>
      <c r="CHV362" s="4"/>
      <c r="CHW362" s="4"/>
      <c r="CHX362" s="4"/>
      <c r="CHY362" s="4"/>
      <c r="CHZ362" s="4"/>
      <c r="CIA362" s="4"/>
      <c r="CIB362" s="4"/>
      <c r="CIC362" s="4"/>
      <c r="CID362" s="4"/>
      <c r="CIE362" s="4"/>
      <c r="CIF362" s="4"/>
      <c r="CIG362" s="4"/>
      <c r="CIH362" s="4"/>
      <c r="CII362" s="4"/>
      <c r="CIJ362" s="4"/>
      <c r="CIK362" s="4"/>
      <c r="CIL362" s="4"/>
      <c r="CIM362" s="4"/>
      <c r="CIN362" s="4"/>
      <c r="CIO362" s="4"/>
      <c r="CIP362" s="4"/>
      <c r="CIQ362" s="4"/>
      <c r="CIR362" s="4"/>
      <c r="CIS362" s="4"/>
      <c r="CIT362" s="4"/>
      <c r="CIU362" s="4"/>
      <c r="CIV362" s="4"/>
      <c r="CIW362" s="4"/>
      <c r="CIX362" s="4"/>
      <c r="CIY362" s="4"/>
      <c r="CIZ362" s="4"/>
      <c r="CJA362" s="4"/>
      <c r="CJB362" s="4"/>
      <c r="CJC362" s="4"/>
      <c r="CJD362" s="4"/>
      <c r="CJE362" s="4"/>
      <c r="CJF362" s="4"/>
      <c r="CJG362" s="4"/>
      <c r="CJH362" s="4"/>
      <c r="CJI362" s="4"/>
      <c r="CJJ362" s="4"/>
      <c r="CJK362" s="4"/>
      <c r="CJL362" s="4"/>
      <c r="CJM362" s="4"/>
      <c r="CJN362" s="4"/>
      <c r="CJO362" s="4"/>
      <c r="CJP362" s="4"/>
      <c r="CJQ362" s="4"/>
      <c r="CJR362" s="4"/>
      <c r="CJS362" s="4"/>
      <c r="CJT362" s="4"/>
      <c r="CJU362" s="4"/>
      <c r="CJV362" s="4"/>
      <c r="CJW362" s="4"/>
      <c r="CJX362" s="4"/>
      <c r="CJY362" s="4"/>
      <c r="CJZ362" s="4"/>
      <c r="CKA362" s="4"/>
      <c r="CKB362" s="4"/>
      <c r="CKC362" s="4"/>
      <c r="CKD362" s="4"/>
      <c r="CKE362" s="4"/>
      <c r="CKF362" s="4"/>
      <c r="CKG362" s="4"/>
      <c r="CKH362" s="4"/>
      <c r="CKI362" s="4"/>
      <c r="CKJ362" s="4"/>
      <c r="CKK362" s="4"/>
      <c r="CKL362" s="4"/>
      <c r="CKM362" s="4"/>
      <c r="CKN362" s="4"/>
      <c r="CKO362" s="4"/>
      <c r="CKP362" s="4"/>
      <c r="CKQ362" s="4"/>
      <c r="CKR362" s="4"/>
      <c r="CKS362" s="4"/>
      <c r="CKT362" s="4"/>
      <c r="CKU362" s="4"/>
      <c r="CKV362" s="4"/>
      <c r="CKW362" s="4"/>
      <c r="CKX362" s="4"/>
      <c r="CKY362" s="4"/>
      <c r="CKZ362" s="4"/>
      <c r="CLA362" s="4"/>
      <c r="CLB362" s="4"/>
      <c r="CLC362" s="4"/>
      <c r="CLD362" s="4"/>
      <c r="CLE362" s="4"/>
      <c r="CLF362" s="4"/>
      <c r="CLG362" s="4"/>
      <c r="CLH362" s="4"/>
      <c r="CLI362" s="4"/>
      <c r="CLJ362" s="4"/>
      <c r="CLK362" s="4"/>
      <c r="CLL362" s="4"/>
      <c r="CLM362" s="4"/>
      <c r="CLN362" s="4"/>
      <c r="CLO362" s="4"/>
      <c r="CLP362" s="4"/>
      <c r="CLQ362" s="4"/>
      <c r="CLR362" s="4"/>
      <c r="CLS362" s="4"/>
      <c r="CLT362" s="4"/>
      <c r="CLU362" s="4"/>
      <c r="CLV362" s="4"/>
      <c r="CLW362" s="4"/>
      <c r="CLX362" s="4"/>
      <c r="CLY362" s="4"/>
      <c r="CLZ362" s="4"/>
      <c r="CMA362" s="4"/>
      <c r="CMB362" s="4"/>
      <c r="CMC362" s="4"/>
      <c r="CMD362" s="4"/>
      <c r="CME362" s="4"/>
      <c r="CMF362" s="4"/>
      <c r="CMG362" s="4"/>
      <c r="CMH362" s="4"/>
      <c r="CMI362" s="4"/>
      <c r="CMJ362" s="4"/>
      <c r="CMK362" s="4"/>
      <c r="CML362" s="4"/>
      <c r="CMM362" s="4"/>
      <c r="CMN362" s="4"/>
      <c r="CMO362" s="4"/>
      <c r="CMP362" s="4"/>
      <c r="CMQ362" s="4"/>
      <c r="CMR362" s="4"/>
      <c r="CMS362" s="4"/>
      <c r="CMT362" s="4"/>
      <c r="CMU362" s="4"/>
      <c r="CMV362" s="4"/>
      <c r="CMW362" s="4"/>
      <c r="CMX362" s="4"/>
      <c r="CMY362" s="4"/>
      <c r="CMZ362" s="4"/>
      <c r="CNA362" s="4"/>
      <c r="CNB362" s="4"/>
      <c r="CNC362" s="4"/>
      <c r="CND362" s="4"/>
      <c r="CNE362" s="4"/>
      <c r="CNF362" s="4"/>
      <c r="CNG362" s="4"/>
      <c r="CNH362" s="4"/>
      <c r="CNI362" s="4"/>
      <c r="CNJ362" s="4"/>
      <c r="CNK362" s="4"/>
      <c r="CNL362" s="4"/>
      <c r="CNM362" s="4"/>
      <c r="CNN362" s="4"/>
      <c r="CNO362" s="4"/>
      <c r="CNP362" s="4"/>
      <c r="CNQ362" s="4"/>
      <c r="CNR362" s="4"/>
      <c r="CNS362" s="4"/>
      <c r="CNT362" s="4"/>
      <c r="CNU362" s="4"/>
      <c r="CNV362" s="4"/>
      <c r="CNW362" s="4"/>
      <c r="CNX362" s="4"/>
      <c r="CNY362" s="4"/>
      <c r="CNZ362" s="4"/>
      <c r="COA362" s="4"/>
      <c r="COB362" s="4"/>
      <c r="COC362" s="4"/>
      <c r="COD362" s="4"/>
      <c r="COE362" s="4"/>
      <c r="COF362" s="4"/>
      <c r="COG362" s="4"/>
      <c r="COH362" s="4"/>
      <c r="COI362" s="4"/>
      <c r="COJ362" s="4"/>
      <c r="COK362" s="4"/>
      <c r="COL362" s="4"/>
      <c r="COM362" s="4"/>
      <c r="CON362" s="4"/>
      <c r="COO362" s="4"/>
      <c r="COP362" s="4"/>
      <c r="COQ362" s="4"/>
      <c r="COR362" s="4"/>
      <c r="COS362" s="4"/>
      <c r="COT362" s="4"/>
      <c r="COU362" s="4"/>
      <c r="COV362" s="4"/>
      <c r="COW362" s="4"/>
      <c r="COX362" s="4"/>
      <c r="COY362" s="4"/>
      <c r="COZ362" s="4"/>
      <c r="CPA362" s="4"/>
      <c r="CPB362" s="4"/>
      <c r="CPC362" s="4"/>
      <c r="CPD362" s="4"/>
      <c r="CPE362" s="4"/>
      <c r="CPF362" s="4"/>
      <c r="CPG362" s="4"/>
      <c r="CPH362" s="4"/>
      <c r="CPI362" s="4"/>
      <c r="CPJ362" s="4"/>
      <c r="CPK362" s="4"/>
      <c r="CPL362" s="4"/>
      <c r="CPM362" s="4"/>
      <c r="CPN362" s="4"/>
      <c r="CPO362" s="4"/>
      <c r="CPP362" s="4"/>
      <c r="CPQ362" s="4"/>
      <c r="CPR362" s="4"/>
      <c r="CPS362" s="4"/>
      <c r="CPT362" s="4"/>
      <c r="CPU362" s="4"/>
      <c r="CPV362" s="4"/>
      <c r="CPW362" s="4"/>
      <c r="CPX362" s="4"/>
      <c r="CPY362" s="4"/>
      <c r="CPZ362" s="4"/>
      <c r="CQA362" s="4"/>
      <c r="CQB362" s="4"/>
      <c r="CQC362" s="4"/>
      <c r="CQD362" s="4"/>
      <c r="CQE362" s="4"/>
      <c r="CQF362" s="4"/>
      <c r="CQG362" s="4"/>
      <c r="CQH362" s="4"/>
      <c r="CQI362" s="4"/>
      <c r="CQJ362" s="4"/>
      <c r="CQK362" s="4"/>
      <c r="CQL362" s="4"/>
      <c r="CQM362" s="4"/>
      <c r="CQN362" s="4"/>
      <c r="CQO362" s="4"/>
      <c r="CQP362" s="4"/>
      <c r="CQQ362" s="4"/>
      <c r="CQR362" s="4"/>
      <c r="CQS362" s="4"/>
      <c r="CQT362" s="4"/>
      <c r="CQU362" s="4"/>
      <c r="CQV362" s="4"/>
      <c r="CQW362" s="4"/>
      <c r="CQX362" s="4"/>
      <c r="CQY362" s="4"/>
      <c r="CQZ362" s="4"/>
      <c r="CRA362" s="4"/>
      <c r="CRB362" s="4"/>
      <c r="CRC362" s="4"/>
      <c r="CRD362" s="4"/>
      <c r="CRE362" s="4"/>
      <c r="CRF362" s="4"/>
      <c r="CRG362" s="4"/>
      <c r="CRH362" s="4"/>
      <c r="CRI362" s="4"/>
      <c r="CRJ362" s="4"/>
      <c r="CRK362" s="4"/>
      <c r="CRL362" s="4"/>
      <c r="CRM362" s="4"/>
      <c r="CRN362" s="4"/>
      <c r="CRO362" s="4"/>
      <c r="CRP362" s="4"/>
      <c r="CRQ362" s="4"/>
      <c r="CRR362" s="4"/>
      <c r="CRS362" s="4"/>
      <c r="CRT362" s="4"/>
      <c r="CRU362" s="4"/>
      <c r="CRV362" s="4"/>
      <c r="CRW362" s="4"/>
      <c r="CRX362" s="4"/>
      <c r="CRY362" s="4"/>
      <c r="CRZ362" s="4"/>
      <c r="CSA362" s="4"/>
      <c r="CSB362" s="4"/>
      <c r="CSC362" s="4"/>
      <c r="CSD362" s="4"/>
      <c r="CSE362" s="4"/>
      <c r="CSF362" s="4"/>
      <c r="CSG362" s="4"/>
      <c r="CSH362" s="4"/>
      <c r="CSI362" s="4"/>
      <c r="CSJ362" s="4"/>
      <c r="CSK362" s="4"/>
      <c r="CSL362" s="4"/>
      <c r="CSM362" s="4"/>
      <c r="CSN362" s="4"/>
      <c r="CSO362" s="4"/>
      <c r="CSP362" s="4"/>
      <c r="CSQ362" s="4"/>
      <c r="CSR362" s="4"/>
      <c r="CSS362" s="4"/>
      <c r="CST362" s="4"/>
      <c r="CSU362" s="4"/>
      <c r="CSV362" s="4"/>
      <c r="CSW362" s="4"/>
      <c r="CSX362" s="4"/>
      <c r="CSY362" s="4"/>
      <c r="CSZ362" s="4"/>
      <c r="CTA362" s="4"/>
      <c r="CTB362" s="4"/>
      <c r="CTC362" s="4"/>
      <c r="CTD362" s="4"/>
      <c r="CTE362" s="4"/>
      <c r="CTF362" s="4"/>
      <c r="CTG362" s="4"/>
      <c r="CTH362" s="4"/>
      <c r="CTI362" s="4"/>
      <c r="CTJ362" s="4"/>
      <c r="CTK362" s="4"/>
      <c r="CTL362" s="4"/>
      <c r="CTM362" s="4"/>
      <c r="CTN362" s="4"/>
      <c r="CTO362" s="4"/>
      <c r="CTP362" s="4"/>
      <c r="CTQ362" s="4"/>
      <c r="CTR362" s="4"/>
      <c r="CTS362" s="4"/>
      <c r="CTT362" s="4"/>
      <c r="CTU362" s="4"/>
      <c r="CTV362" s="4"/>
      <c r="CTW362" s="4"/>
      <c r="CTX362" s="4"/>
      <c r="CTY362" s="4"/>
      <c r="CTZ362" s="4"/>
      <c r="CUA362" s="4"/>
      <c r="CUB362" s="4"/>
      <c r="CUC362" s="4"/>
      <c r="CUD362" s="4"/>
      <c r="CUE362" s="4"/>
      <c r="CUF362" s="4"/>
      <c r="CUG362" s="4"/>
      <c r="CUH362" s="4"/>
      <c r="CUI362" s="4"/>
      <c r="CUJ362" s="4"/>
      <c r="CUK362" s="4"/>
      <c r="CUL362" s="4"/>
      <c r="CUM362" s="4"/>
      <c r="CUN362" s="4"/>
      <c r="CUO362" s="4"/>
      <c r="CUP362" s="4"/>
      <c r="CUQ362" s="4"/>
      <c r="CUR362" s="4"/>
      <c r="CUS362" s="4"/>
      <c r="CUT362" s="4"/>
      <c r="CUU362" s="4"/>
      <c r="CUV362" s="4"/>
      <c r="CUW362" s="4"/>
      <c r="CUX362" s="4"/>
      <c r="CUY362" s="4"/>
      <c r="CUZ362" s="4"/>
      <c r="CVA362" s="4"/>
      <c r="CVB362" s="4"/>
      <c r="CVC362" s="4"/>
      <c r="CVD362" s="4"/>
      <c r="CVE362" s="4"/>
      <c r="CVF362" s="4"/>
      <c r="CVG362" s="4"/>
      <c r="CVH362" s="4"/>
      <c r="CVI362" s="4"/>
      <c r="CVJ362" s="4"/>
      <c r="CVK362" s="4"/>
      <c r="CVL362" s="4"/>
      <c r="CVM362" s="4"/>
      <c r="CVN362" s="4"/>
      <c r="CVO362" s="4"/>
      <c r="CVP362" s="4"/>
      <c r="CVQ362" s="4"/>
      <c r="CVR362" s="4"/>
      <c r="CVS362" s="4"/>
      <c r="CVT362" s="4"/>
      <c r="CVU362" s="4"/>
      <c r="CVV362" s="4"/>
      <c r="CVW362" s="4"/>
      <c r="CVX362" s="4"/>
      <c r="CVY362" s="4"/>
      <c r="CVZ362" s="4"/>
      <c r="CWA362" s="4"/>
      <c r="CWB362" s="4"/>
      <c r="CWC362" s="4"/>
      <c r="CWD362" s="4"/>
      <c r="CWE362" s="4"/>
      <c r="CWF362" s="4"/>
      <c r="CWG362" s="4"/>
      <c r="CWH362" s="4"/>
      <c r="CWI362" s="4"/>
      <c r="CWJ362" s="4"/>
      <c r="CWK362" s="4"/>
      <c r="CWL362" s="4"/>
      <c r="CWM362" s="4"/>
      <c r="CWN362" s="4"/>
      <c r="CWO362" s="4"/>
      <c r="CWP362" s="4"/>
      <c r="CWQ362" s="4"/>
      <c r="CWR362" s="4"/>
      <c r="CWS362" s="4"/>
      <c r="CWT362" s="4"/>
      <c r="CWU362" s="4"/>
      <c r="CWV362" s="4"/>
      <c r="CWW362" s="4"/>
      <c r="CWX362" s="4"/>
      <c r="CWY362" s="4"/>
      <c r="CWZ362" s="4"/>
      <c r="CXA362" s="4"/>
      <c r="CXB362" s="4"/>
      <c r="CXC362" s="4"/>
      <c r="CXD362" s="4"/>
      <c r="CXE362" s="4"/>
      <c r="CXF362" s="4"/>
      <c r="CXG362" s="4"/>
      <c r="CXH362" s="4"/>
      <c r="CXI362" s="4"/>
      <c r="CXJ362" s="4"/>
      <c r="CXK362" s="4"/>
      <c r="CXL362" s="4"/>
      <c r="CXM362" s="4"/>
      <c r="CXN362" s="4"/>
      <c r="CXO362" s="4"/>
      <c r="CXP362" s="4"/>
      <c r="CXQ362" s="4"/>
      <c r="CXR362" s="4"/>
      <c r="CXS362" s="4"/>
      <c r="CXT362" s="4"/>
      <c r="CXU362" s="4"/>
      <c r="CXV362" s="4"/>
      <c r="CXW362" s="4"/>
      <c r="CXX362" s="4"/>
      <c r="CXY362" s="4"/>
      <c r="CXZ362" s="4"/>
      <c r="CYA362" s="4"/>
      <c r="CYB362" s="4"/>
      <c r="CYC362" s="4"/>
      <c r="CYD362" s="4"/>
      <c r="CYE362" s="4"/>
      <c r="CYF362" s="4"/>
      <c r="CYG362" s="4"/>
      <c r="CYH362" s="4"/>
      <c r="CYI362" s="4"/>
      <c r="CYJ362" s="4"/>
      <c r="CYK362" s="4"/>
      <c r="CYL362" s="4"/>
      <c r="CYM362" s="4"/>
      <c r="CYN362" s="4"/>
      <c r="CYO362" s="4"/>
      <c r="CYP362" s="4"/>
      <c r="CYQ362" s="4"/>
      <c r="CYR362" s="4"/>
      <c r="CYS362" s="4"/>
      <c r="CYT362" s="4"/>
      <c r="CYU362" s="4"/>
      <c r="CYV362" s="4"/>
      <c r="CYW362" s="4"/>
      <c r="CYX362" s="4"/>
      <c r="CYY362" s="4"/>
      <c r="CYZ362" s="4"/>
      <c r="CZA362" s="4"/>
      <c r="CZB362" s="4"/>
      <c r="CZC362" s="4"/>
      <c r="CZD362" s="4"/>
      <c r="CZE362" s="4"/>
      <c r="CZF362" s="4"/>
      <c r="CZG362" s="4"/>
      <c r="CZH362" s="4"/>
      <c r="CZI362" s="4"/>
      <c r="CZJ362" s="4"/>
      <c r="CZK362" s="4"/>
      <c r="CZL362" s="4"/>
      <c r="CZM362" s="4"/>
      <c r="CZN362" s="4"/>
      <c r="CZO362" s="4"/>
      <c r="CZP362" s="4"/>
      <c r="CZQ362" s="4"/>
      <c r="CZR362" s="4"/>
      <c r="CZS362" s="4"/>
      <c r="CZT362" s="4"/>
      <c r="CZU362" s="4"/>
      <c r="CZV362" s="4"/>
      <c r="CZW362" s="4"/>
      <c r="CZX362" s="4"/>
      <c r="CZY362" s="4"/>
      <c r="CZZ362" s="4"/>
      <c r="DAA362" s="4"/>
      <c r="DAB362" s="4"/>
      <c r="DAC362" s="4"/>
      <c r="DAD362" s="4"/>
      <c r="DAE362" s="4"/>
      <c r="DAF362" s="4"/>
      <c r="DAG362" s="4"/>
      <c r="DAH362" s="4"/>
      <c r="DAI362" s="4"/>
      <c r="DAJ362" s="4"/>
      <c r="DAK362" s="4"/>
      <c r="DAL362" s="4"/>
      <c r="DAM362" s="4"/>
      <c r="DAN362" s="4"/>
      <c r="DAO362" s="4"/>
      <c r="DAP362" s="4"/>
      <c r="DAQ362" s="4"/>
      <c r="DAR362" s="4"/>
      <c r="DAS362" s="4"/>
      <c r="DAT362" s="4"/>
      <c r="DAU362" s="4"/>
      <c r="DAV362" s="4"/>
      <c r="DAW362" s="4"/>
      <c r="DAX362" s="4"/>
      <c r="DAY362" s="4"/>
      <c r="DAZ362" s="4"/>
      <c r="DBA362" s="4"/>
      <c r="DBB362" s="4"/>
      <c r="DBC362" s="4"/>
      <c r="DBD362" s="4"/>
      <c r="DBE362" s="4"/>
      <c r="DBF362" s="4"/>
      <c r="DBG362" s="4"/>
      <c r="DBH362" s="4"/>
      <c r="DBI362" s="4"/>
      <c r="DBJ362" s="4"/>
      <c r="DBK362" s="4"/>
      <c r="DBL362" s="4"/>
      <c r="DBM362" s="4"/>
      <c r="DBN362" s="4"/>
      <c r="DBO362" s="4"/>
      <c r="DBP362" s="4"/>
      <c r="DBQ362" s="4"/>
      <c r="DBR362" s="4"/>
      <c r="DBS362" s="4"/>
      <c r="DBT362" s="4"/>
      <c r="DBU362" s="4"/>
      <c r="DBV362" s="4"/>
      <c r="DBW362" s="4"/>
      <c r="DBX362" s="4"/>
      <c r="DBY362" s="4"/>
      <c r="DBZ362" s="4"/>
      <c r="DCA362" s="4"/>
      <c r="DCB362" s="4"/>
      <c r="DCC362" s="4"/>
      <c r="DCD362" s="4"/>
      <c r="DCE362" s="4"/>
      <c r="DCF362" s="4"/>
      <c r="DCG362" s="4"/>
      <c r="DCH362" s="4"/>
      <c r="DCI362" s="4"/>
      <c r="DCJ362" s="4"/>
      <c r="DCK362" s="4"/>
      <c r="DCL362" s="4"/>
      <c r="DCM362" s="4"/>
      <c r="DCN362" s="4"/>
      <c r="DCO362" s="4"/>
      <c r="DCP362" s="4"/>
      <c r="DCQ362" s="4"/>
      <c r="DCR362" s="4"/>
      <c r="DCS362" s="4"/>
      <c r="DCT362" s="4"/>
      <c r="DCU362" s="4"/>
      <c r="DCV362" s="4"/>
      <c r="DCW362" s="4"/>
      <c r="DCX362" s="4"/>
      <c r="DCY362" s="4"/>
      <c r="DCZ362" s="4"/>
      <c r="DDA362" s="4"/>
      <c r="DDB362" s="4"/>
      <c r="DDC362" s="4"/>
      <c r="DDD362" s="4"/>
      <c r="DDE362" s="4"/>
      <c r="DDF362" s="4"/>
      <c r="DDG362" s="4"/>
      <c r="DDH362" s="4"/>
      <c r="DDI362" s="4"/>
      <c r="DDJ362" s="4"/>
      <c r="DDK362" s="4"/>
      <c r="DDL362" s="4"/>
      <c r="DDM362" s="4"/>
      <c r="DDN362" s="4"/>
      <c r="DDO362" s="4"/>
      <c r="DDP362" s="4"/>
      <c r="DDQ362" s="4"/>
      <c r="DDR362" s="4"/>
      <c r="DDS362" s="4"/>
      <c r="DDT362" s="4"/>
      <c r="DDU362" s="4"/>
      <c r="DDV362" s="4"/>
      <c r="DDW362" s="4"/>
      <c r="DDX362" s="4"/>
      <c r="DDY362" s="4"/>
      <c r="DDZ362" s="4"/>
      <c r="DEA362" s="4"/>
      <c r="DEB362" s="4"/>
      <c r="DEC362" s="4"/>
      <c r="DED362" s="4"/>
      <c r="DEE362" s="4"/>
      <c r="DEF362" s="4"/>
      <c r="DEG362" s="4"/>
      <c r="DEH362" s="4"/>
      <c r="DEI362" s="4"/>
      <c r="DEJ362" s="4"/>
      <c r="DEK362" s="4"/>
      <c r="DEL362" s="4"/>
      <c r="DEM362" s="4"/>
      <c r="DEN362" s="4"/>
      <c r="DEO362" s="4"/>
      <c r="DEP362" s="4"/>
      <c r="DEQ362" s="4"/>
      <c r="DER362" s="4"/>
      <c r="DES362" s="4"/>
      <c r="DET362" s="4"/>
      <c r="DEU362" s="4"/>
      <c r="DEV362" s="4"/>
      <c r="DEW362" s="4"/>
      <c r="DEX362" s="4"/>
      <c r="DEY362" s="4"/>
      <c r="DEZ362" s="4"/>
      <c r="DFA362" s="4"/>
      <c r="DFB362" s="4"/>
      <c r="DFC362" s="4"/>
      <c r="DFD362" s="4"/>
      <c r="DFE362" s="4"/>
      <c r="DFF362" s="4"/>
      <c r="DFG362" s="4"/>
      <c r="DFH362" s="4"/>
      <c r="DFI362" s="4"/>
      <c r="DFJ362" s="4"/>
      <c r="DFK362" s="4"/>
      <c r="DFL362" s="4"/>
      <c r="DFM362" s="4"/>
      <c r="DFN362" s="4"/>
      <c r="DFO362" s="4"/>
      <c r="DFP362" s="4"/>
      <c r="DFQ362" s="4"/>
      <c r="DFR362" s="4"/>
      <c r="DFS362" s="4"/>
      <c r="DFT362" s="4"/>
      <c r="DFU362" s="4"/>
      <c r="DFV362" s="4"/>
      <c r="DFW362" s="4"/>
      <c r="DFX362" s="4"/>
      <c r="DFY362" s="4"/>
      <c r="DFZ362" s="4"/>
      <c r="DGA362" s="4"/>
      <c r="DGB362" s="4"/>
      <c r="DGC362" s="4"/>
      <c r="DGD362" s="4"/>
      <c r="DGE362" s="4"/>
      <c r="DGF362" s="4"/>
      <c r="DGG362" s="4"/>
      <c r="DGH362" s="4"/>
      <c r="DGI362" s="4"/>
      <c r="DGJ362" s="4"/>
      <c r="DGK362" s="4"/>
      <c r="DGL362" s="4"/>
      <c r="DGM362" s="4"/>
      <c r="DGN362" s="4"/>
      <c r="DGO362" s="4"/>
      <c r="DGP362" s="4"/>
      <c r="DGQ362" s="4"/>
      <c r="DGR362" s="4"/>
      <c r="DGS362" s="4"/>
      <c r="DGT362" s="4"/>
      <c r="DGU362" s="4"/>
      <c r="DGV362" s="4"/>
      <c r="DGW362" s="4"/>
      <c r="DGX362" s="4"/>
      <c r="DGY362" s="4"/>
      <c r="DGZ362" s="4"/>
      <c r="DHA362" s="4"/>
      <c r="DHB362" s="4"/>
      <c r="DHC362" s="4"/>
      <c r="DHD362" s="4"/>
      <c r="DHE362" s="4"/>
      <c r="DHF362" s="4"/>
      <c r="DHG362" s="4"/>
      <c r="DHH362" s="4"/>
      <c r="DHI362" s="4"/>
      <c r="DHJ362" s="4"/>
      <c r="DHK362" s="4"/>
      <c r="DHL362" s="4"/>
      <c r="DHM362" s="4"/>
      <c r="DHN362" s="4"/>
      <c r="DHO362" s="4"/>
      <c r="DHP362" s="4"/>
      <c r="DHQ362" s="4"/>
      <c r="DHR362" s="4"/>
      <c r="DHS362" s="4"/>
      <c r="DHT362" s="4"/>
      <c r="DHU362" s="4"/>
      <c r="DHV362" s="4"/>
      <c r="DHW362" s="4"/>
      <c r="DHX362" s="4"/>
      <c r="DHY362" s="4"/>
      <c r="DHZ362" s="4"/>
      <c r="DIA362" s="4"/>
      <c r="DIB362" s="4"/>
      <c r="DIC362" s="4"/>
      <c r="DID362" s="4"/>
      <c r="DIE362" s="4"/>
      <c r="DIF362" s="4"/>
      <c r="DIG362" s="4"/>
      <c r="DIH362" s="4"/>
      <c r="DII362" s="4"/>
      <c r="DIJ362" s="4"/>
      <c r="DIK362" s="4"/>
      <c r="DIL362" s="4"/>
      <c r="DIM362" s="4"/>
      <c r="DIN362" s="4"/>
      <c r="DIO362" s="4"/>
      <c r="DIP362" s="4"/>
      <c r="DIQ362" s="4"/>
      <c r="DIR362" s="4"/>
      <c r="DIS362" s="4"/>
      <c r="DIT362" s="4"/>
      <c r="DIU362" s="4"/>
      <c r="DIV362" s="4"/>
      <c r="DIW362" s="4"/>
      <c r="DIX362" s="4"/>
      <c r="DIY362" s="4"/>
      <c r="DIZ362" s="4"/>
      <c r="DJA362" s="4"/>
      <c r="DJB362" s="4"/>
      <c r="DJC362" s="4"/>
      <c r="DJD362" s="4"/>
      <c r="DJE362" s="4"/>
      <c r="DJF362" s="4"/>
      <c r="DJG362" s="4"/>
      <c r="DJH362" s="4"/>
      <c r="DJI362" s="4"/>
      <c r="DJJ362" s="4"/>
      <c r="DJK362" s="4"/>
      <c r="DJL362" s="4"/>
      <c r="DJM362" s="4"/>
      <c r="DJN362" s="4"/>
      <c r="DJO362" s="4"/>
      <c r="DJP362" s="4"/>
      <c r="DJQ362" s="4"/>
      <c r="DJR362" s="4"/>
      <c r="DJS362" s="4"/>
      <c r="DJT362" s="4"/>
      <c r="DJU362" s="4"/>
      <c r="DJV362" s="4"/>
      <c r="DJW362" s="4"/>
      <c r="DJX362" s="4"/>
      <c r="DJY362" s="4"/>
      <c r="DJZ362" s="4"/>
      <c r="DKA362" s="4"/>
      <c r="DKB362" s="4"/>
      <c r="DKC362" s="4"/>
      <c r="DKD362" s="4"/>
      <c r="DKE362" s="4"/>
      <c r="DKF362" s="4"/>
      <c r="DKG362" s="4"/>
      <c r="DKH362" s="4"/>
      <c r="DKI362" s="4"/>
      <c r="DKJ362" s="4"/>
      <c r="DKK362" s="4"/>
      <c r="DKL362" s="4"/>
      <c r="DKM362" s="4"/>
      <c r="DKN362" s="4"/>
      <c r="DKO362" s="4"/>
      <c r="DKP362" s="4"/>
      <c r="DKQ362" s="4"/>
      <c r="DKR362" s="4"/>
      <c r="DKS362" s="4"/>
      <c r="DKT362" s="4"/>
      <c r="DKU362" s="4"/>
      <c r="DKV362" s="4"/>
      <c r="DKW362" s="4"/>
      <c r="DKX362" s="4"/>
      <c r="DKY362" s="4"/>
      <c r="DKZ362" s="4"/>
      <c r="DLA362" s="4"/>
      <c r="DLB362" s="4"/>
      <c r="DLC362" s="4"/>
      <c r="DLD362" s="4"/>
      <c r="DLE362" s="4"/>
      <c r="DLF362" s="4"/>
      <c r="DLG362" s="4"/>
      <c r="DLH362" s="4"/>
      <c r="DLI362" s="4"/>
      <c r="DLJ362" s="4"/>
      <c r="DLK362" s="4"/>
      <c r="DLL362" s="4"/>
      <c r="DLM362" s="4"/>
      <c r="DLN362" s="4"/>
      <c r="DLO362" s="4"/>
      <c r="DLP362" s="4"/>
      <c r="DLQ362" s="4"/>
      <c r="DLR362" s="4"/>
      <c r="DLS362" s="4"/>
      <c r="DLT362" s="4"/>
      <c r="DLU362" s="4"/>
      <c r="DLV362" s="4"/>
      <c r="DLW362" s="4"/>
      <c r="DLX362" s="4"/>
      <c r="DLY362" s="4"/>
      <c r="DLZ362" s="4"/>
      <c r="DMA362" s="4"/>
      <c r="DMB362" s="4"/>
      <c r="DMC362" s="4"/>
      <c r="DMD362" s="4"/>
      <c r="DME362" s="4"/>
      <c r="DMF362" s="4"/>
      <c r="DMG362" s="4"/>
      <c r="DMH362" s="4"/>
      <c r="DMI362" s="4"/>
      <c r="DMJ362" s="4"/>
      <c r="DMK362" s="4"/>
      <c r="DML362" s="4"/>
      <c r="DMM362" s="4"/>
      <c r="DMN362" s="4"/>
      <c r="DMO362" s="4"/>
      <c r="DMP362" s="4"/>
      <c r="DMQ362" s="4"/>
      <c r="DMR362" s="4"/>
      <c r="DMS362" s="4"/>
      <c r="DMT362" s="4"/>
      <c r="DMU362" s="4"/>
      <c r="DMV362" s="4"/>
      <c r="DMW362" s="4"/>
      <c r="DMX362" s="4"/>
      <c r="DMY362" s="4"/>
      <c r="DMZ362" s="4"/>
      <c r="DNA362" s="4"/>
      <c r="DNB362" s="4"/>
      <c r="DNC362" s="4"/>
      <c r="DND362" s="4"/>
      <c r="DNE362" s="4"/>
      <c r="DNF362" s="4"/>
      <c r="DNG362" s="4"/>
      <c r="DNH362" s="4"/>
      <c r="DNI362" s="4"/>
      <c r="DNJ362" s="4"/>
      <c r="DNK362" s="4"/>
      <c r="DNL362" s="4"/>
      <c r="DNM362" s="4"/>
      <c r="DNN362" s="4"/>
      <c r="DNO362" s="4"/>
      <c r="DNP362" s="4"/>
      <c r="DNQ362" s="4"/>
      <c r="DNR362" s="4"/>
      <c r="DNS362" s="4"/>
      <c r="DNT362" s="4"/>
      <c r="DNU362" s="4"/>
      <c r="DNV362" s="4"/>
      <c r="DNW362" s="4"/>
      <c r="DNX362" s="4"/>
      <c r="DNY362" s="4"/>
      <c r="DNZ362" s="4"/>
      <c r="DOA362" s="4"/>
      <c r="DOB362" s="4"/>
      <c r="DOC362" s="4"/>
      <c r="DOD362" s="4"/>
      <c r="DOE362" s="4"/>
      <c r="DOF362" s="4"/>
      <c r="DOG362" s="4"/>
      <c r="DOH362" s="4"/>
      <c r="DOI362" s="4"/>
      <c r="DOJ362" s="4"/>
      <c r="DOK362" s="4"/>
      <c r="DOL362" s="4"/>
      <c r="DOM362" s="4"/>
      <c r="DON362" s="4"/>
      <c r="DOO362" s="4"/>
      <c r="DOP362" s="4"/>
      <c r="DOQ362" s="4"/>
      <c r="DOR362" s="4"/>
      <c r="DOS362" s="4"/>
      <c r="DOT362" s="4"/>
      <c r="DOU362" s="4"/>
      <c r="DOV362" s="4"/>
      <c r="DOW362" s="4"/>
      <c r="DOX362" s="4"/>
      <c r="DOY362" s="4"/>
      <c r="DOZ362" s="4"/>
      <c r="DPA362" s="4"/>
      <c r="DPB362" s="4"/>
      <c r="DPC362" s="4"/>
      <c r="DPD362" s="4"/>
      <c r="DPE362" s="4"/>
      <c r="DPF362" s="4"/>
      <c r="DPG362" s="4"/>
      <c r="DPH362" s="4"/>
      <c r="DPI362" s="4"/>
      <c r="DPJ362" s="4"/>
      <c r="DPK362" s="4"/>
      <c r="DPL362" s="4"/>
      <c r="DPM362" s="4"/>
      <c r="DPN362" s="4"/>
      <c r="DPO362" s="4"/>
      <c r="DPP362" s="4"/>
      <c r="DPQ362" s="4"/>
      <c r="DPR362" s="4"/>
      <c r="DPS362" s="4"/>
      <c r="DPT362" s="4"/>
      <c r="DPU362" s="4"/>
      <c r="DPV362" s="4"/>
      <c r="DPW362" s="4"/>
      <c r="DPX362" s="4"/>
      <c r="DPY362" s="4"/>
      <c r="DPZ362" s="4"/>
      <c r="DQA362" s="4"/>
      <c r="DQB362" s="4"/>
      <c r="DQC362" s="4"/>
      <c r="DQD362" s="4"/>
      <c r="DQE362" s="4"/>
      <c r="DQF362" s="4"/>
      <c r="DQG362" s="4"/>
      <c r="DQH362" s="4"/>
      <c r="DQI362" s="4"/>
      <c r="DQJ362" s="4"/>
      <c r="DQK362" s="4"/>
      <c r="DQL362" s="4"/>
      <c r="DQM362" s="4"/>
      <c r="DQN362" s="4"/>
      <c r="DQO362" s="4"/>
      <c r="DQP362" s="4"/>
      <c r="DQQ362" s="4"/>
      <c r="DQR362" s="4"/>
      <c r="DQS362" s="4"/>
      <c r="DQT362" s="4"/>
      <c r="DQU362" s="4"/>
      <c r="DQV362" s="4"/>
      <c r="DQW362" s="4"/>
      <c r="DQX362" s="4"/>
      <c r="DQY362" s="4"/>
      <c r="DQZ362" s="4"/>
      <c r="DRA362" s="4"/>
      <c r="DRB362" s="4"/>
      <c r="DRC362" s="4"/>
      <c r="DRD362" s="4"/>
      <c r="DRE362" s="4"/>
      <c r="DRF362" s="4"/>
      <c r="DRG362" s="4"/>
      <c r="DRH362" s="4"/>
      <c r="DRI362" s="4"/>
      <c r="DRJ362" s="4"/>
      <c r="DRK362" s="4"/>
      <c r="DRL362" s="4"/>
      <c r="DRM362" s="4"/>
      <c r="DRN362" s="4"/>
      <c r="DRO362" s="4"/>
      <c r="DRP362" s="4"/>
      <c r="DRQ362" s="4"/>
      <c r="DRR362" s="4"/>
      <c r="DRS362" s="4"/>
      <c r="DRT362" s="4"/>
      <c r="DRU362" s="4"/>
      <c r="DRV362" s="4"/>
      <c r="DRW362" s="4"/>
      <c r="DRX362" s="4"/>
      <c r="DRY362" s="4"/>
      <c r="DRZ362" s="4"/>
      <c r="DSA362" s="4"/>
      <c r="DSB362" s="4"/>
      <c r="DSC362" s="4"/>
      <c r="DSD362" s="4"/>
      <c r="DSE362" s="4"/>
      <c r="DSF362" s="4"/>
      <c r="DSG362" s="4"/>
      <c r="DSH362" s="4"/>
      <c r="DSI362" s="4"/>
      <c r="DSJ362" s="4"/>
      <c r="DSK362" s="4"/>
      <c r="DSL362" s="4"/>
      <c r="DSM362" s="4"/>
      <c r="DSN362" s="4"/>
      <c r="DSO362" s="4"/>
      <c r="DSP362" s="4"/>
      <c r="DSQ362" s="4"/>
      <c r="DSR362" s="4"/>
      <c r="DSS362" s="4"/>
      <c r="DST362" s="4"/>
      <c r="DSU362" s="4"/>
      <c r="DSV362" s="4"/>
      <c r="DSW362" s="4"/>
      <c r="DSX362" s="4"/>
      <c r="DSY362" s="4"/>
      <c r="DSZ362" s="4"/>
      <c r="DTA362" s="4"/>
      <c r="DTB362" s="4"/>
      <c r="DTC362" s="4"/>
      <c r="DTD362" s="4"/>
      <c r="DTE362" s="4"/>
      <c r="DTF362" s="4"/>
      <c r="DTG362" s="4"/>
      <c r="DTH362" s="4"/>
      <c r="DTI362" s="4"/>
      <c r="DTJ362" s="4"/>
      <c r="DTK362" s="4"/>
      <c r="DTL362" s="4"/>
      <c r="DTM362" s="4"/>
      <c r="DTN362" s="4"/>
      <c r="DTO362" s="4"/>
      <c r="DTP362" s="4"/>
      <c r="DTQ362" s="4"/>
      <c r="DTR362" s="4"/>
      <c r="DTS362" s="4"/>
      <c r="DTT362" s="4"/>
      <c r="DTU362" s="4"/>
      <c r="DTV362" s="4"/>
      <c r="DTW362" s="4"/>
      <c r="DTX362" s="4"/>
      <c r="DTY362" s="4"/>
      <c r="DTZ362" s="4"/>
      <c r="DUA362" s="4"/>
      <c r="DUB362" s="4"/>
      <c r="DUC362" s="4"/>
      <c r="DUD362" s="4"/>
      <c r="DUE362" s="4"/>
      <c r="DUF362" s="4"/>
      <c r="DUG362" s="4"/>
      <c r="DUH362" s="4"/>
      <c r="DUI362" s="4"/>
      <c r="DUJ362" s="4"/>
      <c r="DUK362" s="4"/>
      <c r="DUL362" s="4"/>
      <c r="DUM362" s="4"/>
      <c r="DUN362" s="4"/>
      <c r="DUO362" s="4"/>
      <c r="DUP362" s="4"/>
      <c r="DUQ362" s="4"/>
      <c r="DUR362" s="4"/>
      <c r="DUS362" s="4"/>
      <c r="DUT362" s="4"/>
      <c r="DUU362" s="4"/>
      <c r="DUV362" s="4"/>
      <c r="DUW362" s="4"/>
      <c r="DUX362" s="4"/>
      <c r="DUY362" s="4"/>
      <c r="DUZ362" s="4"/>
      <c r="DVA362" s="4"/>
      <c r="DVB362" s="4"/>
      <c r="DVC362" s="4"/>
      <c r="DVD362" s="4"/>
      <c r="DVE362" s="4"/>
      <c r="DVF362" s="4"/>
      <c r="DVG362" s="4"/>
      <c r="DVH362" s="4"/>
      <c r="DVI362" s="4"/>
      <c r="DVJ362" s="4"/>
      <c r="DVK362" s="4"/>
      <c r="DVL362" s="4"/>
      <c r="DVM362" s="4"/>
      <c r="DVN362" s="4"/>
      <c r="DVO362" s="4"/>
      <c r="DVP362" s="4"/>
      <c r="DVQ362" s="4"/>
      <c r="DVR362" s="4"/>
      <c r="DVS362" s="4"/>
      <c r="DVT362" s="4"/>
      <c r="DVU362" s="4"/>
      <c r="DVV362" s="4"/>
      <c r="DVW362" s="4"/>
      <c r="DVX362" s="4"/>
      <c r="DVY362" s="4"/>
      <c r="DVZ362" s="4"/>
      <c r="DWA362" s="4"/>
      <c r="DWB362" s="4"/>
      <c r="DWC362" s="4"/>
      <c r="DWD362" s="4"/>
      <c r="DWE362" s="4"/>
      <c r="DWF362" s="4"/>
      <c r="DWG362" s="4"/>
      <c r="DWH362" s="4"/>
      <c r="DWI362" s="4"/>
      <c r="DWJ362" s="4"/>
      <c r="DWK362" s="4"/>
      <c r="DWL362" s="4"/>
      <c r="DWM362" s="4"/>
      <c r="DWN362" s="4"/>
      <c r="DWO362" s="4"/>
      <c r="DWP362" s="4"/>
      <c r="DWQ362" s="4"/>
      <c r="DWR362" s="4"/>
      <c r="DWS362" s="4"/>
      <c r="DWT362" s="4"/>
      <c r="DWU362" s="4"/>
      <c r="DWV362" s="4"/>
      <c r="DWW362" s="4"/>
      <c r="DWX362" s="4"/>
      <c r="DWY362" s="4"/>
      <c r="DWZ362" s="4"/>
      <c r="DXA362" s="4"/>
      <c r="DXB362" s="4"/>
      <c r="DXC362" s="4"/>
      <c r="DXD362" s="4"/>
      <c r="DXE362" s="4"/>
      <c r="DXF362" s="4"/>
      <c r="DXG362" s="4"/>
      <c r="DXH362" s="4"/>
      <c r="DXI362" s="4"/>
      <c r="DXJ362" s="4"/>
      <c r="DXK362" s="4"/>
      <c r="DXL362" s="4"/>
      <c r="DXM362" s="4"/>
      <c r="DXN362" s="4"/>
      <c r="DXO362" s="4"/>
      <c r="DXP362" s="4"/>
      <c r="DXQ362" s="4"/>
      <c r="DXR362" s="4"/>
      <c r="DXS362" s="4"/>
      <c r="DXT362" s="4"/>
      <c r="DXU362" s="4"/>
      <c r="DXV362" s="4"/>
      <c r="DXW362" s="4"/>
      <c r="DXX362" s="4"/>
      <c r="DXY362" s="4"/>
      <c r="DXZ362" s="4"/>
      <c r="DYA362" s="4"/>
      <c r="DYB362" s="4"/>
      <c r="DYC362" s="4"/>
      <c r="DYD362" s="4"/>
      <c r="DYE362" s="4"/>
      <c r="DYF362" s="4"/>
      <c r="DYG362" s="4"/>
      <c r="DYH362" s="4"/>
      <c r="DYI362" s="4"/>
      <c r="DYJ362" s="4"/>
      <c r="DYK362" s="4"/>
      <c r="DYL362" s="4"/>
      <c r="DYM362" s="4"/>
      <c r="DYN362" s="4"/>
      <c r="DYO362" s="4"/>
      <c r="DYP362" s="4"/>
      <c r="DYQ362" s="4"/>
      <c r="DYR362" s="4"/>
      <c r="DYS362" s="4"/>
      <c r="DYT362" s="4"/>
      <c r="DYU362" s="4"/>
      <c r="DYV362" s="4"/>
      <c r="DYW362" s="4"/>
      <c r="DYX362" s="4"/>
      <c r="DYY362" s="4"/>
      <c r="DYZ362" s="4"/>
      <c r="DZA362" s="4"/>
      <c r="DZB362" s="4"/>
      <c r="DZC362" s="4"/>
      <c r="DZD362" s="4"/>
      <c r="DZE362" s="4"/>
      <c r="DZF362" s="4"/>
      <c r="DZG362" s="4"/>
      <c r="DZH362" s="4"/>
      <c r="DZI362" s="4"/>
      <c r="DZJ362" s="4"/>
      <c r="DZK362" s="4"/>
      <c r="DZL362" s="4"/>
      <c r="DZM362" s="4"/>
      <c r="DZN362" s="4"/>
      <c r="DZO362" s="4"/>
      <c r="DZP362" s="4"/>
      <c r="DZQ362" s="4"/>
      <c r="DZR362" s="4"/>
      <c r="DZS362" s="4"/>
      <c r="DZT362" s="4"/>
      <c r="DZU362" s="4"/>
      <c r="DZV362" s="4"/>
      <c r="DZW362" s="4"/>
      <c r="DZX362" s="4"/>
      <c r="DZY362" s="4"/>
      <c r="DZZ362" s="4"/>
      <c r="EAA362" s="4"/>
      <c r="EAB362" s="4"/>
      <c r="EAC362" s="4"/>
      <c r="EAD362" s="4"/>
      <c r="EAE362" s="4"/>
      <c r="EAF362" s="4"/>
      <c r="EAG362" s="4"/>
      <c r="EAH362" s="4"/>
      <c r="EAI362" s="4"/>
      <c r="EAJ362" s="4"/>
      <c r="EAK362" s="4"/>
      <c r="EAL362" s="4"/>
      <c r="EAM362" s="4"/>
      <c r="EAN362" s="4"/>
      <c r="EAO362" s="4"/>
      <c r="EAP362" s="4"/>
      <c r="EAQ362" s="4"/>
      <c r="EAR362" s="4"/>
      <c r="EAS362" s="4"/>
      <c r="EAT362" s="4"/>
      <c r="EAU362" s="4"/>
      <c r="EAV362" s="4"/>
      <c r="EAW362" s="4"/>
      <c r="EAX362" s="4"/>
      <c r="EAY362" s="4"/>
      <c r="EAZ362" s="4"/>
      <c r="EBA362" s="4"/>
      <c r="EBB362" s="4"/>
      <c r="EBC362" s="4"/>
      <c r="EBD362" s="4"/>
      <c r="EBE362" s="4"/>
      <c r="EBF362" s="4"/>
      <c r="EBG362" s="4"/>
      <c r="EBH362" s="4"/>
      <c r="EBI362" s="4"/>
      <c r="EBJ362" s="4"/>
      <c r="EBK362" s="4"/>
      <c r="EBL362" s="4"/>
      <c r="EBM362" s="4"/>
      <c r="EBN362" s="4"/>
      <c r="EBO362" s="4"/>
      <c r="EBP362" s="4"/>
      <c r="EBQ362" s="4"/>
      <c r="EBR362" s="4"/>
      <c r="EBS362" s="4"/>
      <c r="EBT362" s="4"/>
      <c r="EBU362" s="4"/>
      <c r="EBV362" s="4"/>
      <c r="EBW362" s="4"/>
      <c r="EBX362" s="4"/>
      <c r="EBY362" s="4"/>
      <c r="EBZ362" s="4"/>
      <c r="ECA362" s="4"/>
      <c r="ECB362" s="4"/>
      <c r="ECC362" s="4"/>
      <c r="ECD362" s="4"/>
      <c r="ECE362" s="4"/>
      <c r="ECF362" s="4"/>
      <c r="ECG362" s="4"/>
      <c r="ECH362" s="4"/>
      <c r="ECI362" s="4"/>
      <c r="ECJ362" s="4"/>
      <c r="ECK362" s="4"/>
      <c r="ECL362" s="4"/>
      <c r="ECM362" s="4"/>
      <c r="ECN362" s="4"/>
      <c r="ECO362" s="4"/>
      <c r="ECP362" s="4"/>
      <c r="ECQ362" s="4"/>
      <c r="ECR362" s="4"/>
      <c r="ECS362" s="4"/>
      <c r="ECT362" s="4"/>
      <c r="ECU362" s="4"/>
      <c r="ECV362" s="4"/>
      <c r="ECW362" s="4"/>
      <c r="ECX362" s="4"/>
      <c r="ECY362" s="4"/>
      <c r="ECZ362" s="4"/>
      <c r="EDA362" s="4"/>
      <c r="EDB362" s="4"/>
      <c r="EDC362" s="4"/>
      <c r="EDD362" s="4"/>
      <c r="EDE362" s="4"/>
      <c r="EDF362" s="4"/>
      <c r="EDG362" s="4"/>
      <c r="EDH362" s="4"/>
      <c r="EDI362" s="4"/>
      <c r="EDJ362" s="4"/>
      <c r="EDK362" s="4"/>
      <c r="EDL362" s="4"/>
      <c r="EDM362" s="4"/>
      <c r="EDN362" s="4"/>
      <c r="EDO362" s="4"/>
      <c r="EDP362" s="4"/>
      <c r="EDQ362" s="4"/>
      <c r="EDR362" s="4"/>
      <c r="EDS362" s="4"/>
      <c r="EDT362" s="4"/>
      <c r="EDU362" s="4"/>
      <c r="EDV362" s="4"/>
      <c r="EDW362" s="4"/>
      <c r="EDX362" s="4"/>
      <c r="EDY362" s="4"/>
      <c r="EDZ362" s="4"/>
      <c r="EEA362" s="4"/>
      <c r="EEB362" s="4"/>
      <c r="EEC362" s="4"/>
      <c r="EED362" s="4"/>
      <c r="EEE362" s="4"/>
      <c r="EEF362" s="4"/>
      <c r="EEG362" s="4"/>
      <c r="EEH362" s="4"/>
      <c r="EEI362" s="4"/>
      <c r="EEJ362" s="4"/>
      <c r="EEK362" s="4"/>
      <c r="EEL362" s="4"/>
      <c r="EEM362" s="4"/>
      <c r="EEN362" s="4"/>
      <c r="EEO362" s="4"/>
      <c r="EEP362" s="4"/>
      <c r="EEQ362" s="4"/>
      <c r="EER362" s="4"/>
      <c r="EES362" s="4"/>
      <c r="EET362" s="4"/>
      <c r="EEU362" s="4"/>
      <c r="EEV362" s="4"/>
      <c r="EEW362" s="4"/>
      <c r="EEX362" s="4"/>
      <c r="EEY362" s="4"/>
      <c r="EEZ362" s="4"/>
      <c r="EFA362" s="4"/>
      <c r="EFB362" s="4"/>
      <c r="EFC362" s="4"/>
      <c r="EFD362" s="4"/>
      <c r="EFE362" s="4"/>
      <c r="EFF362" s="4"/>
      <c r="EFG362" s="4"/>
      <c r="EFH362" s="4"/>
      <c r="EFI362" s="4"/>
      <c r="EFJ362" s="4"/>
      <c r="EFK362" s="4"/>
      <c r="EFL362" s="4"/>
      <c r="EFM362" s="4"/>
      <c r="EFN362" s="4"/>
      <c r="EFO362" s="4"/>
      <c r="EFP362" s="4"/>
      <c r="EFQ362" s="4"/>
      <c r="EFR362" s="4"/>
      <c r="EFS362" s="4"/>
      <c r="EFT362" s="4"/>
      <c r="EFU362" s="4"/>
      <c r="EFV362" s="4"/>
      <c r="EFW362" s="4"/>
      <c r="EFX362" s="4"/>
      <c r="EFY362" s="4"/>
      <c r="EFZ362" s="4"/>
      <c r="EGA362" s="4"/>
      <c r="EGB362" s="4"/>
      <c r="EGC362" s="4"/>
      <c r="EGD362" s="4"/>
      <c r="EGE362" s="4"/>
      <c r="EGF362" s="4"/>
      <c r="EGG362" s="4"/>
      <c r="EGH362" s="4"/>
      <c r="EGI362" s="4"/>
      <c r="EGJ362" s="4"/>
      <c r="EGK362" s="4"/>
      <c r="EGL362" s="4"/>
      <c r="EGM362" s="4"/>
      <c r="EGN362" s="4"/>
      <c r="EGO362" s="4"/>
      <c r="EGP362" s="4"/>
      <c r="EGQ362" s="4"/>
      <c r="EGR362" s="4"/>
      <c r="EGS362" s="4"/>
      <c r="EGT362" s="4"/>
      <c r="EGU362" s="4"/>
      <c r="EGV362" s="4"/>
      <c r="EGW362" s="4"/>
      <c r="EGX362" s="4"/>
      <c r="EGY362" s="4"/>
      <c r="EGZ362" s="4"/>
      <c r="EHA362" s="4"/>
      <c r="EHB362" s="4"/>
      <c r="EHC362" s="4"/>
      <c r="EHD362" s="4"/>
      <c r="EHE362" s="4"/>
      <c r="EHF362" s="4"/>
      <c r="EHG362" s="4"/>
      <c r="EHH362" s="4"/>
      <c r="EHI362" s="4"/>
      <c r="EHJ362" s="4"/>
      <c r="EHK362" s="4"/>
      <c r="EHL362" s="4"/>
      <c r="EHM362" s="4"/>
      <c r="EHN362" s="4"/>
      <c r="EHO362" s="4"/>
      <c r="EHP362" s="4"/>
      <c r="EHQ362" s="4"/>
      <c r="EHR362" s="4"/>
      <c r="EHS362" s="4"/>
      <c r="EHT362" s="4"/>
      <c r="EHU362" s="4"/>
      <c r="EHV362" s="4"/>
      <c r="EHW362" s="4"/>
      <c r="EHX362" s="4"/>
      <c r="EHY362" s="4"/>
      <c r="EHZ362" s="4"/>
      <c r="EIA362" s="4"/>
      <c r="EIB362" s="4"/>
      <c r="EIC362" s="4"/>
      <c r="EID362" s="4"/>
      <c r="EIE362" s="4"/>
      <c r="EIF362" s="4"/>
      <c r="EIG362" s="4"/>
      <c r="EIH362" s="4"/>
      <c r="EII362" s="4"/>
      <c r="EIJ362" s="4"/>
      <c r="EIK362" s="4"/>
      <c r="EIL362" s="4"/>
      <c r="EIM362" s="4"/>
      <c r="EIN362" s="4"/>
      <c r="EIO362" s="4"/>
      <c r="EIP362" s="4"/>
      <c r="EIQ362" s="4"/>
      <c r="EIR362" s="4"/>
      <c r="EIS362" s="4"/>
      <c r="EIT362" s="4"/>
      <c r="EIU362" s="4"/>
      <c r="EIV362" s="4"/>
      <c r="EIW362" s="4"/>
      <c r="EIX362" s="4"/>
      <c r="EIY362" s="4"/>
      <c r="EIZ362" s="4"/>
      <c r="EJA362" s="4"/>
      <c r="EJB362" s="4"/>
      <c r="EJC362" s="4"/>
      <c r="EJD362" s="4"/>
      <c r="EJE362" s="4"/>
      <c r="EJF362" s="4"/>
      <c r="EJG362" s="4"/>
      <c r="EJH362" s="4"/>
      <c r="EJI362" s="4"/>
      <c r="EJJ362" s="4"/>
      <c r="EJK362" s="4"/>
      <c r="EJL362" s="4"/>
      <c r="EJM362" s="4"/>
      <c r="EJN362" s="4"/>
      <c r="EJO362" s="4"/>
      <c r="EJP362" s="4"/>
      <c r="EJQ362" s="4"/>
      <c r="EJR362" s="4"/>
      <c r="EJS362" s="4"/>
      <c r="EJT362" s="4"/>
      <c r="EJU362" s="4"/>
      <c r="EJV362" s="4"/>
      <c r="EJW362" s="4"/>
      <c r="EJX362" s="4"/>
      <c r="EJY362" s="4"/>
      <c r="EJZ362" s="4"/>
      <c r="EKA362" s="4"/>
      <c r="EKB362" s="4"/>
      <c r="EKC362" s="4"/>
      <c r="EKD362" s="4"/>
      <c r="EKE362" s="4"/>
      <c r="EKF362" s="4"/>
      <c r="EKG362" s="4"/>
      <c r="EKH362" s="4"/>
      <c r="EKI362" s="4"/>
      <c r="EKJ362" s="4"/>
      <c r="EKK362" s="4"/>
      <c r="EKL362" s="4"/>
      <c r="EKM362" s="4"/>
      <c r="EKN362" s="4"/>
      <c r="EKO362" s="4"/>
      <c r="EKP362" s="4"/>
      <c r="EKQ362" s="4"/>
      <c r="EKR362" s="4"/>
      <c r="EKS362" s="4"/>
      <c r="EKT362" s="4"/>
      <c r="EKU362" s="4"/>
      <c r="EKV362" s="4"/>
      <c r="EKW362" s="4"/>
      <c r="EKX362" s="4"/>
      <c r="EKY362" s="4"/>
      <c r="EKZ362" s="4"/>
      <c r="ELA362" s="4"/>
      <c r="ELB362" s="4"/>
      <c r="ELC362" s="4"/>
      <c r="ELD362" s="4"/>
      <c r="ELE362" s="4"/>
      <c r="ELF362" s="4"/>
      <c r="ELG362" s="4"/>
      <c r="ELH362" s="4"/>
      <c r="ELI362" s="4"/>
      <c r="ELJ362" s="4"/>
      <c r="ELK362" s="4"/>
      <c r="ELL362" s="4"/>
      <c r="ELM362" s="4"/>
      <c r="ELN362" s="4"/>
      <c r="ELO362" s="4"/>
      <c r="ELP362" s="4"/>
      <c r="ELQ362" s="4"/>
      <c r="ELR362" s="4"/>
      <c r="ELS362" s="4"/>
      <c r="ELT362" s="4"/>
      <c r="ELU362" s="4"/>
      <c r="ELV362" s="4"/>
      <c r="ELW362" s="4"/>
      <c r="ELX362" s="4"/>
      <c r="ELY362" s="4"/>
      <c r="ELZ362" s="4"/>
      <c r="EMA362" s="4"/>
      <c r="EMB362" s="4"/>
      <c r="EMC362" s="4"/>
      <c r="EMD362" s="4"/>
      <c r="EME362" s="4"/>
      <c r="EMF362" s="4"/>
      <c r="EMG362" s="4"/>
      <c r="EMH362" s="4"/>
      <c r="EMI362" s="4"/>
      <c r="EMJ362" s="4"/>
      <c r="EMK362" s="4"/>
      <c r="EML362" s="4"/>
      <c r="EMM362" s="4"/>
      <c r="EMN362" s="4"/>
      <c r="EMO362" s="4"/>
      <c r="EMP362" s="4"/>
      <c r="EMQ362" s="4"/>
      <c r="EMR362" s="4"/>
      <c r="EMS362" s="4"/>
      <c r="EMT362" s="4"/>
      <c r="EMU362" s="4"/>
      <c r="EMV362" s="4"/>
      <c r="EMW362" s="4"/>
      <c r="EMX362" s="4"/>
      <c r="EMY362" s="4"/>
      <c r="EMZ362" s="4"/>
      <c r="ENA362" s="4"/>
      <c r="ENB362" s="4"/>
      <c r="ENC362" s="4"/>
      <c r="END362" s="4"/>
      <c r="ENE362" s="4"/>
      <c r="ENF362" s="4"/>
      <c r="ENG362" s="4"/>
      <c r="ENH362" s="4"/>
      <c r="ENI362" s="4"/>
      <c r="ENJ362" s="4"/>
      <c r="ENK362" s="4"/>
      <c r="ENL362" s="4"/>
      <c r="ENM362" s="4"/>
      <c r="ENN362" s="4"/>
      <c r="ENO362" s="4"/>
      <c r="ENP362" s="4"/>
      <c r="ENQ362" s="4"/>
      <c r="ENR362" s="4"/>
      <c r="ENS362" s="4"/>
      <c r="ENT362" s="4"/>
      <c r="ENU362" s="4"/>
      <c r="ENV362" s="4"/>
      <c r="ENW362" s="4"/>
      <c r="ENX362" s="4"/>
      <c r="ENY362" s="4"/>
      <c r="ENZ362" s="4"/>
      <c r="EOA362" s="4"/>
      <c r="EOB362" s="4"/>
      <c r="EOC362" s="4"/>
      <c r="EOD362" s="4"/>
      <c r="EOE362" s="4"/>
      <c r="EOF362" s="4"/>
      <c r="EOG362" s="4"/>
      <c r="EOH362" s="4"/>
      <c r="EOI362" s="4"/>
      <c r="EOJ362" s="4"/>
      <c r="EOK362" s="4"/>
      <c r="EOL362" s="4"/>
      <c r="EOM362" s="4"/>
      <c r="EON362" s="4"/>
      <c r="EOO362" s="4"/>
      <c r="EOP362" s="4"/>
      <c r="EOQ362" s="4"/>
      <c r="EOR362" s="4"/>
      <c r="EOS362" s="4"/>
      <c r="EOT362" s="4"/>
      <c r="EOU362" s="4"/>
      <c r="EOV362" s="4"/>
      <c r="EOW362" s="4"/>
      <c r="EOX362" s="4"/>
      <c r="EOY362" s="4"/>
      <c r="EOZ362" s="4"/>
      <c r="EPA362" s="4"/>
      <c r="EPB362" s="4"/>
      <c r="EPC362" s="4"/>
      <c r="EPD362" s="4"/>
      <c r="EPE362" s="4"/>
      <c r="EPF362" s="4"/>
      <c r="EPG362" s="4"/>
      <c r="EPH362" s="4"/>
      <c r="EPI362" s="4"/>
      <c r="EPJ362" s="4"/>
      <c r="EPK362" s="4"/>
      <c r="EPL362" s="4"/>
      <c r="EPM362" s="4"/>
      <c r="EPN362" s="4"/>
      <c r="EPO362" s="4"/>
      <c r="EPP362" s="4"/>
      <c r="EPQ362" s="4"/>
      <c r="EPR362" s="4"/>
      <c r="EPS362" s="4"/>
      <c r="EPT362" s="4"/>
      <c r="EPU362" s="4"/>
      <c r="EPV362" s="4"/>
      <c r="EPW362" s="4"/>
      <c r="EPX362" s="4"/>
      <c r="EPY362" s="4"/>
      <c r="EPZ362" s="4"/>
      <c r="EQA362" s="4"/>
      <c r="EQB362" s="4"/>
      <c r="EQC362" s="4"/>
      <c r="EQD362" s="4"/>
      <c r="EQE362" s="4"/>
      <c r="EQF362" s="4"/>
      <c r="EQG362" s="4"/>
      <c r="EQH362" s="4"/>
      <c r="EQI362" s="4"/>
      <c r="EQJ362" s="4"/>
      <c r="EQK362" s="4"/>
      <c r="EQL362" s="4"/>
      <c r="EQM362" s="4"/>
      <c r="EQN362" s="4"/>
      <c r="EQO362" s="4"/>
      <c r="EQP362" s="4"/>
      <c r="EQQ362" s="4"/>
      <c r="EQR362" s="4"/>
      <c r="EQS362" s="4"/>
      <c r="EQT362" s="4"/>
      <c r="EQU362" s="4"/>
      <c r="EQV362" s="4"/>
      <c r="EQW362" s="4"/>
      <c r="EQX362" s="4"/>
      <c r="EQY362" s="4"/>
      <c r="EQZ362" s="4"/>
      <c r="ERA362" s="4"/>
      <c r="ERB362" s="4"/>
      <c r="ERC362" s="4"/>
      <c r="ERD362" s="4"/>
      <c r="ERE362" s="4"/>
      <c r="ERF362" s="4"/>
      <c r="ERG362" s="4"/>
      <c r="ERH362" s="4"/>
      <c r="ERI362" s="4"/>
      <c r="ERJ362" s="4"/>
      <c r="ERK362" s="4"/>
      <c r="ERL362" s="4"/>
      <c r="ERM362" s="4"/>
      <c r="ERN362" s="4"/>
      <c r="ERO362" s="4"/>
      <c r="ERP362" s="4"/>
      <c r="ERQ362" s="4"/>
      <c r="ERR362" s="4"/>
      <c r="ERS362" s="4"/>
      <c r="ERT362" s="4"/>
      <c r="ERU362" s="4"/>
      <c r="ERV362" s="4"/>
      <c r="ERW362" s="4"/>
      <c r="ERX362" s="4"/>
      <c r="ERY362" s="4"/>
      <c r="ERZ362" s="4"/>
      <c r="ESA362" s="4"/>
      <c r="ESB362" s="4"/>
      <c r="ESC362" s="4"/>
      <c r="ESD362" s="4"/>
      <c r="ESE362" s="4"/>
      <c r="ESF362" s="4"/>
      <c r="ESG362" s="4"/>
      <c r="ESH362" s="4"/>
      <c r="ESI362" s="4"/>
      <c r="ESJ362" s="4"/>
      <c r="ESK362" s="4"/>
      <c r="ESL362" s="4"/>
      <c r="ESM362" s="4"/>
      <c r="ESN362" s="4"/>
      <c r="ESO362" s="4"/>
      <c r="ESP362" s="4"/>
      <c r="ESQ362" s="4"/>
      <c r="ESR362" s="4"/>
      <c r="ESS362" s="4"/>
      <c r="EST362" s="4"/>
      <c r="ESU362" s="4"/>
      <c r="ESV362" s="4"/>
      <c r="ESW362" s="4"/>
      <c r="ESX362" s="4"/>
      <c r="ESY362" s="4"/>
      <c r="ESZ362" s="4"/>
      <c r="ETA362" s="4"/>
      <c r="ETB362" s="4"/>
      <c r="ETC362" s="4"/>
      <c r="ETD362" s="4"/>
      <c r="ETE362" s="4"/>
      <c r="ETF362" s="4"/>
      <c r="ETG362" s="4"/>
      <c r="ETH362" s="4"/>
      <c r="ETI362" s="4"/>
      <c r="ETJ362" s="4"/>
      <c r="ETK362" s="4"/>
      <c r="ETL362" s="4"/>
      <c r="ETM362" s="4"/>
      <c r="ETN362" s="4"/>
      <c r="ETO362" s="4"/>
      <c r="ETP362" s="4"/>
      <c r="ETQ362" s="4"/>
      <c r="ETR362" s="4"/>
      <c r="ETS362" s="4"/>
      <c r="ETT362" s="4"/>
      <c r="ETU362" s="4"/>
      <c r="ETV362" s="4"/>
      <c r="ETW362" s="4"/>
      <c r="ETX362" s="4"/>
      <c r="ETY362" s="4"/>
      <c r="ETZ362" s="4"/>
      <c r="EUA362" s="4"/>
      <c r="EUB362" s="4"/>
      <c r="EUC362" s="4"/>
      <c r="EUD362" s="4"/>
      <c r="EUE362" s="4"/>
      <c r="EUF362" s="4"/>
      <c r="EUG362" s="4"/>
      <c r="EUH362" s="4"/>
      <c r="EUI362" s="4"/>
      <c r="EUJ362" s="4"/>
      <c r="EUK362" s="4"/>
      <c r="EUL362" s="4"/>
      <c r="EUM362" s="4"/>
      <c r="EUN362" s="4"/>
      <c r="EUO362" s="4"/>
      <c r="EUP362" s="4"/>
      <c r="EUQ362" s="4"/>
      <c r="EUR362" s="4"/>
      <c r="EUS362" s="4"/>
      <c r="EUT362" s="4"/>
      <c r="EUU362" s="4"/>
      <c r="EUV362" s="4"/>
      <c r="EUW362" s="4"/>
      <c r="EUX362" s="4"/>
      <c r="EUY362" s="4"/>
      <c r="EUZ362" s="4"/>
      <c r="EVA362" s="4"/>
      <c r="EVB362" s="4"/>
      <c r="EVC362" s="4"/>
      <c r="EVD362" s="4"/>
      <c r="EVE362" s="4"/>
      <c r="EVF362" s="4"/>
      <c r="EVG362" s="4"/>
      <c r="EVH362" s="4"/>
      <c r="EVI362" s="4"/>
      <c r="EVJ362" s="4"/>
      <c r="EVK362" s="4"/>
      <c r="EVL362" s="4"/>
      <c r="EVM362" s="4"/>
      <c r="EVN362" s="4"/>
      <c r="EVO362" s="4"/>
      <c r="EVP362" s="4"/>
      <c r="EVQ362" s="4"/>
      <c r="EVR362" s="4"/>
      <c r="EVS362" s="4"/>
      <c r="EVT362" s="4"/>
      <c r="EVU362" s="4"/>
      <c r="EVV362" s="4"/>
      <c r="EVW362" s="4"/>
      <c r="EVX362" s="4"/>
      <c r="EVY362" s="4"/>
      <c r="EVZ362" s="4"/>
      <c r="EWA362" s="4"/>
      <c r="EWB362" s="4"/>
      <c r="EWC362" s="4"/>
      <c r="EWD362" s="4"/>
      <c r="EWE362" s="4"/>
      <c r="EWF362" s="4"/>
      <c r="EWG362" s="4"/>
      <c r="EWH362" s="4"/>
      <c r="EWI362" s="4"/>
      <c r="EWJ362" s="4"/>
      <c r="EWK362" s="4"/>
      <c r="EWL362" s="4"/>
      <c r="EWM362" s="4"/>
      <c r="EWN362" s="4"/>
      <c r="EWO362" s="4"/>
      <c r="EWP362" s="4"/>
      <c r="EWQ362" s="4"/>
      <c r="EWR362" s="4"/>
      <c r="EWS362" s="4"/>
      <c r="EWT362" s="4"/>
      <c r="EWU362" s="4"/>
      <c r="EWV362" s="4"/>
      <c r="EWW362" s="4"/>
      <c r="EWX362" s="4"/>
      <c r="EWY362" s="4"/>
      <c r="EWZ362" s="4"/>
      <c r="EXA362" s="4"/>
      <c r="EXB362" s="4"/>
      <c r="EXC362" s="4"/>
      <c r="EXD362" s="4"/>
      <c r="EXE362" s="4"/>
      <c r="EXF362" s="4"/>
      <c r="EXG362" s="4"/>
      <c r="EXH362" s="4"/>
      <c r="EXI362" s="4"/>
      <c r="EXJ362" s="4"/>
      <c r="EXK362" s="4"/>
      <c r="EXL362" s="4"/>
      <c r="EXM362" s="4"/>
      <c r="EXN362" s="4"/>
      <c r="EXO362" s="4"/>
      <c r="EXP362" s="4"/>
      <c r="EXQ362" s="4"/>
      <c r="EXR362" s="4"/>
      <c r="EXS362" s="4"/>
      <c r="EXT362" s="4"/>
      <c r="EXU362" s="4"/>
      <c r="EXV362" s="4"/>
      <c r="EXW362" s="4"/>
      <c r="EXX362" s="4"/>
      <c r="EXY362" s="4"/>
      <c r="EXZ362" s="4"/>
      <c r="EYA362" s="4"/>
      <c r="EYB362" s="4"/>
      <c r="EYC362" s="4"/>
      <c r="EYD362" s="4"/>
      <c r="EYE362" s="4"/>
      <c r="EYF362" s="4"/>
      <c r="EYG362" s="4"/>
      <c r="EYH362" s="4"/>
      <c r="EYI362" s="4"/>
      <c r="EYJ362" s="4"/>
      <c r="EYK362" s="4"/>
      <c r="EYL362" s="4"/>
      <c r="EYM362" s="4"/>
      <c r="EYN362" s="4"/>
      <c r="EYO362" s="4"/>
      <c r="EYP362" s="4"/>
      <c r="EYQ362" s="4"/>
      <c r="EYR362" s="4"/>
      <c r="EYS362" s="4"/>
      <c r="EYT362" s="4"/>
      <c r="EYU362" s="4"/>
      <c r="EYV362" s="4"/>
      <c r="EYW362" s="4"/>
      <c r="EYX362" s="4"/>
      <c r="TOX362" s="2"/>
      <c r="TOY362" s="2"/>
      <c r="TOZ362" s="2"/>
      <c r="TPA362" s="2"/>
      <c r="TPB362" s="2"/>
      <c r="TPC362" s="2"/>
      <c r="TPD362" s="2"/>
      <c r="TPE362" s="2"/>
      <c r="TPF362" s="2"/>
      <c r="TPG362" s="2"/>
      <c r="TPH362" s="2"/>
      <c r="TPI362" s="2"/>
      <c r="TPJ362" s="2"/>
      <c r="TPK362" s="2"/>
      <c r="TPL362" s="2"/>
      <c r="TPM362" s="2"/>
      <c r="TPN362" s="2"/>
      <c r="TPO362" s="2"/>
      <c r="TPP362" s="2"/>
      <c r="TPQ362" s="2"/>
      <c r="TPR362" s="2"/>
      <c r="TPS362" s="2"/>
      <c r="TPT362" s="2"/>
      <c r="TPU362" s="2"/>
      <c r="TPV362" s="2"/>
      <c r="TPW362" s="2"/>
      <c r="TPX362" s="2"/>
      <c r="TPY362" s="2"/>
      <c r="TPZ362" s="2"/>
      <c r="TQA362" s="2"/>
      <c r="TQB362" s="2"/>
      <c r="TQC362" s="2"/>
      <c r="TQD362" s="2"/>
      <c r="TQE362" s="2"/>
      <c r="TQF362" s="2"/>
      <c r="TQG362" s="2"/>
      <c r="TQH362" s="2"/>
      <c r="TQI362" s="2"/>
      <c r="TQJ362" s="2"/>
      <c r="TQK362" s="2"/>
      <c r="TQL362" s="2"/>
      <c r="TQM362" s="2"/>
      <c r="TQN362" s="2"/>
      <c r="TQO362" s="2"/>
      <c r="TQP362" s="2"/>
      <c r="TQQ362" s="2"/>
      <c r="TQR362" s="2"/>
      <c r="TQS362" s="2"/>
      <c r="TQT362" s="2"/>
      <c r="TQU362" s="2"/>
      <c r="TQV362" s="2"/>
      <c r="TQW362" s="2"/>
      <c r="TQX362" s="2"/>
      <c r="TQY362" s="2"/>
      <c r="TQZ362" s="2"/>
      <c r="TRA362" s="2"/>
      <c r="TRB362" s="2"/>
      <c r="TRC362" s="2"/>
      <c r="TRD362" s="2"/>
      <c r="TRE362" s="2"/>
      <c r="TRF362" s="2"/>
      <c r="TRG362" s="2"/>
      <c r="TRH362" s="2"/>
      <c r="TRI362" s="2"/>
      <c r="TRJ362" s="2"/>
      <c r="TRK362" s="2"/>
      <c r="TRL362" s="2"/>
      <c r="TRM362" s="2"/>
      <c r="TRN362" s="2"/>
      <c r="TRO362" s="2"/>
      <c r="TRP362" s="2"/>
      <c r="TRQ362" s="2"/>
      <c r="TRR362" s="2"/>
      <c r="TRS362" s="2"/>
      <c r="TRT362" s="2"/>
      <c r="TRU362" s="2"/>
      <c r="TRV362" s="2"/>
      <c r="TRW362" s="2"/>
      <c r="TRX362" s="2"/>
      <c r="TRY362" s="2"/>
      <c r="TRZ362" s="2"/>
      <c r="TSA362" s="2"/>
      <c r="TSB362" s="2"/>
      <c r="TSC362" s="2"/>
      <c r="TSD362" s="2"/>
      <c r="TSE362" s="2"/>
      <c r="TSF362" s="2"/>
      <c r="TSG362" s="2"/>
      <c r="TSH362" s="2"/>
      <c r="TSI362" s="2"/>
      <c r="TSJ362" s="2"/>
      <c r="TSK362" s="2"/>
      <c r="TSL362" s="2"/>
      <c r="TSM362" s="2"/>
      <c r="TSN362" s="2"/>
      <c r="TSO362" s="2"/>
      <c r="TSP362" s="2"/>
      <c r="TSQ362" s="2"/>
      <c r="TSR362" s="2"/>
      <c r="TSS362" s="2"/>
      <c r="TST362" s="2"/>
      <c r="TSU362" s="2"/>
      <c r="TSV362" s="2"/>
      <c r="TSW362" s="2"/>
      <c r="TSX362" s="2"/>
      <c r="TSY362" s="2"/>
      <c r="TSZ362" s="2"/>
      <c r="TTA362" s="2"/>
      <c r="TTB362" s="2"/>
      <c r="TTC362" s="2"/>
      <c r="TTD362" s="2"/>
      <c r="TTE362" s="2"/>
      <c r="TTF362" s="2"/>
      <c r="TTG362" s="2"/>
      <c r="TTH362" s="2"/>
      <c r="TTI362" s="2"/>
      <c r="TTJ362" s="2"/>
      <c r="TTK362" s="2"/>
      <c r="TTL362" s="2"/>
      <c r="TTM362" s="2"/>
      <c r="TTN362" s="2"/>
      <c r="TTO362" s="2"/>
      <c r="TTP362" s="2"/>
      <c r="TTQ362" s="2"/>
      <c r="TTR362" s="2"/>
      <c r="TTS362" s="2"/>
      <c r="TTT362" s="2"/>
      <c r="TTU362" s="2"/>
      <c r="TTV362" s="2"/>
      <c r="TTW362" s="2"/>
      <c r="TTX362" s="2"/>
      <c r="TTY362" s="2"/>
      <c r="TTZ362" s="2"/>
      <c r="TUA362" s="2"/>
      <c r="TUB362" s="2"/>
      <c r="TUC362" s="2"/>
      <c r="TUD362" s="2"/>
      <c r="TUE362" s="2"/>
      <c r="TUF362" s="2"/>
      <c r="TUG362" s="2"/>
      <c r="TUH362" s="2"/>
      <c r="TUI362" s="2"/>
      <c r="TUJ362" s="2"/>
      <c r="TUK362" s="2"/>
      <c r="TUL362" s="2"/>
      <c r="TUM362" s="2"/>
      <c r="TUN362" s="2"/>
      <c r="TUO362" s="2"/>
      <c r="TUP362" s="2"/>
      <c r="TUQ362" s="2"/>
      <c r="TUR362" s="2"/>
      <c r="TUS362" s="2"/>
      <c r="TUT362" s="2"/>
      <c r="TUU362" s="2"/>
      <c r="TUV362" s="2"/>
      <c r="TUW362" s="2"/>
      <c r="TUX362" s="2"/>
      <c r="TUY362" s="2"/>
      <c r="TUZ362" s="2"/>
      <c r="TVA362" s="2"/>
      <c r="TVB362" s="2"/>
      <c r="TVC362" s="2"/>
      <c r="TVD362" s="2"/>
      <c r="TVE362" s="2"/>
      <c r="TVF362" s="2"/>
      <c r="TVG362" s="2"/>
      <c r="TVH362" s="2"/>
      <c r="TVI362" s="2"/>
      <c r="TVJ362" s="2"/>
      <c r="TVK362" s="2"/>
      <c r="TVL362" s="2"/>
      <c r="TVM362" s="2"/>
      <c r="TVN362" s="2"/>
      <c r="TVO362" s="2"/>
      <c r="TVP362" s="2"/>
      <c r="TVQ362" s="2"/>
      <c r="TVR362" s="2"/>
      <c r="TVS362" s="2"/>
      <c r="TVT362" s="2"/>
      <c r="TVU362" s="2"/>
      <c r="TVV362" s="2"/>
      <c r="TVW362" s="2"/>
      <c r="TVX362" s="2"/>
      <c r="TVY362" s="2"/>
      <c r="TVZ362" s="2"/>
      <c r="TWA362" s="2"/>
      <c r="TWB362" s="2"/>
      <c r="TWC362" s="2"/>
      <c r="TWD362" s="2"/>
      <c r="TWE362" s="2"/>
      <c r="TWF362" s="2"/>
      <c r="TWG362" s="2"/>
      <c r="TWH362" s="2"/>
      <c r="TWI362" s="2"/>
      <c r="TWJ362" s="2"/>
      <c r="TWK362" s="2"/>
      <c r="TWL362" s="2"/>
      <c r="TWM362" s="2"/>
      <c r="TWN362" s="2"/>
      <c r="TWO362" s="2"/>
      <c r="TWP362" s="2"/>
      <c r="TWQ362" s="2"/>
      <c r="TWR362" s="2"/>
      <c r="TWS362" s="2"/>
      <c r="TWT362" s="2"/>
      <c r="TWU362" s="2"/>
      <c r="TWV362" s="2"/>
      <c r="TWW362" s="2"/>
      <c r="TWX362" s="2"/>
      <c r="TWY362" s="2"/>
      <c r="TWZ362" s="2"/>
      <c r="TXA362" s="2"/>
      <c r="TXB362" s="2"/>
      <c r="TXC362" s="2"/>
      <c r="TXD362" s="2"/>
      <c r="TXE362" s="2"/>
      <c r="TXF362" s="2"/>
      <c r="TXG362" s="2"/>
      <c r="TXH362" s="2"/>
      <c r="TXI362" s="2"/>
      <c r="TXJ362" s="2"/>
      <c r="TXK362" s="2"/>
      <c r="TXL362" s="2"/>
      <c r="TXM362" s="2"/>
      <c r="TXN362" s="2"/>
      <c r="TXO362" s="2"/>
      <c r="TXP362" s="2"/>
      <c r="TXQ362" s="2"/>
      <c r="TXR362" s="2"/>
      <c r="TXS362" s="2"/>
      <c r="TXT362" s="2"/>
      <c r="TXU362" s="2"/>
      <c r="TXV362" s="2"/>
      <c r="TXW362" s="2"/>
      <c r="TXX362" s="2"/>
      <c r="TXY362" s="2"/>
      <c r="TXZ362" s="2"/>
      <c r="TYA362" s="2"/>
      <c r="TYB362" s="2"/>
      <c r="TYC362" s="2"/>
      <c r="TYD362" s="2"/>
      <c r="TYE362" s="2"/>
      <c r="TYF362" s="2"/>
      <c r="TYG362" s="2"/>
      <c r="TYH362" s="2"/>
      <c r="TYI362" s="2"/>
      <c r="TYJ362" s="2"/>
      <c r="TYK362" s="2"/>
      <c r="TYL362" s="2"/>
      <c r="TYM362" s="2"/>
      <c r="TYN362" s="2"/>
      <c r="TYO362" s="2"/>
      <c r="TYP362" s="2"/>
      <c r="TYQ362" s="2"/>
      <c r="TYR362" s="2"/>
      <c r="TYS362" s="2"/>
      <c r="TYT362" s="2"/>
      <c r="TYU362" s="2"/>
      <c r="TYV362" s="2"/>
      <c r="TYW362" s="2"/>
      <c r="TYX362" s="2"/>
      <c r="TYY362" s="2"/>
      <c r="TYZ362" s="2"/>
      <c r="TZA362" s="2"/>
      <c r="TZB362" s="2"/>
      <c r="TZC362" s="2"/>
      <c r="TZD362" s="2"/>
      <c r="TZE362" s="2"/>
      <c r="TZF362" s="2"/>
      <c r="TZG362" s="2"/>
      <c r="TZH362" s="2"/>
      <c r="TZI362" s="2"/>
      <c r="TZJ362" s="2"/>
      <c r="TZK362" s="2"/>
      <c r="TZL362" s="2"/>
      <c r="TZM362" s="2"/>
      <c r="TZN362" s="2"/>
      <c r="TZO362" s="2"/>
      <c r="TZP362" s="2"/>
      <c r="TZQ362" s="2"/>
      <c r="TZR362" s="2"/>
      <c r="TZS362" s="2"/>
      <c r="TZT362" s="2"/>
      <c r="TZU362" s="2"/>
      <c r="TZV362" s="2"/>
      <c r="TZW362" s="2"/>
      <c r="TZX362" s="2"/>
      <c r="TZY362" s="2"/>
      <c r="TZZ362" s="2"/>
      <c r="UAA362" s="2"/>
      <c r="UAB362" s="2"/>
      <c r="UAC362" s="2"/>
      <c r="UAD362" s="2"/>
      <c r="UAE362" s="2"/>
      <c r="UAF362" s="2"/>
      <c r="UAG362" s="2"/>
      <c r="UAH362" s="2"/>
      <c r="UAI362" s="2"/>
      <c r="UAJ362" s="2"/>
      <c r="UAK362" s="2"/>
      <c r="UAL362" s="2"/>
      <c r="UAM362" s="2"/>
      <c r="UAN362" s="2"/>
      <c r="UAO362" s="2"/>
      <c r="UAP362" s="2"/>
      <c r="UAQ362" s="2"/>
      <c r="UAR362" s="2"/>
      <c r="UAS362" s="2"/>
      <c r="UAT362" s="2"/>
      <c r="UAU362" s="2"/>
      <c r="UAV362" s="2"/>
      <c r="UAW362" s="2"/>
      <c r="UAX362" s="2"/>
      <c r="UAY362" s="2"/>
      <c r="UAZ362" s="2"/>
      <c r="UBA362" s="2"/>
      <c r="UBB362" s="2"/>
      <c r="UBC362" s="2"/>
      <c r="UBD362" s="2"/>
      <c r="UBE362" s="2"/>
      <c r="UBF362" s="2"/>
      <c r="UBG362" s="2"/>
      <c r="UBH362" s="2"/>
      <c r="UBI362" s="2"/>
      <c r="UBJ362" s="2"/>
      <c r="UBK362" s="2"/>
      <c r="UBL362" s="2"/>
      <c r="UBM362" s="2"/>
      <c r="UBN362" s="2"/>
      <c r="UBO362" s="2"/>
      <c r="UBP362" s="2"/>
      <c r="UBQ362" s="2"/>
      <c r="UBR362" s="2"/>
      <c r="UBS362" s="2"/>
      <c r="UBT362" s="2"/>
      <c r="UBU362" s="2"/>
      <c r="UBV362" s="2"/>
      <c r="UBW362" s="2"/>
      <c r="UBX362" s="2"/>
      <c r="UBY362" s="2"/>
      <c r="UBZ362" s="2"/>
      <c r="UCA362" s="2"/>
      <c r="UCB362" s="2"/>
      <c r="UCC362" s="2"/>
      <c r="UCD362" s="2"/>
      <c r="UCE362" s="2"/>
      <c r="UCF362" s="2"/>
      <c r="UCG362" s="2"/>
      <c r="UCH362" s="2"/>
      <c r="UCI362" s="2"/>
      <c r="UCJ362" s="2"/>
      <c r="UCK362" s="2"/>
      <c r="UCL362" s="2"/>
      <c r="UCM362" s="2"/>
      <c r="UCN362" s="2"/>
      <c r="UCO362" s="2"/>
      <c r="UCP362" s="2"/>
      <c r="UCQ362" s="2"/>
      <c r="UCR362" s="2"/>
      <c r="UCS362" s="2"/>
      <c r="UCT362" s="2"/>
      <c r="UCU362" s="2"/>
      <c r="UCV362" s="2"/>
      <c r="UCW362" s="2"/>
      <c r="UCX362" s="2"/>
      <c r="UCY362" s="2"/>
      <c r="UCZ362" s="2"/>
      <c r="UDA362" s="2"/>
      <c r="UDB362" s="2"/>
      <c r="UDC362" s="2"/>
      <c r="UDD362" s="2"/>
      <c r="UDE362" s="2"/>
      <c r="UDF362" s="2"/>
      <c r="UDG362" s="2"/>
      <c r="UDH362" s="2"/>
      <c r="UDI362" s="2"/>
      <c r="UDJ362" s="2"/>
      <c r="UDK362" s="2"/>
      <c r="UDL362" s="2"/>
      <c r="UDM362" s="2"/>
      <c r="UDN362" s="2"/>
      <c r="UDO362" s="2"/>
      <c r="UDP362" s="2"/>
      <c r="UDQ362" s="2"/>
      <c r="UDR362" s="2"/>
      <c r="UDS362" s="2"/>
      <c r="UDT362" s="2"/>
      <c r="UDU362" s="2"/>
      <c r="UDV362" s="2"/>
      <c r="UDW362" s="2"/>
      <c r="UDX362" s="2"/>
      <c r="UDY362" s="2"/>
      <c r="UDZ362" s="2"/>
      <c r="UEA362" s="2"/>
      <c r="UEB362" s="2"/>
      <c r="UEC362" s="2"/>
      <c r="UED362" s="2"/>
      <c r="UEE362" s="2"/>
      <c r="UEF362" s="2"/>
      <c r="UEG362" s="2"/>
      <c r="UEH362" s="2"/>
      <c r="UEI362" s="2"/>
      <c r="UEJ362" s="2"/>
      <c r="UEK362" s="2"/>
      <c r="UEL362" s="2"/>
      <c r="UEM362" s="2"/>
      <c r="UEN362" s="2"/>
      <c r="UEO362" s="2"/>
      <c r="UEP362" s="2"/>
      <c r="UEQ362" s="2"/>
      <c r="UER362" s="2"/>
      <c r="UES362" s="2"/>
      <c r="UET362" s="2"/>
      <c r="UEU362" s="2"/>
      <c r="UEV362" s="2"/>
      <c r="UEW362" s="2"/>
      <c r="UEX362" s="2"/>
      <c r="UEY362" s="2"/>
      <c r="UEZ362" s="2"/>
      <c r="UFA362" s="2"/>
      <c r="UFB362" s="2"/>
      <c r="UFC362" s="2"/>
      <c r="UFD362" s="2"/>
      <c r="UFE362" s="2"/>
      <c r="UFF362" s="2"/>
      <c r="UFG362" s="2"/>
      <c r="UFH362" s="2"/>
      <c r="UFI362" s="2"/>
      <c r="UFJ362" s="2"/>
      <c r="UFK362" s="2"/>
      <c r="UFL362" s="2"/>
      <c r="UFM362" s="2"/>
      <c r="UFN362" s="43"/>
      <c r="UFO362" s="4"/>
      <c r="UFP362" s="4"/>
      <c r="UFQ362" s="4"/>
      <c r="UFR362" s="4"/>
      <c r="UFS362" s="4"/>
      <c r="UFT362" s="4"/>
      <c r="UFU362" s="4"/>
      <c r="UFV362" s="4"/>
      <c r="UFW362" s="4"/>
      <c r="UFX362" s="4"/>
      <c r="UFY362" s="4"/>
      <c r="UFZ362" s="4"/>
      <c r="UGA362" s="4"/>
      <c r="UGB362" s="4"/>
      <c r="UGC362" s="4"/>
      <c r="UGD362" s="4"/>
      <c r="UGE362" s="4"/>
      <c r="UGF362" s="4"/>
      <c r="UGG362" s="4"/>
      <c r="UGH362" s="4"/>
      <c r="UGI362" s="4"/>
      <c r="UGJ362" s="4"/>
      <c r="UGK362" s="4"/>
      <c r="UGL362" s="4"/>
      <c r="UGM362" s="4"/>
      <c r="UGN362" s="4"/>
      <c r="UGO362" s="4"/>
      <c r="UGP362" s="4"/>
      <c r="UGQ362" s="4"/>
      <c r="UGR362" s="4"/>
      <c r="UGS362" s="4"/>
      <c r="UGT362" s="4"/>
      <c r="UGU362" s="4"/>
      <c r="UGV362" s="4"/>
      <c r="UGW362" s="4"/>
      <c r="UGX362" s="4"/>
      <c r="UGY362" s="4"/>
      <c r="UGZ362" s="4"/>
      <c r="UHA362" s="4"/>
      <c r="UHB362" s="4"/>
      <c r="UHC362" s="4"/>
      <c r="UHD362" s="4"/>
      <c r="UHE362" s="4"/>
      <c r="UHF362" s="4"/>
      <c r="UHG362" s="4"/>
      <c r="UHH362" s="4"/>
      <c r="UHI362" s="4"/>
      <c r="UHJ362" s="4"/>
      <c r="UHK362" s="4"/>
      <c r="UHL362" s="4"/>
      <c r="UHM362" s="4"/>
      <c r="UHN362" s="4"/>
      <c r="UHO362" s="4"/>
      <c r="UHP362" s="4"/>
      <c r="UHQ362" s="4"/>
      <c r="UHR362" s="4"/>
      <c r="UHS362" s="4"/>
      <c r="UHT362" s="4"/>
      <c r="UHU362" s="4"/>
      <c r="UHV362" s="4"/>
      <c r="UHW362" s="4"/>
      <c r="UHX362" s="4"/>
      <c r="UHY362" s="4"/>
      <c r="UHZ362" s="4"/>
      <c r="UIA362" s="4"/>
      <c r="UIB362" s="4"/>
      <c r="UIC362" s="4"/>
      <c r="UID362" s="4"/>
      <c r="UIE362" s="4"/>
      <c r="UIF362" s="4"/>
      <c r="UIG362" s="4"/>
      <c r="UIH362" s="4"/>
      <c r="UII362" s="4"/>
      <c r="UIJ362" s="4"/>
      <c r="UIK362" s="4"/>
      <c r="UIL362" s="4"/>
      <c r="UIM362" s="4"/>
      <c r="UIN362" s="4"/>
      <c r="UIO362" s="4"/>
      <c r="UIP362" s="4"/>
      <c r="UIQ362" s="4"/>
      <c r="UIR362" s="4"/>
      <c r="UIS362" s="4"/>
      <c r="UIT362" s="4"/>
      <c r="UIU362" s="4"/>
      <c r="UIV362" s="4"/>
      <c r="UIW362" s="4"/>
      <c r="UIX362" s="4"/>
      <c r="UIY362" s="4"/>
      <c r="UIZ362" s="4"/>
      <c r="UJA362" s="4"/>
      <c r="UJB362" s="4"/>
      <c r="UJC362" s="4"/>
      <c r="UJD362" s="4"/>
      <c r="UJE362" s="4"/>
      <c r="UJF362" s="4"/>
      <c r="UJG362" s="4"/>
      <c r="UJH362" s="4"/>
      <c r="UJI362" s="4"/>
      <c r="UJJ362" s="4"/>
      <c r="UJK362" s="4"/>
      <c r="UJL362" s="4"/>
      <c r="UJM362" s="4"/>
      <c r="UJN362" s="4"/>
      <c r="UJO362" s="4"/>
      <c r="UJP362" s="4"/>
      <c r="UJQ362" s="4"/>
      <c r="UJR362" s="4"/>
      <c r="UJS362" s="4"/>
      <c r="UJT362" s="4"/>
      <c r="UJU362" s="4"/>
      <c r="UJV362" s="4"/>
      <c r="UJW362" s="4"/>
      <c r="UJX362" s="4"/>
      <c r="UJY362" s="4"/>
      <c r="UJZ362" s="4"/>
      <c r="UKA362" s="4"/>
      <c r="UKB362" s="4"/>
      <c r="UKC362" s="4"/>
      <c r="UKD362" s="4"/>
      <c r="UKE362" s="4"/>
      <c r="UKF362" s="4"/>
      <c r="UKG362" s="4"/>
      <c r="UKH362" s="4"/>
      <c r="UKI362" s="4"/>
      <c r="UKJ362" s="4"/>
      <c r="UKK362" s="4"/>
      <c r="UKL362" s="4"/>
      <c r="UKM362" s="4"/>
      <c r="UKN362" s="4"/>
      <c r="UKO362" s="4"/>
      <c r="UKP362" s="4"/>
      <c r="UKQ362" s="4"/>
      <c r="UKR362" s="4"/>
      <c r="UKS362" s="4"/>
      <c r="UKT362" s="4"/>
      <c r="UKU362" s="4"/>
      <c r="UKV362" s="4"/>
      <c r="UKW362" s="4"/>
      <c r="UKX362" s="4"/>
      <c r="UKY362" s="4"/>
      <c r="UKZ362" s="4"/>
      <c r="ULA362" s="4"/>
      <c r="ULB362" s="4"/>
      <c r="ULC362" s="4"/>
      <c r="ULD362" s="4"/>
      <c r="ULE362" s="4"/>
      <c r="ULF362" s="4"/>
      <c r="ULG362" s="4"/>
      <c r="ULH362" s="4"/>
      <c r="ULI362" s="4"/>
      <c r="ULJ362" s="4"/>
      <c r="ULK362" s="4"/>
      <c r="ULL362" s="4"/>
      <c r="ULM362" s="4"/>
      <c r="ULN362" s="4"/>
      <c r="ULO362" s="4"/>
      <c r="ULP362" s="4"/>
      <c r="ULQ362" s="4"/>
      <c r="ULR362" s="4"/>
      <c r="ULS362" s="4"/>
      <c r="ULT362" s="4"/>
      <c r="ULU362" s="4"/>
      <c r="ULV362" s="4"/>
      <c r="ULW362" s="4"/>
      <c r="ULX362" s="4"/>
      <c r="ULY362" s="4"/>
      <c r="ULZ362" s="4"/>
      <c r="UMA362" s="4"/>
      <c r="UMB362" s="4"/>
      <c r="UMC362" s="4"/>
      <c r="UMD362" s="4"/>
      <c r="UME362" s="4"/>
      <c r="UMF362" s="4"/>
      <c r="UMG362" s="4"/>
      <c r="UMH362" s="4"/>
      <c r="UMI362" s="4"/>
      <c r="UMJ362" s="4"/>
      <c r="UMK362" s="4"/>
      <c r="UML362" s="4"/>
      <c r="UMM362" s="4"/>
      <c r="UMN362" s="4"/>
      <c r="UMO362" s="4"/>
      <c r="UMP362" s="4"/>
      <c r="UMQ362" s="4"/>
      <c r="UMR362" s="4"/>
      <c r="UMS362" s="4"/>
      <c r="UMT362" s="4"/>
      <c r="UMU362" s="4"/>
      <c r="UMV362" s="4"/>
      <c r="UMW362" s="4"/>
      <c r="UMX362" s="4"/>
      <c r="UMY362" s="4"/>
      <c r="UMZ362" s="4"/>
      <c r="UNA362" s="4"/>
      <c r="UNB362" s="4"/>
      <c r="UNC362" s="4"/>
      <c r="UND362" s="4"/>
      <c r="UNE362" s="4"/>
      <c r="UNF362" s="4"/>
      <c r="UNG362" s="4"/>
      <c r="UNH362" s="4"/>
      <c r="UNI362" s="4"/>
      <c r="UNJ362" s="4"/>
      <c r="UNK362" s="4"/>
      <c r="UNL362" s="4"/>
      <c r="UNM362" s="4"/>
      <c r="UNN362" s="4"/>
      <c r="UNO362" s="4"/>
      <c r="UNP362" s="4"/>
      <c r="UNQ362" s="4"/>
      <c r="UNR362" s="4"/>
      <c r="UNS362" s="4"/>
      <c r="UNT362" s="4"/>
      <c r="UNU362" s="4"/>
      <c r="UNV362" s="4"/>
      <c r="UNW362" s="4"/>
      <c r="UNX362" s="4"/>
      <c r="UNY362" s="4"/>
      <c r="UNZ362" s="4"/>
      <c r="UOA362" s="4"/>
      <c r="UOB362" s="4"/>
      <c r="UOC362" s="4"/>
      <c r="UOD362" s="4"/>
      <c r="UOE362" s="4"/>
      <c r="UOF362" s="4"/>
      <c r="UOG362" s="4"/>
      <c r="UOH362" s="4"/>
      <c r="UOI362" s="4"/>
      <c r="UOJ362" s="4"/>
      <c r="UOK362" s="4"/>
      <c r="UOL362" s="4"/>
      <c r="UOM362" s="4"/>
      <c r="UON362" s="4"/>
      <c r="UOO362" s="4"/>
      <c r="UOP362" s="4"/>
      <c r="UOQ362" s="4"/>
      <c r="UOR362" s="4"/>
      <c r="UOS362" s="4"/>
      <c r="UOT362" s="4"/>
      <c r="UOU362" s="4"/>
      <c r="UOV362" s="4"/>
      <c r="UOW362" s="4"/>
      <c r="UOX362" s="4"/>
      <c r="UOY362" s="4"/>
      <c r="UOZ362" s="4"/>
      <c r="UPA362" s="4"/>
      <c r="UPB362" s="4"/>
      <c r="UPC362" s="4"/>
      <c r="UPD362" s="4"/>
      <c r="UPE362" s="4"/>
      <c r="UPF362" s="4"/>
      <c r="UPG362" s="4"/>
      <c r="UPH362" s="4"/>
      <c r="UPI362" s="4"/>
      <c r="UPJ362" s="4"/>
      <c r="UPK362" s="4"/>
      <c r="UPL362" s="4"/>
      <c r="UPM362" s="4"/>
      <c r="UPN362" s="4"/>
      <c r="UPO362" s="4"/>
      <c r="UPP362" s="4"/>
      <c r="UPQ362" s="4"/>
      <c r="UPR362" s="4"/>
      <c r="UPS362" s="4"/>
      <c r="UPT362" s="4"/>
      <c r="UPU362" s="4"/>
      <c r="UPV362" s="4"/>
      <c r="UPW362" s="4"/>
      <c r="UPX362" s="4"/>
      <c r="UPY362" s="4"/>
      <c r="UPZ362" s="4"/>
      <c r="UQA362" s="4"/>
      <c r="UQB362" s="4"/>
      <c r="UQC362" s="4"/>
      <c r="UQD362" s="4"/>
      <c r="UQE362" s="4"/>
      <c r="UQF362" s="4"/>
      <c r="UQG362" s="4"/>
      <c r="UQH362" s="4"/>
      <c r="UQI362" s="4"/>
      <c r="UQJ362" s="4"/>
      <c r="UQK362" s="4"/>
      <c r="UQL362" s="4"/>
      <c r="UQM362" s="4"/>
      <c r="UQN362" s="4"/>
      <c r="UQO362" s="4"/>
      <c r="UQP362" s="4"/>
      <c r="UQQ362" s="4"/>
      <c r="UQR362" s="4"/>
      <c r="UQS362" s="4"/>
      <c r="UQT362" s="4"/>
      <c r="UQU362" s="4"/>
      <c r="UQV362" s="4"/>
      <c r="UQW362" s="4"/>
      <c r="UQX362" s="4"/>
      <c r="UQY362" s="4"/>
      <c r="UQZ362" s="4"/>
      <c r="URA362" s="4"/>
      <c r="URB362" s="4"/>
      <c r="URC362" s="4"/>
      <c r="URD362" s="4"/>
      <c r="URE362" s="4"/>
      <c r="URF362" s="4"/>
      <c r="URG362" s="4"/>
      <c r="URH362" s="4"/>
      <c r="URI362" s="4"/>
      <c r="URJ362" s="4"/>
      <c r="URK362" s="4"/>
      <c r="URL362" s="4"/>
      <c r="URM362" s="4"/>
      <c r="URN362" s="4"/>
      <c r="URO362" s="4"/>
      <c r="URP362" s="4"/>
      <c r="URQ362" s="4"/>
      <c r="URR362" s="4"/>
      <c r="URS362" s="4"/>
      <c r="URT362" s="4"/>
      <c r="URU362" s="4"/>
      <c r="URV362" s="4"/>
      <c r="URW362" s="4"/>
      <c r="URX362" s="4"/>
      <c r="URY362" s="4"/>
      <c r="URZ362" s="4"/>
      <c r="USA362" s="4"/>
      <c r="USB362" s="4"/>
      <c r="USC362" s="4"/>
      <c r="USD362" s="4"/>
      <c r="USE362" s="4"/>
      <c r="USF362" s="4"/>
      <c r="USG362" s="4"/>
      <c r="USH362" s="4"/>
      <c r="USI362" s="4"/>
      <c r="USJ362" s="4"/>
      <c r="USK362" s="4"/>
      <c r="USL362" s="4"/>
      <c r="USM362" s="4"/>
      <c r="USN362" s="4"/>
      <c r="USO362" s="4"/>
      <c r="USP362" s="4"/>
      <c r="USQ362" s="4"/>
      <c r="USR362" s="4"/>
      <c r="USS362" s="4"/>
      <c r="UST362" s="4"/>
      <c r="USU362" s="4"/>
      <c r="USV362" s="4"/>
      <c r="USW362" s="4"/>
      <c r="USX362" s="4"/>
      <c r="USY362" s="4"/>
      <c r="USZ362" s="4"/>
      <c r="UTA362" s="4"/>
      <c r="UTB362" s="4"/>
      <c r="UTC362" s="4"/>
      <c r="UTD362" s="4"/>
      <c r="UTE362" s="4"/>
      <c r="UTF362" s="4"/>
      <c r="UTG362" s="4"/>
      <c r="UTH362" s="4"/>
      <c r="UTI362" s="4"/>
      <c r="UTJ362" s="4"/>
      <c r="UTK362" s="4"/>
      <c r="UTL362" s="4"/>
      <c r="UTM362" s="4"/>
      <c r="UTN362" s="4"/>
      <c r="UTO362" s="4"/>
      <c r="UTP362" s="4"/>
      <c r="UTQ362" s="4"/>
      <c r="UTR362" s="4"/>
      <c r="UTS362" s="4"/>
      <c r="UTT362" s="4"/>
      <c r="UTU362" s="4"/>
      <c r="UTV362" s="4"/>
      <c r="UTW362" s="4"/>
      <c r="UTX362" s="4"/>
      <c r="UTY362" s="4"/>
      <c r="UTZ362" s="4"/>
      <c r="UUA362" s="4"/>
      <c r="UUB362" s="4"/>
      <c r="UUC362" s="4"/>
      <c r="UUD362" s="4"/>
      <c r="UUE362" s="4"/>
      <c r="UUF362" s="4"/>
      <c r="UUG362" s="4"/>
      <c r="UUH362" s="4"/>
      <c r="UUI362" s="4"/>
      <c r="UUJ362" s="4"/>
      <c r="UUK362" s="4"/>
      <c r="UUL362" s="4"/>
      <c r="UUM362" s="4"/>
      <c r="UUN362" s="4"/>
      <c r="UUO362" s="4"/>
      <c r="UUP362" s="4"/>
      <c r="UUQ362" s="4"/>
      <c r="UUR362" s="4"/>
      <c r="UUS362" s="4"/>
      <c r="UUT362" s="4"/>
      <c r="UUU362" s="4"/>
      <c r="UUV362" s="4"/>
      <c r="UUW362" s="4"/>
      <c r="UUX362" s="4"/>
      <c r="UUY362" s="4"/>
      <c r="UUZ362" s="4"/>
      <c r="UVA362" s="4"/>
      <c r="UVB362" s="4"/>
      <c r="UVC362" s="4"/>
      <c r="UVD362" s="4"/>
      <c r="UVE362" s="4"/>
      <c r="UVF362" s="4"/>
      <c r="UVG362" s="4"/>
      <c r="UVH362" s="4"/>
      <c r="UVI362" s="4"/>
      <c r="UVJ362" s="4"/>
      <c r="UVK362" s="4"/>
      <c r="UVL362" s="4"/>
      <c r="UVM362" s="4"/>
      <c r="UVN362" s="4"/>
      <c r="UVO362" s="4"/>
      <c r="UVP362" s="4"/>
      <c r="UVQ362" s="4"/>
      <c r="UVR362" s="4"/>
      <c r="UVS362" s="4"/>
      <c r="UVT362" s="4"/>
      <c r="UVU362" s="4"/>
      <c r="UVV362" s="4"/>
      <c r="UVW362" s="4"/>
      <c r="UVX362" s="4"/>
      <c r="UVY362" s="4"/>
      <c r="UVZ362" s="4"/>
      <c r="UWA362" s="4"/>
      <c r="UWB362" s="4"/>
      <c r="UWC362" s="4"/>
      <c r="UWD362" s="4"/>
      <c r="UWE362" s="4"/>
      <c r="UWF362" s="4"/>
      <c r="UWG362" s="4"/>
      <c r="UWH362" s="4"/>
      <c r="UWI362" s="4"/>
      <c r="UWJ362" s="4"/>
      <c r="UWK362" s="4"/>
      <c r="UWL362" s="4"/>
      <c r="UWM362" s="4"/>
      <c r="UWN362" s="4"/>
      <c r="UWO362" s="4"/>
      <c r="UWP362" s="4"/>
      <c r="UWQ362" s="4"/>
      <c r="UWR362" s="4"/>
      <c r="UWS362" s="4"/>
      <c r="UWT362" s="4"/>
      <c r="UWU362" s="4"/>
      <c r="UWV362" s="4"/>
      <c r="UWW362" s="4"/>
      <c r="UWX362" s="4"/>
      <c r="UWY362" s="4"/>
      <c r="UWZ362" s="4"/>
      <c r="UXA362" s="4"/>
      <c r="UXB362" s="4"/>
      <c r="UXC362" s="4"/>
      <c r="UXD362" s="4"/>
      <c r="UXE362" s="4"/>
      <c r="UXF362" s="4"/>
      <c r="UXG362" s="4"/>
      <c r="UXH362" s="4"/>
      <c r="UXI362" s="4"/>
      <c r="UXJ362" s="4"/>
      <c r="UXK362" s="4"/>
      <c r="UXL362" s="4"/>
      <c r="UXM362" s="4"/>
      <c r="UXN362" s="4"/>
      <c r="UXO362" s="4"/>
      <c r="UXP362" s="4"/>
      <c r="UXQ362" s="4"/>
      <c r="UXR362" s="4"/>
      <c r="UXS362" s="4"/>
      <c r="UXT362" s="4"/>
      <c r="UXU362" s="4"/>
      <c r="UXV362" s="4"/>
      <c r="UXW362" s="4"/>
      <c r="UXX362" s="4"/>
      <c r="UXY362" s="4"/>
      <c r="UXZ362" s="4"/>
      <c r="UYA362" s="4"/>
      <c r="UYB362" s="4"/>
      <c r="UYC362" s="4"/>
      <c r="UYD362" s="4"/>
      <c r="UYE362" s="4"/>
      <c r="UYF362" s="4"/>
      <c r="UYG362" s="4"/>
      <c r="UYH362" s="4"/>
      <c r="UYI362" s="4"/>
      <c r="UYJ362" s="4"/>
      <c r="UYK362" s="4"/>
      <c r="UYL362" s="4"/>
      <c r="UYM362" s="4"/>
      <c r="UYN362" s="4"/>
      <c r="UYO362" s="4"/>
      <c r="UYP362" s="4"/>
      <c r="UYQ362" s="4"/>
      <c r="UYR362" s="4"/>
      <c r="UYS362" s="4"/>
      <c r="UYT362" s="4"/>
      <c r="UYU362" s="4"/>
      <c r="UYV362" s="4"/>
      <c r="UYW362" s="4"/>
      <c r="UYX362" s="4"/>
      <c r="UYY362" s="4"/>
      <c r="UYZ362" s="4"/>
      <c r="UZA362" s="4"/>
      <c r="UZB362" s="4"/>
      <c r="UZC362" s="4"/>
      <c r="UZD362" s="4"/>
      <c r="UZE362" s="4"/>
      <c r="UZF362" s="4"/>
      <c r="UZG362" s="4"/>
      <c r="UZH362" s="4"/>
      <c r="UZI362" s="4"/>
      <c r="UZJ362" s="4"/>
      <c r="UZK362" s="4"/>
      <c r="UZL362" s="4"/>
      <c r="UZM362" s="4"/>
      <c r="UZN362" s="4"/>
      <c r="UZO362" s="4"/>
      <c r="UZP362" s="4"/>
      <c r="UZQ362" s="4"/>
      <c r="UZR362" s="4"/>
      <c r="UZS362" s="4"/>
      <c r="UZT362" s="4"/>
      <c r="UZU362" s="4"/>
      <c r="UZV362" s="4"/>
      <c r="UZW362" s="4"/>
      <c r="UZX362" s="4"/>
      <c r="UZY362" s="4"/>
      <c r="UZZ362" s="4"/>
      <c r="VAA362" s="4"/>
      <c r="VAB362" s="4"/>
      <c r="VAC362" s="4"/>
      <c r="VAD362" s="4"/>
      <c r="VAE362" s="4"/>
      <c r="VAF362" s="4"/>
      <c r="VAG362" s="4"/>
      <c r="VAH362" s="4"/>
      <c r="VAI362" s="4"/>
      <c r="VAJ362" s="4"/>
      <c r="VAK362" s="4"/>
      <c r="VAL362" s="4"/>
      <c r="VAM362" s="4"/>
      <c r="VAN362" s="4"/>
      <c r="VAO362" s="4"/>
      <c r="VAP362" s="4"/>
      <c r="VAQ362" s="4"/>
      <c r="VAR362" s="4"/>
      <c r="VAS362" s="4"/>
      <c r="VAT362" s="4"/>
      <c r="VAU362" s="4"/>
      <c r="VAV362" s="4"/>
      <c r="VAW362" s="4"/>
      <c r="VAX362" s="4"/>
      <c r="VAY362" s="4"/>
      <c r="VAZ362" s="4"/>
      <c r="VBA362" s="4"/>
      <c r="VBB362" s="4"/>
      <c r="VBC362" s="4"/>
      <c r="VBD362" s="4"/>
      <c r="VBE362" s="4"/>
      <c r="VBF362" s="4"/>
      <c r="VBG362" s="4"/>
      <c r="VBH362" s="4"/>
      <c r="VBI362" s="4"/>
      <c r="VBJ362" s="4"/>
      <c r="VBK362" s="4"/>
      <c r="VBL362" s="4"/>
      <c r="VBM362" s="4"/>
      <c r="VBN362" s="4"/>
      <c r="VBO362" s="4"/>
      <c r="VBP362" s="4"/>
      <c r="VBQ362" s="4"/>
      <c r="VBR362" s="4"/>
      <c r="VBS362" s="4"/>
      <c r="VBT362" s="4"/>
      <c r="VBU362" s="4"/>
      <c r="VBV362" s="4"/>
      <c r="VBW362" s="4"/>
      <c r="VBX362" s="4"/>
      <c r="VBY362" s="4"/>
      <c r="VBZ362" s="4"/>
      <c r="VCA362" s="4"/>
      <c r="VCB362" s="4"/>
      <c r="VCC362" s="4"/>
      <c r="VCD362" s="4"/>
      <c r="VCE362" s="4"/>
      <c r="VCF362" s="4"/>
      <c r="VCG362" s="4"/>
      <c r="VCH362" s="4"/>
      <c r="VCI362" s="4"/>
      <c r="VCJ362" s="4"/>
      <c r="VCK362" s="4"/>
      <c r="VCL362" s="4"/>
      <c r="VCM362" s="4"/>
      <c r="VCN362" s="4"/>
      <c r="VCO362" s="4"/>
      <c r="VCP362" s="4"/>
      <c r="VCQ362" s="4"/>
      <c r="VCR362" s="4"/>
      <c r="VCS362" s="4"/>
      <c r="VCT362" s="4"/>
      <c r="VCU362" s="4"/>
      <c r="VCV362" s="4"/>
      <c r="VCW362" s="4"/>
      <c r="VCX362" s="4"/>
      <c r="VCY362" s="4"/>
      <c r="VCZ362" s="4"/>
      <c r="VDA362" s="4"/>
      <c r="VDB362" s="4"/>
      <c r="VDC362" s="4"/>
      <c r="VDD362" s="4"/>
      <c r="VDE362" s="4"/>
      <c r="VDF362" s="4"/>
      <c r="VDG362" s="4"/>
      <c r="VDH362" s="4"/>
      <c r="VDI362" s="4"/>
      <c r="VDJ362" s="4"/>
      <c r="VDK362" s="4"/>
      <c r="VDL362" s="4"/>
      <c r="VDM362" s="4"/>
      <c r="VDN362" s="4"/>
      <c r="VDO362" s="4"/>
      <c r="VDP362" s="4"/>
      <c r="VDQ362" s="4"/>
      <c r="VDR362" s="4"/>
      <c r="VDS362" s="4"/>
      <c r="VDT362" s="4"/>
      <c r="VDU362" s="4"/>
      <c r="VDV362" s="4"/>
      <c r="VDW362" s="4"/>
      <c r="VDX362" s="4"/>
      <c r="VDY362" s="4"/>
      <c r="VDZ362" s="4"/>
      <c r="VEA362" s="4"/>
      <c r="VEB362" s="4"/>
      <c r="VEC362" s="4"/>
      <c r="VED362" s="4"/>
      <c r="VEE362" s="4"/>
      <c r="VEF362" s="4"/>
      <c r="VEG362" s="4"/>
      <c r="VEH362" s="4"/>
      <c r="VEI362" s="4"/>
      <c r="VEJ362" s="4"/>
      <c r="VEK362" s="4"/>
      <c r="VEL362" s="4"/>
      <c r="VEM362" s="4"/>
      <c r="VEN362" s="4"/>
      <c r="VEO362" s="4"/>
      <c r="VEP362" s="4"/>
      <c r="VEQ362" s="4"/>
      <c r="VER362" s="4"/>
      <c r="VES362" s="4"/>
      <c r="VET362" s="4"/>
      <c r="VEU362" s="4"/>
      <c r="VEV362" s="4"/>
      <c r="VEW362" s="4"/>
      <c r="VEX362" s="4"/>
      <c r="VEY362" s="4"/>
      <c r="VEZ362" s="4"/>
      <c r="VFA362" s="4"/>
      <c r="VFB362" s="4"/>
      <c r="VFC362" s="4"/>
      <c r="VFD362" s="4"/>
      <c r="VFE362" s="4"/>
      <c r="VFF362" s="4"/>
      <c r="VFG362" s="4"/>
      <c r="VFH362" s="4"/>
      <c r="VFI362" s="4"/>
      <c r="VFJ362" s="4"/>
      <c r="VFK362" s="4"/>
      <c r="VFL362" s="4"/>
      <c r="VFM362" s="4"/>
      <c r="VFN362" s="4"/>
      <c r="VFO362" s="4"/>
      <c r="VFP362" s="4"/>
      <c r="VFQ362" s="4"/>
      <c r="VFR362" s="4"/>
      <c r="VFS362" s="4"/>
      <c r="VFT362" s="4"/>
      <c r="VFU362" s="4"/>
      <c r="VFV362" s="4"/>
      <c r="VFW362" s="4"/>
      <c r="VFX362" s="4"/>
      <c r="VFY362" s="4"/>
      <c r="VFZ362" s="4"/>
      <c r="VGA362" s="4"/>
      <c r="VGB362" s="4"/>
      <c r="VGC362" s="4"/>
      <c r="VGD362" s="4"/>
      <c r="VGE362" s="4"/>
      <c r="VGF362" s="4"/>
      <c r="VGG362" s="4"/>
      <c r="VGH362" s="4"/>
      <c r="VGI362" s="4"/>
      <c r="VGJ362" s="4"/>
      <c r="VGK362" s="4"/>
      <c r="VGL362" s="4"/>
      <c r="VGM362" s="4"/>
      <c r="VGN362" s="4"/>
      <c r="VGO362" s="4"/>
      <c r="VGP362" s="4"/>
      <c r="VGQ362" s="4"/>
      <c r="VGR362" s="4"/>
      <c r="VGS362" s="4"/>
      <c r="VGT362" s="4"/>
      <c r="VGU362" s="4"/>
      <c r="VGV362" s="4"/>
      <c r="VGW362" s="4"/>
      <c r="VGX362" s="4"/>
      <c r="VGY362" s="4"/>
      <c r="VGZ362" s="4"/>
      <c r="VHA362" s="4"/>
      <c r="VHB362" s="4"/>
      <c r="VHC362" s="4"/>
      <c r="VHD362" s="4"/>
      <c r="VHE362" s="4"/>
      <c r="VHF362" s="4"/>
      <c r="VHG362" s="4"/>
      <c r="VHH362" s="4"/>
      <c r="VHI362" s="4"/>
      <c r="VHJ362" s="4"/>
      <c r="VHK362" s="4"/>
      <c r="VHL362" s="4"/>
      <c r="VHM362" s="4"/>
      <c r="VHN362" s="4"/>
      <c r="VHO362" s="4"/>
      <c r="VHP362" s="4"/>
      <c r="VHQ362" s="4"/>
      <c r="VHR362" s="4"/>
      <c r="VHS362" s="4"/>
      <c r="VHT362" s="4"/>
      <c r="VHU362" s="4"/>
      <c r="VHV362" s="4"/>
      <c r="VHW362" s="4"/>
      <c r="VHX362" s="4"/>
      <c r="VHY362" s="4"/>
      <c r="VHZ362" s="4"/>
      <c r="VIA362" s="4"/>
      <c r="VIB362" s="4"/>
      <c r="VIC362" s="4"/>
      <c r="VID362" s="4"/>
      <c r="VIE362" s="4"/>
      <c r="VIF362" s="4"/>
      <c r="VIG362" s="4"/>
      <c r="VIH362" s="4"/>
      <c r="VII362" s="4"/>
      <c r="VIJ362" s="4"/>
      <c r="VIK362" s="4"/>
      <c r="VIL362" s="4"/>
      <c r="VIM362" s="4"/>
      <c r="VIN362" s="4"/>
      <c r="VIO362" s="4"/>
      <c r="VIP362" s="4"/>
      <c r="VIQ362" s="4"/>
      <c r="VIR362" s="4"/>
      <c r="VIS362" s="4"/>
      <c r="VIT362" s="4"/>
      <c r="VIU362" s="4"/>
      <c r="VIV362" s="4"/>
      <c r="VIW362" s="4"/>
      <c r="VIX362" s="4"/>
      <c r="VIY362" s="4"/>
      <c r="VIZ362" s="4"/>
      <c r="VJA362" s="4"/>
      <c r="VJB362" s="4"/>
      <c r="VJC362" s="4"/>
      <c r="VJD362" s="4"/>
      <c r="VJE362" s="4"/>
      <c r="VJF362" s="4"/>
      <c r="VJG362" s="4"/>
      <c r="VJH362" s="4"/>
      <c r="VJI362" s="4"/>
      <c r="VJJ362" s="4"/>
      <c r="VJK362" s="4"/>
      <c r="VJL362" s="4"/>
      <c r="VJM362" s="4"/>
      <c r="VJN362" s="4"/>
      <c r="VJO362" s="4"/>
      <c r="VJP362" s="4"/>
      <c r="VJQ362" s="4"/>
      <c r="VJR362" s="4"/>
      <c r="VJS362" s="4"/>
      <c r="VJT362" s="4"/>
      <c r="VJU362" s="4"/>
      <c r="VJV362" s="4"/>
      <c r="VJW362" s="4"/>
      <c r="VJX362" s="4"/>
      <c r="VJY362" s="4"/>
      <c r="VJZ362" s="4"/>
      <c r="VKA362" s="4"/>
      <c r="VKB362" s="4"/>
      <c r="VKC362" s="4"/>
      <c r="VKD362" s="4"/>
      <c r="VKE362" s="4"/>
      <c r="VKF362" s="4"/>
      <c r="VKG362" s="4"/>
      <c r="VKH362" s="4"/>
      <c r="VKI362" s="4"/>
      <c r="VKJ362" s="4"/>
      <c r="VKK362" s="4"/>
      <c r="VKL362" s="4"/>
      <c r="VKM362" s="4"/>
      <c r="VKN362" s="4"/>
      <c r="VKO362" s="4"/>
      <c r="VKP362" s="4"/>
      <c r="VKQ362" s="4"/>
      <c r="VKR362" s="4"/>
      <c r="VKS362" s="4"/>
      <c r="VKT362" s="4"/>
      <c r="VKU362" s="4"/>
      <c r="VKV362" s="4"/>
      <c r="VKW362" s="4"/>
      <c r="VKX362" s="4"/>
      <c r="VKY362" s="4"/>
      <c r="VKZ362" s="4"/>
      <c r="VLA362" s="4"/>
      <c r="VLB362" s="4"/>
      <c r="VLC362" s="4"/>
      <c r="VLD362" s="4"/>
      <c r="VLE362" s="4"/>
      <c r="VLF362" s="4"/>
      <c r="VLG362" s="4"/>
      <c r="VLH362" s="4"/>
      <c r="VLI362" s="4"/>
      <c r="VLJ362" s="4"/>
      <c r="VLK362" s="4"/>
      <c r="VLL362" s="4"/>
      <c r="VLM362" s="4"/>
      <c r="VLN362" s="4"/>
      <c r="VLO362" s="4"/>
      <c r="VLP362" s="4"/>
      <c r="VLQ362" s="4"/>
      <c r="VLR362" s="4"/>
      <c r="VLS362" s="4"/>
      <c r="VLT362" s="4"/>
      <c r="VLU362" s="4"/>
      <c r="VLV362" s="4"/>
      <c r="VLW362" s="4"/>
      <c r="VLX362" s="4"/>
      <c r="VLY362" s="4"/>
      <c r="VLZ362" s="4"/>
      <c r="VMA362" s="4"/>
      <c r="VMB362" s="4"/>
      <c r="VMC362" s="4"/>
      <c r="VMD362" s="4"/>
      <c r="VME362" s="4"/>
      <c r="VMF362" s="4"/>
      <c r="VMG362" s="4"/>
      <c r="VMH362" s="4"/>
      <c r="VMI362" s="4"/>
      <c r="VMJ362" s="4"/>
      <c r="VMK362" s="4"/>
      <c r="VML362" s="4"/>
      <c r="VMM362" s="4"/>
      <c r="VMN362" s="4"/>
      <c r="VMO362" s="4"/>
      <c r="VMP362" s="4"/>
      <c r="VMQ362" s="4"/>
      <c r="VMR362" s="4"/>
      <c r="VMS362" s="4"/>
      <c r="VMT362" s="4"/>
      <c r="VMU362" s="4"/>
      <c r="VMV362" s="4"/>
      <c r="VMW362" s="4"/>
      <c r="VMX362" s="4"/>
      <c r="VMY362" s="4"/>
      <c r="VMZ362" s="4"/>
      <c r="VNA362" s="4"/>
      <c r="VNB362" s="4"/>
      <c r="VNC362" s="4"/>
      <c r="VND362" s="4"/>
      <c r="VNE362" s="4"/>
      <c r="VNF362" s="4"/>
      <c r="VNG362" s="4"/>
      <c r="VNH362" s="4"/>
      <c r="VNI362" s="4"/>
      <c r="VNJ362" s="4"/>
      <c r="VNK362" s="4"/>
      <c r="VNL362" s="4"/>
      <c r="VNM362" s="4"/>
      <c r="VNN362" s="4"/>
      <c r="VNO362" s="4"/>
      <c r="VNP362" s="4"/>
      <c r="VNQ362" s="4"/>
      <c r="VNR362" s="4"/>
      <c r="VNS362" s="4"/>
      <c r="VNT362" s="4"/>
      <c r="VNU362" s="4"/>
      <c r="VNV362" s="4"/>
      <c r="VNW362" s="4"/>
      <c r="VNX362" s="4"/>
      <c r="VNY362" s="4"/>
      <c r="VNZ362" s="4"/>
      <c r="VOA362" s="4"/>
      <c r="VOB362" s="4"/>
      <c r="VOC362" s="4"/>
      <c r="VOD362" s="4"/>
      <c r="VOE362" s="4"/>
      <c r="VOF362" s="4"/>
      <c r="VOG362" s="4"/>
      <c r="VOH362" s="4"/>
      <c r="VOI362" s="4"/>
      <c r="VOJ362" s="4"/>
      <c r="VOK362" s="4"/>
      <c r="VOL362" s="4"/>
      <c r="VOM362" s="4"/>
      <c r="VON362" s="4"/>
      <c r="VOO362" s="4"/>
      <c r="VOP362" s="4"/>
      <c r="VOQ362" s="4"/>
      <c r="VOR362" s="4"/>
      <c r="VOS362" s="4"/>
      <c r="VOT362" s="4"/>
      <c r="VOU362" s="4"/>
      <c r="VOV362" s="4"/>
      <c r="VOW362" s="4"/>
      <c r="VOX362" s="4"/>
      <c r="VOY362" s="4"/>
      <c r="VOZ362" s="4"/>
      <c r="VPA362" s="4"/>
      <c r="VPB362" s="4"/>
      <c r="VPC362" s="4"/>
      <c r="VPD362" s="4"/>
      <c r="VPE362" s="4"/>
      <c r="VPF362" s="4"/>
      <c r="VPG362" s="4"/>
      <c r="VPH362" s="4"/>
      <c r="VPI362" s="4"/>
      <c r="VPJ362" s="4"/>
      <c r="VPK362" s="4"/>
      <c r="VPL362" s="4"/>
      <c r="VPM362" s="4"/>
      <c r="VPN362" s="4"/>
      <c r="VPO362" s="4"/>
      <c r="VPP362" s="4"/>
      <c r="VPQ362" s="4"/>
      <c r="VPR362" s="4"/>
      <c r="VPS362" s="4"/>
      <c r="VPT362" s="4"/>
      <c r="VPU362" s="4"/>
      <c r="VPV362" s="4"/>
      <c r="VPW362" s="4"/>
      <c r="VPX362" s="4"/>
      <c r="VPY362" s="4"/>
      <c r="VPZ362" s="4"/>
      <c r="VQA362" s="4"/>
      <c r="VQB362" s="4"/>
      <c r="VQC362" s="4"/>
      <c r="VQD362" s="4"/>
      <c r="VQE362" s="4"/>
      <c r="VQF362" s="4"/>
      <c r="VQG362" s="4"/>
      <c r="VQH362" s="4"/>
      <c r="VQI362" s="4"/>
      <c r="VQJ362" s="4"/>
      <c r="VQK362" s="4"/>
      <c r="VQL362" s="4"/>
      <c r="VQM362" s="4"/>
      <c r="VQN362" s="4"/>
      <c r="VQO362" s="4"/>
      <c r="VQP362" s="4"/>
      <c r="VQQ362" s="4"/>
      <c r="VQR362" s="4"/>
      <c r="VQS362" s="4"/>
      <c r="VQT362" s="4"/>
      <c r="VQU362" s="4"/>
      <c r="VQV362" s="4"/>
      <c r="VQW362" s="4"/>
      <c r="VQX362" s="4"/>
      <c r="VQY362" s="4"/>
      <c r="VQZ362" s="4"/>
      <c r="VRA362" s="4"/>
      <c r="VRB362" s="4"/>
      <c r="VRC362" s="4"/>
      <c r="VRD362" s="4"/>
      <c r="VRE362" s="4"/>
      <c r="VRF362" s="4"/>
      <c r="VRG362" s="4"/>
      <c r="VRH362" s="4"/>
      <c r="VRI362" s="4"/>
      <c r="VRJ362" s="4"/>
      <c r="VRK362" s="4"/>
      <c r="VRL362" s="4"/>
      <c r="VRM362" s="4"/>
      <c r="VRN362" s="4"/>
      <c r="VRO362" s="4"/>
      <c r="VRP362" s="4"/>
      <c r="VRQ362" s="4"/>
      <c r="VRR362" s="4"/>
      <c r="VRS362" s="4"/>
      <c r="VRT362" s="4"/>
      <c r="VRU362" s="4"/>
      <c r="VRV362" s="4"/>
      <c r="VRW362" s="4"/>
      <c r="VRX362" s="4"/>
      <c r="VRY362" s="4"/>
      <c r="VRZ362" s="4"/>
      <c r="VSA362" s="4"/>
      <c r="VSB362" s="4"/>
      <c r="VSC362" s="4"/>
      <c r="VSD362" s="4"/>
      <c r="VSE362" s="4"/>
      <c r="VSF362" s="4"/>
      <c r="VSG362" s="4"/>
      <c r="VSH362" s="4"/>
      <c r="VSI362" s="4"/>
      <c r="VSJ362" s="4"/>
      <c r="VSK362" s="4"/>
      <c r="VSL362" s="4"/>
      <c r="VSM362" s="4"/>
      <c r="VSN362" s="4"/>
      <c r="VSO362" s="4"/>
      <c r="VSP362" s="4"/>
      <c r="VSQ362" s="4"/>
      <c r="VSR362" s="4"/>
      <c r="VSS362" s="4"/>
      <c r="VST362" s="4"/>
      <c r="VSU362" s="4"/>
      <c r="VSV362" s="4"/>
      <c r="VSW362" s="4"/>
      <c r="VSX362" s="4"/>
      <c r="VSY362" s="4"/>
      <c r="VSZ362" s="4"/>
      <c r="VTA362" s="4"/>
      <c r="VTB362" s="4"/>
      <c r="VTC362" s="4"/>
      <c r="VTD362" s="4"/>
      <c r="VTE362" s="4"/>
      <c r="VTF362" s="4"/>
      <c r="VTG362" s="4"/>
      <c r="VTH362" s="4"/>
      <c r="VTI362" s="4"/>
      <c r="VTJ362" s="4"/>
      <c r="VTK362" s="4"/>
      <c r="VTL362" s="4"/>
      <c r="VTM362" s="4"/>
      <c r="VTN362" s="4"/>
      <c r="VTO362" s="4"/>
      <c r="VTP362" s="4"/>
      <c r="VTQ362" s="4"/>
      <c r="VTR362" s="4"/>
      <c r="VTS362" s="4"/>
      <c r="VTT362" s="4"/>
      <c r="VTU362" s="4"/>
      <c r="VTV362" s="4"/>
      <c r="VTW362" s="4"/>
      <c r="VTX362" s="4"/>
      <c r="VTY362" s="4"/>
      <c r="VTZ362" s="4"/>
      <c r="VUA362" s="4"/>
      <c r="VUB362" s="4"/>
      <c r="VUC362" s="4"/>
      <c r="VUD362" s="4"/>
      <c r="VUE362" s="4"/>
      <c r="VUF362" s="4"/>
      <c r="VUG362" s="4"/>
      <c r="VUH362" s="4"/>
      <c r="VUI362" s="4"/>
      <c r="VUJ362" s="4"/>
      <c r="VUK362" s="4"/>
      <c r="VUL362" s="4"/>
      <c r="VUM362" s="4"/>
      <c r="VUN362" s="4"/>
      <c r="VUO362" s="4"/>
      <c r="VUP362" s="4"/>
      <c r="VUQ362" s="4"/>
      <c r="VUR362" s="4"/>
      <c r="VUS362" s="4"/>
      <c r="VUT362" s="4"/>
      <c r="VUU362" s="4"/>
      <c r="VUV362" s="4"/>
      <c r="VUW362" s="4"/>
      <c r="VUX362" s="4"/>
      <c r="VUY362" s="4"/>
      <c r="VUZ362" s="4"/>
      <c r="VVA362" s="4"/>
      <c r="VVB362" s="4"/>
      <c r="VVC362" s="4"/>
      <c r="VVD362" s="4"/>
      <c r="VVE362" s="4"/>
      <c r="VVF362" s="4"/>
      <c r="VVG362" s="4"/>
      <c r="VVH362" s="4"/>
      <c r="VVI362" s="4"/>
      <c r="VVJ362" s="4"/>
      <c r="VVK362" s="4"/>
      <c r="VVL362" s="4"/>
      <c r="VVM362" s="4"/>
      <c r="VVN362" s="4"/>
      <c r="VVO362" s="4"/>
      <c r="VVP362" s="4"/>
      <c r="VVQ362" s="4"/>
      <c r="VVR362" s="4"/>
      <c r="VVS362" s="4"/>
      <c r="VVT362" s="4"/>
      <c r="VVU362" s="4"/>
      <c r="VVV362" s="4"/>
      <c r="VVW362" s="4"/>
      <c r="VVX362" s="4"/>
      <c r="VVY362" s="4"/>
      <c r="VVZ362" s="4"/>
      <c r="VWA362" s="4"/>
      <c r="VWB362" s="4"/>
      <c r="VWC362" s="4"/>
      <c r="VWD362" s="4"/>
      <c r="VWE362" s="4"/>
      <c r="VWF362" s="4"/>
      <c r="VWG362" s="4"/>
      <c r="VWH362" s="4"/>
      <c r="VWI362" s="4"/>
      <c r="VWJ362" s="4"/>
      <c r="VWK362" s="4"/>
      <c r="VWL362" s="4"/>
      <c r="VWM362" s="4"/>
      <c r="VWN362" s="4"/>
      <c r="VWO362" s="4"/>
      <c r="VWP362" s="4"/>
      <c r="VWQ362" s="4"/>
      <c r="VWR362" s="4"/>
      <c r="VWS362" s="4"/>
      <c r="VWT362" s="4"/>
      <c r="VWU362" s="4"/>
      <c r="VWV362" s="4"/>
      <c r="VWW362" s="4"/>
      <c r="VWX362" s="4"/>
      <c r="VWY362" s="4"/>
      <c r="VWZ362" s="4"/>
      <c r="VXA362" s="4"/>
      <c r="VXB362" s="4"/>
      <c r="VXC362" s="4"/>
      <c r="VXD362" s="4"/>
      <c r="VXE362" s="4"/>
      <c r="VXF362" s="4"/>
      <c r="VXG362" s="4"/>
      <c r="VXH362" s="4"/>
      <c r="VXI362" s="4"/>
      <c r="VXJ362" s="4"/>
      <c r="VXK362" s="4"/>
      <c r="VXL362" s="4"/>
      <c r="VXM362" s="4"/>
      <c r="VXN362" s="4"/>
      <c r="VXO362" s="4"/>
      <c r="VXP362" s="4"/>
      <c r="VXQ362" s="4"/>
      <c r="VXR362" s="4"/>
      <c r="VXS362" s="4"/>
      <c r="VXT362" s="4"/>
      <c r="VXU362" s="4"/>
      <c r="VXV362" s="4"/>
      <c r="VXW362" s="4"/>
      <c r="VXX362" s="4"/>
      <c r="VXY362" s="4"/>
      <c r="VXZ362" s="4"/>
      <c r="VYA362" s="4"/>
      <c r="VYB362" s="4"/>
      <c r="VYC362" s="4"/>
      <c r="VYD362" s="4"/>
      <c r="VYE362" s="4"/>
      <c r="VYF362" s="4"/>
      <c r="VYG362" s="4"/>
      <c r="VYH362" s="4"/>
      <c r="VYI362" s="4"/>
      <c r="VYJ362" s="4"/>
      <c r="VYK362" s="4"/>
      <c r="VYL362" s="4"/>
      <c r="VYM362" s="4"/>
      <c r="VYN362" s="4"/>
      <c r="VYO362" s="4"/>
      <c r="VYP362" s="4"/>
      <c r="VYQ362" s="4"/>
      <c r="VYR362" s="4"/>
      <c r="VYS362" s="4"/>
      <c r="VYT362" s="4"/>
      <c r="VYU362" s="4"/>
      <c r="VYV362" s="4"/>
      <c r="VYW362" s="4"/>
      <c r="VYX362" s="4"/>
      <c r="VYY362" s="4"/>
      <c r="VYZ362" s="4"/>
      <c r="VZA362" s="4"/>
      <c r="VZB362" s="4"/>
      <c r="VZC362" s="4"/>
      <c r="VZD362" s="4"/>
      <c r="VZE362" s="4"/>
      <c r="VZF362" s="4"/>
      <c r="VZG362" s="4"/>
      <c r="VZH362" s="4"/>
      <c r="VZI362" s="4"/>
      <c r="VZJ362" s="4"/>
      <c r="VZK362" s="4"/>
      <c r="VZL362" s="4"/>
      <c r="VZM362" s="4"/>
      <c r="VZN362" s="4"/>
      <c r="VZO362" s="4"/>
      <c r="VZP362" s="4"/>
      <c r="VZQ362" s="4"/>
      <c r="VZR362" s="4"/>
      <c r="VZS362" s="4"/>
      <c r="VZT362" s="4"/>
      <c r="VZU362" s="4"/>
      <c r="VZV362" s="4"/>
      <c r="VZW362" s="4"/>
      <c r="VZX362" s="4"/>
      <c r="VZY362" s="4"/>
      <c r="VZZ362" s="4"/>
      <c r="WAA362" s="4"/>
      <c r="WAB362" s="4"/>
      <c r="WAC362" s="4"/>
      <c r="WAD362" s="4"/>
      <c r="WAE362" s="4"/>
      <c r="WAF362" s="4"/>
      <c r="WAG362" s="4"/>
      <c r="WAH362" s="4"/>
      <c r="WAI362" s="4"/>
      <c r="WAJ362" s="4"/>
      <c r="WAK362" s="4"/>
      <c r="WAL362" s="4"/>
      <c r="WAM362" s="4"/>
      <c r="WAN362" s="4"/>
      <c r="WAO362" s="4"/>
      <c r="WAP362" s="4"/>
      <c r="WAQ362" s="4"/>
      <c r="WAR362" s="4"/>
      <c r="WAS362" s="4"/>
      <c r="WAT362" s="4"/>
      <c r="WAU362" s="4"/>
      <c r="WAV362" s="4"/>
      <c r="WAW362" s="4"/>
      <c r="WAX362" s="4"/>
      <c r="WAY362" s="4"/>
      <c r="WAZ362" s="4"/>
      <c r="WBA362" s="4"/>
      <c r="WBB362" s="4"/>
      <c r="WBC362" s="4"/>
      <c r="WBD362" s="4"/>
      <c r="WBE362" s="4"/>
      <c r="WBF362" s="4"/>
      <c r="WBG362" s="4"/>
      <c r="WBH362" s="4"/>
      <c r="WBI362" s="4"/>
      <c r="WBJ362" s="4"/>
      <c r="WBK362" s="4"/>
      <c r="WBL362" s="4"/>
      <c r="WBM362" s="4"/>
      <c r="WBN362" s="4"/>
      <c r="WBO362" s="4"/>
      <c r="WBP362" s="4"/>
      <c r="WBQ362" s="4"/>
      <c r="WBR362" s="4"/>
      <c r="WBS362" s="4"/>
      <c r="WBT362" s="4"/>
      <c r="WBU362" s="4"/>
      <c r="WBV362" s="4"/>
      <c r="WBW362" s="4"/>
      <c r="WBX362" s="4"/>
      <c r="WBY362" s="4"/>
      <c r="WBZ362" s="4"/>
      <c r="WCA362" s="4"/>
      <c r="WCB362" s="4"/>
      <c r="WCC362" s="4"/>
      <c r="WCD362" s="4"/>
      <c r="WCE362" s="4"/>
      <c r="WCF362" s="4"/>
      <c r="WCG362" s="4"/>
      <c r="WCH362" s="4"/>
      <c r="WCI362" s="4"/>
      <c r="WCJ362" s="4"/>
      <c r="WCK362" s="4"/>
      <c r="WCL362" s="4"/>
      <c r="WCM362" s="4"/>
      <c r="WCN362" s="4"/>
      <c r="WCO362" s="4"/>
      <c r="WCP362" s="4"/>
      <c r="WCQ362" s="4"/>
      <c r="WCR362" s="4"/>
      <c r="WCS362" s="4"/>
      <c r="WCT362" s="4"/>
      <c r="WCU362" s="4"/>
      <c r="WCV362" s="4"/>
      <c r="WCW362" s="4"/>
      <c r="WCX362" s="4"/>
      <c r="WCY362" s="4"/>
      <c r="WCZ362" s="4"/>
      <c r="WDA362" s="4"/>
      <c r="WDB362" s="4"/>
      <c r="WDC362" s="4"/>
      <c r="WDD362" s="4"/>
      <c r="WDE362" s="4"/>
      <c r="WDF362" s="4"/>
      <c r="WDG362" s="4"/>
      <c r="WDH362" s="4"/>
      <c r="WDI362" s="4"/>
      <c r="WDJ362" s="4"/>
      <c r="WDK362" s="4"/>
      <c r="WDL362" s="4"/>
      <c r="WDM362" s="4"/>
      <c r="WDN362" s="4"/>
      <c r="WDO362" s="4"/>
      <c r="WDP362" s="4"/>
      <c r="WDQ362" s="4"/>
      <c r="WDR362" s="4"/>
      <c r="WDS362" s="4"/>
      <c r="WDT362" s="4"/>
      <c r="WDU362" s="4"/>
      <c r="WDV362" s="4"/>
      <c r="WDW362" s="4"/>
      <c r="WDX362" s="4"/>
      <c r="WDY362" s="4"/>
      <c r="WDZ362" s="4"/>
      <c r="WEA362" s="4"/>
      <c r="WEB362" s="4"/>
      <c r="WEC362" s="4"/>
      <c r="WED362" s="4"/>
      <c r="WEE362" s="4"/>
      <c r="WEF362" s="4"/>
      <c r="WEG362" s="4"/>
      <c r="WEH362" s="4"/>
      <c r="WEI362" s="4"/>
      <c r="WEJ362" s="4"/>
      <c r="WEK362" s="4"/>
      <c r="WEL362" s="4"/>
      <c r="WEM362" s="4"/>
      <c r="WEN362" s="4"/>
      <c r="WEO362" s="4"/>
      <c r="WEP362" s="4"/>
      <c r="WEQ362" s="4"/>
      <c r="WER362" s="4"/>
      <c r="WES362" s="4"/>
      <c r="WET362" s="4"/>
      <c r="WEU362" s="4"/>
      <c r="WEV362" s="4"/>
      <c r="WEW362" s="4"/>
      <c r="WEX362" s="4"/>
      <c r="WEY362" s="4"/>
      <c r="WEZ362" s="4"/>
      <c r="WFA362" s="4"/>
      <c r="WFB362" s="4"/>
      <c r="WFC362" s="4"/>
      <c r="WFD362" s="4"/>
      <c r="WFE362" s="4"/>
      <c r="WFF362" s="4"/>
      <c r="WFG362" s="4"/>
      <c r="WFH362" s="4"/>
      <c r="WFI362" s="4"/>
      <c r="WFJ362" s="4"/>
      <c r="WFK362" s="4"/>
      <c r="WFL362" s="4"/>
      <c r="WFM362" s="4"/>
      <c r="WFN362" s="4"/>
      <c r="WFO362" s="4"/>
      <c r="WFP362" s="4"/>
      <c r="WFQ362" s="4"/>
      <c r="WFR362" s="4"/>
      <c r="WFS362" s="4"/>
      <c r="WFT362" s="4"/>
      <c r="WFU362" s="4"/>
      <c r="WFV362" s="4"/>
      <c r="WFW362" s="4"/>
      <c r="WFX362" s="4"/>
      <c r="WFY362" s="4"/>
      <c r="WFZ362" s="4"/>
      <c r="WGA362" s="4"/>
      <c r="WGB362" s="4"/>
      <c r="WGC362" s="4"/>
      <c r="WGD362" s="4"/>
      <c r="WGE362" s="4"/>
      <c r="WGF362" s="4"/>
      <c r="WGG362" s="4"/>
      <c r="WGH362" s="4"/>
      <c r="WGI362" s="4"/>
      <c r="WGJ362" s="4"/>
      <c r="WGK362" s="4"/>
      <c r="WGL362" s="4"/>
      <c r="WGM362" s="4"/>
      <c r="WGN362" s="4"/>
      <c r="WGO362" s="4"/>
      <c r="WGP362" s="4"/>
      <c r="WGQ362" s="4"/>
      <c r="WGR362" s="4"/>
      <c r="WGS362" s="4"/>
      <c r="WGT362" s="4"/>
      <c r="WGU362" s="4"/>
      <c r="WGV362" s="4"/>
      <c r="WGW362" s="4"/>
      <c r="WGX362" s="4"/>
      <c r="WGY362" s="4"/>
      <c r="WGZ362" s="4"/>
      <c r="WHA362" s="4"/>
      <c r="WHB362" s="4"/>
      <c r="WHC362" s="4"/>
      <c r="WHD362" s="4"/>
      <c r="WHE362" s="4"/>
      <c r="WHF362" s="4"/>
      <c r="WHG362" s="4"/>
      <c r="WHH362" s="4"/>
      <c r="WHI362" s="4"/>
      <c r="WHJ362" s="4"/>
      <c r="WHK362" s="4"/>
      <c r="WHL362" s="4"/>
      <c r="WHM362" s="4"/>
      <c r="WHN362" s="4"/>
      <c r="WHO362" s="4"/>
      <c r="WHP362" s="4"/>
      <c r="WHQ362" s="4"/>
      <c r="WHR362" s="4"/>
      <c r="WHS362" s="4"/>
      <c r="WHT362" s="4"/>
      <c r="WHU362" s="4"/>
      <c r="WHV362" s="4"/>
      <c r="WHW362" s="4"/>
      <c r="WHX362" s="4"/>
      <c r="WHY362" s="4"/>
      <c r="WHZ362" s="4"/>
      <c r="WIA362" s="4"/>
      <c r="WIB362" s="4"/>
      <c r="WIC362" s="4"/>
      <c r="WID362" s="4"/>
      <c r="WIE362" s="4"/>
      <c r="WIF362" s="4"/>
      <c r="WIG362" s="4"/>
      <c r="WIH362" s="4"/>
      <c r="WII362" s="4"/>
      <c r="WIJ362" s="4"/>
      <c r="WIK362" s="4"/>
      <c r="WIL362" s="4"/>
      <c r="WIM362" s="4"/>
      <c r="WIN362" s="4"/>
      <c r="WIO362" s="4"/>
      <c r="WIP362" s="4"/>
      <c r="WIQ362" s="4"/>
      <c r="WIR362" s="4"/>
      <c r="WIS362" s="4"/>
      <c r="WIT362" s="4"/>
      <c r="WIU362" s="4"/>
      <c r="WIV362" s="4"/>
      <c r="WIW362" s="4"/>
      <c r="WIX362" s="4"/>
      <c r="WIY362" s="4"/>
      <c r="WIZ362" s="4"/>
      <c r="WJA362" s="4"/>
      <c r="WJB362" s="4"/>
      <c r="WJC362" s="4"/>
      <c r="WJD362" s="4"/>
      <c r="WJE362" s="4"/>
      <c r="WJF362" s="4"/>
      <c r="WJG362" s="4"/>
      <c r="WJH362" s="4"/>
      <c r="WJI362" s="4"/>
      <c r="WJJ362" s="4"/>
      <c r="WJK362" s="4"/>
      <c r="WJL362" s="4"/>
      <c r="WJM362" s="4"/>
      <c r="WJN362" s="4"/>
      <c r="WJO362" s="4"/>
      <c r="WJP362" s="4"/>
      <c r="WJQ362" s="4"/>
      <c r="WJR362" s="4"/>
      <c r="WJS362" s="4"/>
      <c r="WJT362" s="4"/>
      <c r="WJU362" s="4"/>
      <c r="WJV362" s="4"/>
      <c r="WJW362" s="4"/>
      <c r="WJX362" s="4"/>
      <c r="WJY362" s="4"/>
      <c r="WJZ362" s="4"/>
      <c r="WKA362" s="4"/>
      <c r="WKB362" s="4"/>
      <c r="WKC362" s="4"/>
      <c r="WKD362" s="4"/>
      <c r="WKE362" s="4"/>
      <c r="WKF362" s="4"/>
      <c r="WKG362" s="4"/>
      <c r="WKH362" s="4"/>
      <c r="WKI362" s="4"/>
      <c r="WKJ362" s="4"/>
      <c r="WKK362" s="4"/>
      <c r="WKL362" s="4"/>
      <c r="WKM362" s="4"/>
      <c r="WKN362" s="4"/>
      <c r="WKO362" s="4"/>
      <c r="WKP362" s="4"/>
      <c r="WKQ362" s="4"/>
      <c r="WKR362" s="4"/>
      <c r="WKS362" s="4"/>
      <c r="WKT362" s="4"/>
      <c r="WKU362" s="4"/>
      <c r="WKV362" s="4"/>
      <c r="WKW362" s="4"/>
      <c r="WKX362" s="4"/>
      <c r="WKY362" s="4"/>
      <c r="WKZ362" s="4"/>
      <c r="WLA362" s="4"/>
      <c r="WLB362" s="4"/>
      <c r="WLC362" s="4"/>
      <c r="WLD362" s="4"/>
      <c r="WLE362" s="4"/>
      <c r="WLF362" s="4"/>
      <c r="WLG362" s="4"/>
      <c r="WLH362" s="4"/>
      <c r="WLI362" s="4"/>
      <c r="WLJ362" s="4"/>
      <c r="WLK362" s="4"/>
      <c r="WLL362" s="4"/>
      <c r="WLM362" s="4"/>
      <c r="WLN362" s="4"/>
      <c r="WLO362" s="4"/>
      <c r="WLP362" s="4"/>
      <c r="WLQ362" s="4"/>
      <c r="WLR362" s="4"/>
      <c r="WLS362" s="4"/>
      <c r="WLT362" s="4"/>
      <c r="WLU362" s="4"/>
      <c r="WLV362" s="4"/>
      <c r="WLW362" s="4"/>
      <c r="WLX362" s="4"/>
      <c r="WLY362" s="4"/>
      <c r="WLZ362" s="4"/>
      <c r="WMA362" s="4"/>
      <c r="WMB362" s="4"/>
      <c r="WMC362" s="4"/>
      <c r="WMD362" s="4"/>
      <c r="WME362" s="4"/>
      <c r="WMF362" s="4"/>
      <c r="WMG362" s="4"/>
      <c r="WMH362" s="4"/>
      <c r="WMI362" s="4"/>
      <c r="WMJ362" s="4"/>
      <c r="WMK362" s="4"/>
      <c r="WML362" s="4"/>
      <c r="WMM362" s="4"/>
      <c r="WMN362" s="4"/>
      <c r="WMO362" s="4"/>
      <c r="WMP362" s="4"/>
      <c r="WMQ362" s="4"/>
      <c r="WMR362" s="4"/>
      <c r="WMS362" s="4"/>
      <c r="WMT362" s="4"/>
      <c r="WMU362" s="4"/>
      <c r="WMV362" s="4"/>
      <c r="WMW362" s="4"/>
      <c r="WMX362" s="4"/>
      <c r="WMY362" s="4"/>
      <c r="WMZ362" s="4"/>
      <c r="WNA362" s="4"/>
      <c r="WNB362" s="4"/>
      <c r="WNC362" s="4"/>
      <c r="WND362" s="4"/>
      <c r="WNE362" s="4"/>
      <c r="WNF362" s="4"/>
      <c r="WNG362" s="4"/>
      <c r="WNH362" s="4"/>
      <c r="WNI362" s="4"/>
      <c r="WNJ362" s="4"/>
      <c r="WNK362" s="4"/>
      <c r="WNL362" s="4"/>
      <c r="WNM362" s="4"/>
      <c r="WNN362" s="4"/>
      <c r="WNO362" s="4"/>
      <c r="WNP362" s="4"/>
      <c r="WNQ362" s="4"/>
      <c r="WNR362" s="4"/>
      <c r="WNS362" s="4"/>
      <c r="WNT362" s="4"/>
      <c r="WNU362" s="4"/>
      <c r="WNV362" s="4"/>
      <c r="WNW362" s="4"/>
      <c r="WNX362" s="4"/>
      <c r="WNY362" s="4"/>
      <c r="WNZ362" s="4"/>
      <c r="WOA362" s="4"/>
      <c r="WOB362" s="4"/>
      <c r="WOC362" s="4"/>
      <c r="WOD362" s="4"/>
      <c r="WOE362" s="4"/>
      <c r="WOF362" s="4"/>
      <c r="WOG362" s="4"/>
      <c r="WOH362" s="4"/>
      <c r="WOI362" s="4"/>
      <c r="WOJ362" s="4"/>
      <c r="WOK362" s="4"/>
      <c r="WOL362" s="4"/>
      <c r="WOM362" s="4"/>
      <c r="WON362" s="4"/>
      <c r="WOO362" s="4"/>
      <c r="WOP362" s="4"/>
      <c r="WOQ362" s="4"/>
      <c r="WOR362" s="4"/>
      <c r="WOS362" s="4"/>
      <c r="WOT362" s="4"/>
      <c r="WOU362" s="4"/>
      <c r="WOV362" s="4"/>
      <c r="WOW362" s="4"/>
      <c r="WOX362" s="4"/>
      <c r="WOY362" s="4"/>
      <c r="WOZ362" s="4"/>
      <c r="WPA362" s="4"/>
      <c r="WPB362" s="4"/>
      <c r="WPC362" s="4"/>
      <c r="WPD362" s="4"/>
      <c r="WPE362" s="4"/>
      <c r="WPF362" s="4"/>
      <c r="WPG362" s="4"/>
      <c r="WPH362" s="4"/>
      <c r="WPI362" s="4"/>
      <c r="WPJ362" s="4"/>
      <c r="WPK362" s="4"/>
      <c r="WPL362" s="4"/>
      <c r="WPM362" s="4"/>
      <c r="WPN362" s="4"/>
      <c r="WPO362" s="4"/>
      <c r="WPP362" s="4"/>
      <c r="WPQ362" s="4"/>
      <c r="WPR362" s="4"/>
      <c r="WPS362" s="4"/>
      <c r="WPT362" s="4"/>
      <c r="WPU362" s="4"/>
      <c r="WPV362" s="4"/>
      <c r="WPW362" s="4"/>
      <c r="WPX362" s="4"/>
      <c r="WPY362" s="4"/>
      <c r="WPZ362" s="4"/>
      <c r="WQA362" s="4"/>
      <c r="WQB362" s="4"/>
      <c r="WQC362" s="4"/>
      <c r="WQD362" s="4"/>
      <c r="WQE362" s="4"/>
      <c r="WQF362" s="4"/>
      <c r="WQG362" s="4"/>
      <c r="WQH362" s="4"/>
      <c r="WQI362" s="4"/>
      <c r="WQJ362" s="4"/>
      <c r="WQK362" s="4"/>
      <c r="WQL362" s="4"/>
      <c r="WQM362" s="4"/>
      <c r="WQN362" s="4"/>
      <c r="WQO362" s="4"/>
      <c r="WQP362" s="4"/>
      <c r="WQQ362" s="4"/>
      <c r="WQR362" s="4"/>
      <c r="WQS362" s="4"/>
      <c r="WQT362" s="4"/>
      <c r="WQU362" s="4"/>
      <c r="WQV362" s="4"/>
      <c r="WQW362" s="4"/>
      <c r="WQX362" s="4"/>
      <c r="WQY362" s="4"/>
      <c r="WQZ362" s="4"/>
      <c r="WRA362" s="4"/>
      <c r="WRB362" s="4"/>
      <c r="WRC362" s="4"/>
      <c r="WRD362" s="4"/>
      <c r="WRE362" s="4"/>
      <c r="WRF362" s="4"/>
    </row>
    <row r="363" customFormat="false" ht="15" hidden="false" customHeight="false" outlineLevel="0" collapsed="false">
      <c r="A363" s="78"/>
      <c r="B363" s="74"/>
      <c r="C363" s="30" t="s">
        <v>106</v>
      </c>
      <c r="D363" s="31" t="n">
        <f aca="false">SUM(D355:D362)</f>
        <v>965</v>
      </c>
      <c r="E363" s="44"/>
      <c r="F363" s="44"/>
      <c r="G363" s="44"/>
      <c r="H363" s="44"/>
      <c r="I363" s="44"/>
      <c r="J363" s="45"/>
      <c r="K363" s="45"/>
      <c r="L363" s="44"/>
      <c r="M363" s="44"/>
      <c r="N363" s="44"/>
      <c r="O363" s="44"/>
      <c r="P363" s="44"/>
    </row>
    <row r="364" customFormat="false" ht="14.15" hidden="false" customHeight="false" outlineLevel="0" collapsed="false">
      <c r="A364" s="78" t="s">
        <v>93</v>
      </c>
      <c r="B364" s="33"/>
      <c r="C364" s="33" t="s">
        <v>93</v>
      </c>
      <c r="D364" s="33"/>
      <c r="E364" s="77" t="n">
        <f aca="false">SUM(E355:E363)</f>
        <v>34.7</v>
      </c>
      <c r="F364" s="77" t="n">
        <f aca="false">SUM(F355:F363)</f>
        <v>27.57</v>
      </c>
      <c r="G364" s="77" t="n">
        <f aca="false">SUM(G355:G363)</f>
        <v>142.775</v>
      </c>
      <c r="H364" s="77" t="n">
        <f aca="false">SUM(H355:H363)</f>
        <v>908.498333333333</v>
      </c>
      <c r="I364" s="77" t="n">
        <f aca="false">SUM(I355:I363)</f>
        <v>139.088888888889</v>
      </c>
      <c r="J364" s="77" t="n">
        <f aca="false">SUM(J355:J363)</f>
        <v>0.316111111111111</v>
      </c>
      <c r="K364" s="77" t="n">
        <f aca="false">SUM(K355:K363)</f>
        <v>0.273888888888889</v>
      </c>
      <c r="L364" s="77" t="n">
        <f aca="false">SUM(L355:L363)</f>
        <v>16.7688888888889</v>
      </c>
      <c r="M364" s="77" t="n">
        <f aca="false">SUM(M355:M363)</f>
        <v>161.168333333333</v>
      </c>
      <c r="N364" s="77" t="n">
        <f aca="false">SUM(N355:N363)</f>
        <v>146.797222222222</v>
      </c>
      <c r="O364" s="77" t="n">
        <f aca="false">SUM(O355:O363)</f>
        <v>504.096666666667</v>
      </c>
      <c r="P364" s="77" t="n">
        <f aca="false">SUM(P355:P363)</f>
        <v>6.30055555555556</v>
      </c>
    </row>
    <row r="365" customFormat="false" ht="15" hidden="false" customHeight="false" outlineLevel="0" collapsed="false">
      <c r="A365" s="13"/>
      <c r="B365" s="33"/>
      <c r="C365" s="33"/>
      <c r="D365" s="33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customFormat="false" ht="15" hidden="false" customHeight="false" outlineLevel="0" collapsed="false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</row>
    <row r="367" customFormat="false" ht="15" hidden="false" customHeight="false" outlineLevel="0" collapsed="false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</row>
    <row r="368" customFormat="false" ht="15" hidden="false" customHeight="false" outlineLevel="0" collapsed="false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</row>
    <row r="369" customFormat="false" ht="12.75" hidden="false" customHeight="true" outlineLevel="0" collapsed="false">
      <c r="A369" s="6" t="s">
        <v>0</v>
      </c>
      <c r="B369" s="6" t="s">
        <v>1</v>
      </c>
      <c r="C369" s="7" t="s">
        <v>2</v>
      </c>
      <c r="D369" s="6" t="s">
        <v>3</v>
      </c>
      <c r="E369" s="8" t="s">
        <v>4</v>
      </c>
      <c r="F369" s="8"/>
      <c r="G369" s="8"/>
      <c r="H369" s="49" t="s">
        <v>5</v>
      </c>
      <c r="I369" s="8" t="s">
        <v>6</v>
      </c>
      <c r="J369" s="8"/>
      <c r="K369" s="8"/>
      <c r="L369" s="8"/>
      <c r="M369" s="8" t="s">
        <v>7</v>
      </c>
      <c r="N369" s="8"/>
      <c r="O369" s="8"/>
      <c r="P369" s="8"/>
    </row>
    <row r="370" customFormat="false" ht="15" hidden="false" customHeight="false" outlineLevel="0" collapsed="false">
      <c r="A370" s="6"/>
      <c r="B370" s="6"/>
      <c r="C370" s="7"/>
      <c r="D370" s="6"/>
      <c r="E370" s="8"/>
      <c r="F370" s="8"/>
      <c r="G370" s="8"/>
      <c r="H370" s="49"/>
      <c r="I370" s="8"/>
      <c r="J370" s="8"/>
      <c r="K370" s="8"/>
      <c r="L370" s="8"/>
      <c r="M370" s="8"/>
      <c r="N370" s="8"/>
      <c r="O370" s="8"/>
      <c r="P370" s="8"/>
    </row>
    <row r="371" customFormat="false" ht="54.75" hidden="false" customHeight="true" outlineLevel="0" collapsed="false">
      <c r="A371" s="6"/>
      <c r="B371" s="6"/>
      <c r="C371" s="7"/>
      <c r="D371" s="6"/>
      <c r="E371" s="6" t="s">
        <v>8</v>
      </c>
      <c r="F371" s="6" t="s">
        <v>9</v>
      </c>
      <c r="G371" s="6" t="s">
        <v>10</v>
      </c>
      <c r="H371" s="49"/>
      <c r="I371" s="11" t="s">
        <v>11</v>
      </c>
      <c r="J371" s="11" t="s">
        <v>12</v>
      </c>
      <c r="K371" s="11" t="s">
        <v>13</v>
      </c>
      <c r="L371" s="11" t="s">
        <v>14</v>
      </c>
      <c r="M371" s="6" t="s">
        <v>15</v>
      </c>
      <c r="N371" s="6" t="s">
        <v>16</v>
      </c>
      <c r="O371" s="6" t="s">
        <v>17</v>
      </c>
      <c r="P371" s="6" t="s">
        <v>18</v>
      </c>
    </row>
    <row r="372" customFormat="false" ht="21" hidden="false" customHeight="true" outlineLevel="0" collapsed="false">
      <c r="A372" s="63" t="s">
        <v>180</v>
      </c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</row>
    <row r="373" customFormat="false" ht="15" hidden="false" customHeight="true" outlineLevel="0" collapsed="false">
      <c r="A373" s="52" t="s">
        <v>20</v>
      </c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</row>
    <row r="374" s="3" customFormat="true" ht="15" hidden="false" customHeight="false" outlineLevel="0" collapsed="false">
      <c r="A374" s="52"/>
      <c r="B374" s="18" t="s">
        <v>23</v>
      </c>
      <c r="C374" s="19" t="s">
        <v>24</v>
      </c>
      <c r="D374" s="18" t="n">
        <v>10</v>
      </c>
      <c r="E374" s="20" t="n">
        <v>0.08</v>
      </c>
      <c r="F374" s="20" t="n">
        <v>7.25</v>
      </c>
      <c r="G374" s="20" t="n">
        <v>0.13</v>
      </c>
      <c r="H374" s="20" t="n">
        <v>66</v>
      </c>
      <c r="I374" s="20" t="n">
        <v>40</v>
      </c>
      <c r="J374" s="20"/>
      <c r="K374" s="20" t="n">
        <v>0.01</v>
      </c>
      <c r="L374" s="20"/>
      <c r="M374" s="20" t="n">
        <v>2.4</v>
      </c>
      <c r="N374" s="20"/>
      <c r="O374" s="20" t="n">
        <v>3</v>
      </c>
      <c r="P374" s="20" t="n">
        <v>0.02</v>
      </c>
      <c r="Q374" s="2"/>
      <c r="WRG374" s="4"/>
    </row>
    <row r="375" customFormat="false" ht="15" hidden="false" customHeight="false" outlineLevel="0" collapsed="false">
      <c r="A375" s="52"/>
      <c r="B375" s="14" t="s">
        <v>21</v>
      </c>
      <c r="C375" s="15" t="s">
        <v>22</v>
      </c>
      <c r="D375" s="16" t="n">
        <v>15</v>
      </c>
      <c r="E375" s="17" t="n">
        <v>3.48</v>
      </c>
      <c r="F375" s="17" t="n">
        <v>4.43</v>
      </c>
      <c r="G375" s="17"/>
      <c r="H375" s="17" t="n">
        <v>54</v>
      </c>
      <c r="I375" s="17" t="n">
        <v>39</v>
      </c>
      <c r="J375" s="16" t="n">
        <v>0.005</v>
      </c>
      <c r="K375" s="16" t="n">
        <v>0.045</v>
      </c>
      <c r="L375" s="17" t="n">
        <v>0.11</v>
      </c>
      <c r="M375" s="17" t="n">
        <v>132</v>
      </c>
      <c r="N375" s="17" t="n">
        <v>5.25</v>
      </c>
      <c r="O375" s="17" t="n">
        <v>75</v>
      </c>
      <c r="P375" s="17" t="n">
        <v>0.15</v>
      </c>
      <c r="WOD375" s="2"/>
      <c r="WOE375" s="2"/>
      <c r="WOF375" s="2"/>
      <c r="WOG375" s="2"/>
      <c r="WOH375" s="2"/>
      <c r="WOI375" s="2"/>
      <c r="WOJ375" s="2"/>
      <c r="WOK375" s="2"/>
      <c r="WOL375" s="2"/>
      <c r="WOM375" s="2"/>
      <c r="WON375" s="2"/>
      <c r="WOO375" s="2"/>
      <c r="WOP375" s="2"/>
      <c r="WOQ375" s="2"/>
      <c r="WOR375" s="2"/>
      <c r="WOS375" s="2"/>
      <c r="WOT375" s="2"/>
      <c r="WOU375" s="2"/>
      <c r="WOV375" s="2"/>
      <c r="WOW375" s="2"/>
      <c r="WOX375" s="2"/>
      <c r="WOY375" s="2"/>
      <c r="WOZ375" s="2"/>
      <c r="WPA375" s="2"/>
      <c r="WPB375" s="2"/>
      <c r="WPC375" s="2"/>
      <c r="WPD375" s="2"/>
      <c r="WPE375" s="2"/>
      <c r="WPF375" s="2"/>
      <c r="WPG375" s="2"/>
      <c r="WPH375" s="2"/>
      <c r="WPI375" s="2"/>
      <c r="WPJ375" s="2"/>
      <c r="WPK375" s="2"/>
      <c r="WPL375" s="2"/>
      <c r="WPM375" s="2"/>
      <c r="WPN375" s="2"/>
      <c r="WPO375" s="2"/>
      <c r="WPP375" s="2"/>
      <c r="WPQ375" s="2"/>
      <c r="WPR375" s="2"/>
      <c r="WPS375" s="2"/>
      <c r="WPT375" s="2"/>
      <c r="WPU375" s="2"/>
      <c r="WPV375" s="2"/>
      <c r="WPW375" s="2"/>
      <c r="WPX375" s="2"/>
      <c r="WPY375" s="2"/>
      <c r="WPZ375" s="2"/>
      <c r="WQA375" s="2"/>
      <c r="WQB375" s="2"/>
      <c r="WQC375" s="2"/>
      <c r="WQD375" s="2"/>
      <c r="WQE375" s="2"/>
      <c r="WQF375" s="2"/>
      <c r="WQG375" s="2"/>
      <c r="WQH375" s="2"/>
      <c r="WQI375" s="2"/>
      <c r="WQJ375" s="2"/>
      <c r="WQK375" s="2"/>
      <c r="WQL375" s="2"/>
      <c r="WQM375" s="2"/>
      <c r="WQN375" s="2"/>
      <c r="WQO375" s="2"/>
      <c r="WQP375" s="2"/>
      <c r="WQQ375" s="2"/>
      <c r="WQR375" s="2"/>
      <c r="WQS375" s="2"/>
      <c r="WQT375" s="2"/>
      <c r="WQU375" s="2"/>
      <c r="WQV375" s="2"/>
      <c r="WQW375" s="2"/>
      <c r="WQX375" s="2"/>
      <c r="WQY375" s="2"/>
      <c r="WQZ375" s="2"/>
      <c r="WRA375" s="2"/>
      <c r="WRB375" s="2"/>
      <c r="WRC375" s="2"/>
      <c r="WRD375" s="2"/>
      <c r="WRE375" s="2"/>
      <c r="WRF375" s="2"/>
    </row>
    <row r="376" customFormat="false" ht="15" hidden="false" customHeight="false" outlineLevel="0" collapsed="false">
      <c r="A376" s="52"/>
      <c r="B376" s="21" t="s">
        <v>95</v>
      </c>
      <c r="C376" s="26" t="s">
        <v>96</v>
      </c>
      <c r="D376" s="21" t="n">
        <v>200</v>
      </c>
      <c r="E376" s="27" t="n">
        <f aca="false">BD376*200/55</f>
        <v>20.1818181818182</v>
      </c>
      <c r="F376" s="27" t="n">
        <v>30.47</v>
      </c>
      <c r="G376" s="27" t="n">
        <v>3.66</v>
      </c>
      <c r="H376" s="27" t="n">
        <v>367.26</v>
      </c>
      <c r="I376" s="27" t="n">
        <f aca="false">BH376*200/55</f>
        <v>457.636363636364</v>
      </c>
      <c r="J376" s="27" t="n">
        <f aca="false">BI376*200/55</f>
        <v>0.109090909090909</v>
      </c>
      <c r="K376" s="27" t="n">
        <f aca="false">BJ376*200/55</f>
        <v>0.690909090909091</v>
      </c>
      <c r="L376" s="27" t="n">
        <f aca="false">BK376*200/55</f>
        <v>0.327272727272727</v>
      </c>
      <c r="M376" s="27" t="n">
        <f aca="false">BL376*200/55</f>
        <v>149.745454545455</v>
      </c>
      <c r="N376" s="27" t="n">
        <f aca="false">BM376*200/55</f>
        <v>25.2</v>
      </c>
      <c r="O376" s="27" t="n">
        <f aca="false">BN376*200/55</f>
        <v>332.072727272727</v>
      </c>
      <c r="P376" s="27" t="n">
        <f aca="false">BO376*200/55</f>
        <v>3.70909090909091</v>
      </c>
      <c r="Q376" s="27" t="n">
        <v>8.6</v>
      </c>
      <c r="R376" s="27" t="n">
        <v>11.3</v>
      </c>
      <c r="S376" s="27" t="n">
        <v>34.3</v>
      </c>
      <c r="T376" s="27" t="n">
        <v>272.9</v>
      </c>
      <c r="U376" s="27" t="n">
        <v>40.2</v>
      </c>
      <c r="V376" s="21" t="n">
        <v>0.21</v>
      </c>
      <c r="W376" s="21" t="n">
        <v>0.17</v>
      </c>
      <c r="X376" s="27" t="n">
        <v>0.52</v>
      </c>
      <c r="Y376" s="27" t="n">
        <v>139</v>
      </c>
      <c r="Z376" s="27" t="n">
        <v>63</v>
      </c>
      <c r="AA376" s="27" t="n">
        <v>233</v>
      </c>
      <c r="AB376" s="27" t="n">
        <v>1.85</v>
      </c>
      <c r="BD376" s="27" t="n">
        <v>5.55</v>
      </c>
      <c r="BE376" s="27" t="n">
        <v>8.38</v>
      </c>
      <c r="BF376" s="27" t="n">
        <v>1.01</v>
      </c>
      <c r="BG376" s="27" t="n">
        <v>101</v>
      </c>
      <c r="BH376" s="27" t="n">
        <v>125.85</v>
      </c>
      <c r="BI376" s="27" t="n">
        <v>0.03</v>
      </c>
      <c r="BJ376" s="27" t="n">
        <v>0.19</v>
      </c>
      <c r="BK376" s="27" t="n">
        <v>0.09</v>
      </c>
      <c r="BL376" s="27" t="n">
        <v>41.18</v>
      </c>
      <c r="BM376" s="27" t="n">
        <v>6.93</v>
      </c>
      <c r="BN376" s="27" t="n">
        <v>91.32</v>
      </c>
      <c r="BO376" s="27" t="n">
        <v>1.02</v>
      </c>
    </row>
    <row r="377" customFormat="false" ht="15" hidden="false" customHeight="false" outlineLevel="0" collapsed="false">
      <c r="A377" s="52"/>
      <c r="B377" s="21" t="s">
        <v>31</v>
      </c>
      <c r="C377" s="26" t="s">
        <v>32</v>
      </c>
      <c r="D377" s="21" t="n">
        <v>25</v>
      </c>
      <c r="E377" s="27" t="n">
        <f aca="false">BD377*25/20</f>
        <v>1.7</v>
      </c>
      <c r="F377" s="27" t="n">
        <f aca="false">BE377*25/20</f>
        <v>0.3</v>
      </c>
      <c r="G377" s="27" t="n">
        <f aca="false">BF377*25/20</f>
        <v>8.4</v>
      </c>
      <c r="H377" s="27" t="n">
        <f aca="false">BG377*25/20</f>
        <v>42.7</v>
      </c>
      <c r="I377" s="27" t="n">
        <f aca="false">BH377*25/20</f>
        <v>0</v>
      </c>
      <c r="J377" s="27" t="n">
        <f aca="false">BI377*25/20</f>
        <v>0.0375</v>
      </c>
      <c r="K377" s="27" t="n">
        <f aca="false">BJ377*25/20</f>
        <v>0.025</v>
      </c>
      <c r="L377" s="27" t="n">
        <f aca="false">BK377*25/20</f>
        <v>0</v>
      </c>
      <c r="M377" s="27" t="n">
        <f aca="false">BL377*25/20</f>
        <v>11.2625</v>
      </c>
      <c r="N377" s="27" t="n">
        <f aca="false">BM377*25/20</f>
        <v>11.7625</v>
      </c>
      <c r="O377" s="27" t="n">
        <f aca="false">BN377*25/20</f>
        <v>37.675</v>
      </c>
      <c r="P377" s="27" t="n">
        <f aca="false">BO377*25/20</f>
        <v>0.9375</v>
      </c>
      <c r="Q377" s="27" t="n">
        <v>1.7</v>
      </c>
      <c r="R377" s="27" t="n">
        <v>0.3</v>
      </c>
      <c r="S377" s="27" t="n">
        <v>8.4</v>
      </c>
      <c r="T377" s="27" t="n">
        <v>42.7</v>
      </c>
      <c r="U377" s="27"/>
      <c r="V377" s="27" t="n">
        <v>0.04</v>
      </c>
      <c r="W377" s="27" t="n">
        <v>0.02</v>
      </c>
      <c r="X377" s="27"/>
      <c r="Y377" s="27" t="n">
        <v>11.26</v>
      </c>
      <c r="Z377" s="27" t="n">
        <v>11.76</v>
      </c>
      <c r="AA377" s="27" t="n">
        <v>37.68</v>
      </c>
      <c r="AB377" s="27" t="n">
        <v>0.94</v>
      </c>
      <c r="BD377" s="27" t="n">
        <v>1.36</v>
      </c>
      <c r="BE377" s="27" t="n">
        <v>0.24</v>
      </c>
      <c r="BF377" s="27" t="n">
        <v>6.72</v>
      </c>
      <c r="BG377" s="27" t="n">
        <v>34.16</v>
      </c>
      <c r="BH377" s="27"/>
      <c r="BI377" s="27" t="n">
        <v>0.03</v>
      </c>
      <c r="BJ377" s="27" t="n">
        <v>0.02</v>
      </c>
      <c r="BK377" s="27"/>
      <c r="BL377" s="27" t="n">
        <v>9.01</v>
      </c>
      <c r="BM377" s="27" t="n">
        <v>9.41</v>
      </c>
      <c r="BN377" s="27" t="n">
        <v>30.14</v>
      </c>
      <c r="BO377" s="27" t="n">
        <v>0.75</v>
      </c>
    </row>
    <row r="378" customFormat="false" ht="17.15" hidden="false" customHeight="true" outlineLevel="0" collapsed="false">
      <c r="A378" s="52"/>
      <c r="B378" s="21" t="s">
        <v>31</v>
      </c>
      <c r="C378" s="15" t="s">
        <v>33</v>
      </c>
      <c r="D378" s="21" t="n">
        <v>40</v>
      </c>
      <c r="E378" s="27" t="n">
        <f aca="false">BD378*40/40</f>
        <v>2.96</v>
      </c>
      <c r="F378" s="27" t="n">
        <f aca="false">BE378*40/40</f>
        <v>0.36</v>
      </c>
      <c r="G378" s="27" t="n">
        <f aca="false">BF378*40/40</f>
        <v>21.1</v>
      </c>
      <c r="H378" s="27" t="n">
        <f aca="false">BG378*40/40</f>
        <v>93.78</v>
      </c>
      <c r="I378" s="27" t="n">
        <f aca="false">BH378*40/40</f>
        <v>0</v>
      </c>
      <c r="J378" s="27" t="n">
        <f aca="false">BI378*40/40</f>
        <v>0</v>
      </c>
      <c r="K378" s="27" t="n">
        <f aca="false">BJ378*40/40</f>
        <v>0.02</v>
      </c>
      <c r="L378" s="27" t="n">
        <f aca="false">BK378*40/40</f>
        <v>0</v>
      </c>
      <c r="M378" s="27" t="n">
        <f aca="false">BL378*40/40</f>
        <v>8</v>
      </c>
      <c r="N378" s="27" t="n">
        <f aca="false">BM378*40/40</f>
        <v>5.6</v>
      </c>
      <c r="O378" s="27" t="n">
        <f aca="false">BN378*40/40</f>
        <v>26</v>
      </c>
      <c r="P378" s="27" t="n">
        <f aca="false">BO378*40/40</f>
        <v>0.44</v>
      </c>
      <c r="Q378" s="27" t="n">
        <v>3.03</v>
      </c>
      <c r="R378" s="27" t="n">
        <v>0.36</v>
      </c>
      <c r="S378" s="27" t="n">
        <v>19.64</v>
      </c>
      <c r="T378" s="27" t="n">
        <v>93.77</v>
      </c>
      <c r="U378" s="27"/>
      <c r="V378" s="27"/>
      <c r="W378" s="27" t="n">
        <v>0.013</v>
      </c>
      <c r="X378" s="27"/>
      <c r="Y378" s="27" t="n">
        <v>8</v>
      </c>
      <c r="Z378" s="27" t="n">
        <v>5.6</v>
      </c>
      <c r="AA378" s="27" t="n">
        <v>26</v>
      </c>
      <c r="AB378" s="27" t="n">
        <v>0.44</v>
      </c>
      <c r="AC378" s="27" t="n">
        <v>3</v>
      </c>
      <c r="AD378" s="27" t="n">
        <f aca="false">AP378*40/40</f>
        <v>0</v>
      </c>
      <c r="AE378" s="27" t="n">
        <f aca="false">AQ378*40/40</f>
        <v>0</v>
      </c>
      <c r="AF378" s="27" t="n">
        <f aca="false">AR378*40/40</f>
        <v>0</v>
      </c>
      <c r="AG378" s="27" t="n">
        <f aca="false">AS378*40/40</f>
        <v>0</v>
      </c>
      <c r="AH378" s="27" t="n">
        <f aca="false">AT378*40/40</f>
        <v>0</v>
      </c>
      <c r="AI378" s="27" t="n">
        <f aca="false">AU378*40/40</f>
        <v>0</v>
      </c>
      <c r="AJ378" s="27" t="n">
        <f aca="false">AV378*40/40</f>
        <v>0</v>
      </c>
      <c r="AK378" s="27" t="n">
        <f aca="false">AW378*40/40</f>
        <v>0</v>
      </c>
      <c r="AL378" s="27" t="n">
        <f aca="false">AX378*40/40</f>
        <v>0</v>
      </c>
      <c r="AM378" s="27" t="n">
        <f aca="false">AY378*40/40</f>
        <v>0</v>
      </c>
      <c r="AN378" s="27" t="n">
        <f aca="false">AZ378*40/40</f>
        <v>0</v>
      </c>
      <c r="BD378" s="27" t="n">
        <v>2.96</v>
      </c>
      <c r="BE378" s="27" t="n">
        <v>0.36</v>
      </c>
      <c r="BF378" s="27" t="n">
        <v>21.1</v>
      </c>
      <c r="BG378" s="27" t="n">
        <v>93.78</v>
      </c>
      <c r="BH378" s="27"/>
      <c r="BI378" s="27"/>
      <c r="BJ378" s="27" t="n">
        <v>0.02</v>
      </c>
      <c r="BK378" s="27"/>
      <c r="BL378" s="27" t="n">
        <v>8</v>
      </c>
      <c r="BM378" s="27" t="n">
        <v>5.6</v>
      </c>
      <c r="BN378" s="27" t="n">
        <v>26</v>
      </c>
      <c r="BO378" s="27" t="n">
        <v>0.44</v>
      </c>
      <c r="WOD378" s="2"/>
      <c r="WOE378" s="2"/>
      <c r="WOF378" s="2"/>
      <c r="WOG378" s="2"/>
      <c r="WOH378" s="2"/>
      <c r="WOI378" s="2"/>
      <c r="WOJ378" s="2"/>
      <c r="WOK378" s="2"/>
      <c r="WOL378" s="2"/>
      <c r="WOM378" s="2"/>
      <c r="WON378" s="2"/>
      <c r="WOO378" s="2"/>
      <c r="WOP378" s="2"/>
      <c r="WOQ378" s="2"/>
      <c r="WOR378" s="2"/>
      <c r="WOS378" s="2"/>
      <c r="WOT378" s="2"/>
      <c r="WOU378" s="2"/>
      <c r="WOV378" s="2"/>
      <c r="WOW378" s="2"/>
      <c r="WOX378" s="2"/>
      <c r="WOY378" s="2"/>
      <c r="WOZ378" s="2"/>
      <c r="WPA378" s="2"/>
      <c r="WPB378" s="2"/>
      <c r="WPC378" s="2"/>
      <c r="WPD378" s="2"/>
      <c r="WPE378" s="2"/>
      <c r="WPF378" s="2"/>
      <c r="WPG378" s="2"/>
      <c r="WPH378" s="2"/>
      <c r="WPI378" s="2"/>
      <c r="WPJ378" s="2"/>
      <c r="WPK378" s="2"/>
      <c r="WPL378" s="2"/>
      <c r="WPM378" s="2"/>
      <c r="WPN378" s="2"/>
      <c r="WPO378" s="2"/>
      <c r="WPP378" s="2"/>
      <c r="WPQ378" s="2"/>
      <c r="WPR378" s="2"/>
      <c r="WPS378" s="2"/>
      <c r="WPT378" s="2"/>
      <c r="WPU378" s="2"/>
      <c r="WPV378" s="2"/>
      <c r="WPW378" s="2"/>
      <c r="WPX378" s="2"/>
      <c r="WPY378" s="2"/>
      <c r="WPZ378" s="2"/>
      <c r="WQA378" s="2"/>
      <c r="WQB378" s="2"/>
      <c r="WQC378" s="2"/>
      <c r="WQD378" s="2"/>
      <c r="WQE378" s="2"/>
      <c r="WQF378" s="2"/>
      <c r="WQG378" s="2"/>
      <c r="WQH378" s="2"/>
      <c r="WQI378" s="2"/>
      <c r="WQJ378" s="2"/>
      <c r="WQK378" s="2"/>
      <c r="WQL378" s="2"/>
      <c r="WQM378" s="2"/>
      <c r="WQN378" s="2"/>
      <c r="WQO378" s="2"/>
      <c r="WQP378" s="2"/>
      <c r="WQQ378" s="2"/>
      <c r="WQR378" s="2"/>
      <c r="WQS378" s="2"/>
      <c r="WQT378" s="2"/>
      <c r="WQU378" s="2"/>
      <c r="WQV378" s="2"/>
      <c r="WQW378" s="2"/>
      <c r="WQX378" s="2"/>
      <c r="WQY378" s="2"/>
      <c r="WQZ378" s="2"/>
      <c r="WRA378" s="2"/>
      <c r="WRB378" s="2"/>
      <c r="WRC378" s="2"/>
      <c r="WRD378" s="2"/>
      <c r="WRE378" s="2"/>
      <c r="WRF378" s="2"/>
    </row>
    <row r="379" customFormat="false" ht="13.8" hidden="false" customHeight="false" outlineLevel="0" collapsed="false">
      <c r="A379" s="52"/>
      <c r="B379" s="21" t="s">
        <v>29</v>
      </c>
      <c r="C379" s="15" t="s">
        <v>60</v>
      </c>
      <c r="D379" s="21" t="n">
        <v>100</v>
      </c>
      <c r="E379" s="27" t="n">
        <v>0.4</v>
      </c>
      <c r="F379" s="27" t="n">
        <v>0.3</v>
      </c>
      <c r="G379" s="27" t="n">
        <v>10.3</v>
      </c>
      <c r="H379" s="27" t="n">
        <v>47</v>
      </c>
      <c r="I379" s="27" t="n">
        <f aca="false">BH379*100/100</f>
        <v>0</v>
      </c>
      <c r="J379" s="27" t="n">
        <v>0.03</v>
      </c>
      <c r="K379" s="27" t="n">
        <v>0.02</v>
      </c>
      <c r="L379" s="27" t="n">
        <v>5</v>
      </c>
      <c r="M379" s="27" t="n">
        <v>19</v>
      </c>
      <c r="N379" s="27" t="n">
        <v>12</v>
      </c>
      <c r="O379" s="27" t="n">
        <v>16</v>
      </c>
      <c r="P379" s="27" t="n">
        <v>2.3</v>
      </c>
      <c r="BD379" s="27" t="n">
        <v>0.4</v>
      </c>
      <c r="BE379" s="27" t="n">
        <v>0.3</v>
      </c>
      <c r="BF379" s="27" t="n">
        <v>10.3</v>
      </c>
      <c r="BG379" s="27" t="n">
        <v>47</v>
      </c>
      <c r="BH379" s="56"/>
      <c r="BI379" s="21" t="n">
        <v>0.02</v>
      </c>
      <c r="BJ379" s="21" t="n">
        <v>0.02</v>
      </c>
      <c r="BK379" s="27" t="n">
        <v>5</v>
      </c>
      <c r="BL379" s="27" t="n">
        <v>19</v>
      </c>
      <c r="BM379" s="27" t="n">
        <v>12</v>
      </c>
      <c r="BN379" s="27" t="n">
        <v>16</v>
      </c>
      <c r="BO379" s="27" t="n">
        <v>2.3</v>
      </c>
    </row>
    <row r="380" customFormat="false" ht="15" hidden="false" customHeight="false" outlineLevel="0" collapsed="false">
      <c r="A380" s="52"/>
      <c r="B380" s="21" t="s">
        <v>111</v>
      </c>
      <c r="C380" s="15" t="s">
        <v>112</v>
      </c>
      <c r="D380" s="21" t="n">
        <v>180</v>
      </c>
      <c r="E380" s="27" t="n">
        <f aca="false">BD380*180/200</f>
        <v>0.063</v>
      </c>
      <c r="F380" s="27" t="n">
        <f aca="false">BE380*180/200</f>
        <v>0.18</v>
      </c>
      <c r="G380" s="27" t="n">
        <f aca="false">BF380*180/200</f>
        <v>9.009</v>
      </c>
      <c r="H380" s="27" t="n">
        <f aca="false">BG380*180/200</f>
        <v>36</v>
      </c>
      <c r="I380" s="27" t="n">
        <f aca="false">BH380*180/200</f>
        <v>0</v>
      </c>
      <c r="J380" s="27" t="n">
        <f aca="false">BI380*180/200</f>
        <v>0</v>
      </c>
      <c r="K380" s="27" t="n">
        <f aca="false">BJ380*180/200</f>
        <v>0</v>
      </c>
      <c r="L380" s="27" t="n">
        <f aca="false">BK380*180/200</f>
        <v>0.027</v>
      </c>
      <c r="M380" s="27" t="n">
        <f aca="false">BL380*180/200</f>
        <v>9.855</v>
      </c>
      <c r="N380" s="27" t="n">
        <f aca="false">BM380*180/200</f>
        <v>1.26</v>
      </c>
      <c r="O380" s="27" t="n">
        <f aca="false">BN380*180/200</f>
        <v>2.52</v>
      </c>
      <c r="P380" s="27" t="n">
        <f aca="false">BO380*180/200</f>
        <v>0.207</v>
      </c>
      <c r="Q380" s="27" t="n">
        <v>3.8</v>
      </c>
      <c r="R380" s="27" t="n">
        <v>2.9</v>
      </c>
      <c r="S380" s="27" t="n">
        <v>11.3</v>
      </c>
      <c r="T380" s="27" t="n">
        <v>86</v>
      </c>
      <c r="U380" s="27" t="n">
        <v>13.3</v>
      </c>
      <c r="V380" s="27" t="n">
        <v>0.03</v>
      </c>
      <c r="W380" s="27" t="n">
        <v>0.13</v>
      </c>
      <c r="X380" s="27" t="n">
        <v>0.52</v>
      </c>
      <c r="Y380" s="27" t="n">
        <v>111</v>
      </c>
      <c r="Z380" s="27" t="n">
        <v>31</v>
      </c>
      <c r="AA380" s="27" t="n">
        <v>107</v>
      </c>
      <c r="AB380" s="27" t="n">
        <v>1.07</v>
      </c>
      <c r="AC380" s="27" t="n">
        <v>0.2</v>
      </c>
      <c r="AD380" s="27" t="n">
        <v>0.1</v>
      </c>
      <c r="AE380" s="27" t="n">
        <v>12.3</v>
      </c>
      <c r="AF380" s="27" t="n">
        <v>50.5</v>
      </c>
      <c r="AG380" s="27" t="n">
        <v>2.45</v>
      </c>
      <c r="AH380" s="27" t="n">
        <v>0.01</v>
      </c>
      <c r="AI380" s="27" t="n">
        <v>0.01</v>
      </c>
      <c r="AJ380" s="27" t="n">
        <v>19.2</v>
      </c>
      <c r="AK380" s="27" t="n">
        <v>9.8</v>
      </c>
      <c r="AL380" s="27" t="n">
        <v>6.5</v>
      </c>
      <c r="AM380" s="27" t="n">
        <v>11</v>
      </c>
      <c r="AN380" s="27" t="n">
        <v>0.29</v>
      </c>
      <c r="BD380" s="27" t="n">
        <v>0.07</v>
      </c>
      <c r="BE380" s="27" t="n">
        <v>0.2</v>
      </c>
      <c r="BF380" s="27" t="n">
        <v>10.01</v>
      </c>
      <c r="BG380" s="27" t="n">
        <v>40</v>
      </c>
      <c r="BH380" s="27"/>
      <c r="BI380" s="27"/>
      <c r="BJ380" s="27"/>
      <c r="BK380" s="27" t="n">
        <v>0.03</v>
      </c>
      <c r="BL380" s="27" t="n">
        <v>10.95</v>
      </c>
      <c r="BM380" s="27" t="n">
        <v>1.4</v>
      </c>
      <c r="BN380" s="27" t="n">
        <v>2.8</v>
      </c>
      <c r="BO380" s="27" t="n">
        <v>0.23</v>
      </c>
    </row>
    <row r="381" customFormat="false" ht="15" hidden="false" customHeight="false" outlineLevel="0" collapsed="false">
      <c r="A381" s="30" t="s">
        <v>36</v>
      </c>
      <c r="B381" s="30"/>
      <c r="C381" s="30"/>
      <c r="D381" s="31" t="n">
        <f aca="false">SUM(D374:D380)</f>
        <v>570</v>
      </c>
      <c r="E381" s="32"/>
      <c r="F381" s="32"/>
      <c r="G381" s="32"/>
      <c r="H381" s="32"/>
      <c r="I381" s="32"/>
      <c r="J381" s="31"/>
      <c r="K381" s="31"/>
      <c r="L381" s="32"/>
      <c r="M381" s="32"/>
      <c r="N381" s="32"/>
      <c r="O381" s="32"/>
      <c r="P381" s="32"/>
    </row>
    <row r="382" customFormat="false" ht="15" hidden="false" customHeight="false" outlineLevel="0" collapsed="false">
      <c r="A382" s="33" t="s">
        <v>37</v>
      </c>
      <c r="B382" s="33"/>
      <c r="C382" s="33"/>
      <c r="D382" s="33"/>
      <c r="E382" s="32" t="n">
        <f aca="false">SUM(E374:E381)</f>
        <v>28.8648181818182</v>
      </c>
      <c r="F382" s="32" t="n">
        <f aca="false">SUM(F374:F381)</f>
        <v>43.29</v>
      </c>
      <c r="G382" s="32" t="n">
        <f aca="false">SUM(G374:G381)</f>
        <v>52.599</v>
      </c>
      <c r="H382" s="32" t="n">
        <f aca="false">SUM(H374:H381)</f>
        <v>706.74</v>
      </c>
      <c r="I382" s="32" t="n">
        <f aca="false">SUM(I374:I381)</f>
        <v>536.636363636364</v>
      </c>
      <c r="J382" s="32" t="n">
        <f aca="false">SUM(J374:J381)</f>
        <v>0.181590909090909</v>
      </c>
      <c r="K382" s="32" t="n">
        <f aca="false">SUM(K374:K381)</f>
        <v>0.810909090909091</v>
      </c>
      <c r="L382" s="32" t="n">
        <f aca="false">SUM(L374:L381)</f>
        <v>5.46427272727273</v>
      </c>
      <c r="M382" s="32" t="n">
        <f aca="false">SUM(M374:M381)</f>
        <v>332.262954545455</v>
      </c>
      <c r="N382" s="32" t="n">
        <f aca="false">SUM(N374:N381)</f>
        <v>61.0725</v>
      </c>
      <c r="O382" s="32" t="n">
        <f aca="false">SUM(O374:O381)</f>
        <v>492.267727272727</v>
      </c>
      <c r="P382" s="32" t="n">
        <f aca="false">SUM(P374:P381)</f>
        <v>7.76359090909091</v>
      </c>
    </row>
    <row r="383" customFormat="false" ht="15" hidden="false" customHeight="true" outlineLevel="0" collapsed="false">
      <c r="A383" s="34" t="s">
        <v>38</v>
      </c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</row>
    <row r="384" customFormat="false" ht="13.8" hidden="false" customHeight="false" outlineLevel="0" collapsed="false">
      <c r="A384" s="34"/>
      <c r="B384" s="21" t="s">
        <v>39</v>
      </c>
      <c r="C384" s="26" t="s">
        <v>40</v>
      </c>
      <c r="D384" s="21" t="n">
        <v>100</v>
      </c>
      <c r="E384" s="27" t="n">
        <f aca="false">BD384*100/60</f>
        <v>1.1</v>
      </c>
      <c r="F384" s="27" t="n">
        <f aca="false">BE384*100/60</f>
        <v>6.11666666666667</v>
      </c>
      <c r="G384" s="27" t="n">
        <f aca="false">BF384*100/60</f>
        <v>4.56666666666667</v>
      </c>
      <c r="H384" s="27" t="n">
        <f aca="false">BG384*100/60</f>
        <v>77</v>
      </c>
      <c r="I384" s="27" t="n">
        <f aca="false">BH384*100/60</f>
        <v>0</v>
      </c>
      <c r="J384" s="27" t="n">
        <f aca="false">BI384*100/60</f>
        <v>0.0333333333333333</v>
      </c>
      <c r="K384" s="27" t="n">
        <f aca="false">BJ384*100/60</f>
        <v>0.0333333333333333</v>
      </c>
      <c r="L384" s="27" t="n">
        <f aca="false">BK384*100/60</f>
        <v>18.5</v>
      </c>
      <c r="M384" s="27" t="n">
        <f aca="false">BL384*100/60</f>
        <v>17.7333333333333</v>
      </c>
      <c r="N384" s="27" t="n">
        <f aca="false">BM384*100/60</f>
        <v>17.45</v>
      </c>
      <c r="O384" s="27" t="n">
        <f aca="false">BN384*100/60</f>
        <v>31.8333333333333</v>
      </c>
      <c r="P384" s="27" t="n">
        <f aca="false">BO384*100/60</f>
        <v>0.833333333333333</v>
      </c>
      <c r="AC384" s="27" t="n">
        <v>0.48</v>
      </c>
      <c r="AD384" s="27" t="n">
        <v>0.06</v>
      </c>
      <c r="AE384" s="27" t="n">
        <v>1.02</v>
      </c>
      <c r="AF384" s="27" t="n">
        <v>6</v>
      </c>
      <c r="AG384" s="27"/>
      <c r="AH384" s="27" t="n">
        <v>0.01</v>
      </c>
      <c r="AI384" s="27" t="n">
        <v>0.06</v>
      </c>
      <c r="AJ384" s="27" t="n">
        <v>2.1</v>
      </c>
      <c r="AK384" s="27" t="n">
        <v>13.8</v>
      </c>
      <c r="AL384" s="27" t="n">
        <v>8.4</v>
      </c>
      <c r="AM384" s="27" t="n">
        <v>14.4</v>
      </c>
      <c r="AN384" s="27" t="n">
        <v>0.36</v>
      </c>
      <c r="BD384" s="27" t="n">
        <v>0.66</v>
      </c>
      <c r="BE384" s="27" t="n">
        <v>3.67</v>
      </c>
      <c r="BF384" s="27" t="n">
        <v>2.74</v>
      </c>
      <c r="BG384" s="27" t="n">
        <v>46.2</v>
      </c>
      <c r="BH384" s="27" t="n">
        <f aca="false">CF384*60/60</f>
        <v>0</v>
      </c>
      <c r="BI384" s="27" t="n">
        <v>0.02</v>
      </c>
      <c r="BJ384" s="27" t="n">
        <v>0.02</v>
      </c>
      <c r="BK384" s="27" t="n">
        <v>11.1</v>
      </c>
      <c r="BL384" s="27" t="n">
        <v>10.64</v>
      </c>
      <c r="BM384" s="27" t="n">
        <v>10.47</v>
      </c>
      <c r="BN384" s="27" t="n">
        <v>19.1</v>
      </c>
      <c r="BO384" s="27" t="n">
        <v>0.5</v>
      </c>
    </row>
    <row r="385" s="35" customFormat="true" ht="13.8" hidden="false" customHeight="false" outlineLevel="0" collapsed="false">
      <c r="A385" s="34"/>
      <c r="B385" s="21" t="s">
        <v>113</v>
      </c>
      <c r="C385" s="26" t="s">
        <v>114</v>
      </c>
      <c r="D385" s="21" t="n">
        <v>250</v>
      </c>
      <c r="E385" s="21" t="n">
        <f aca="false">BD385*250/100</f>
        <v>2.05</v>
      </c>
      <c r="F385" s="21" t="n">
        <f aca="false">BE385*250/100</f>
        <v>6.6</v>
      </c>
      <c r="G385" s="21" t="n">
        <f aca="false">BF385*250/100</f>
        <v>10.3</v>
      </c>
      <c r="H385" s="21" t="n">
        <f aca="false">BG385*250/100</f>
        <v>107.5</v>
      </c>
      <c r="I385" s="21" t="n">
        <f aca="false">BH385*250/100</f>
        <v>10</v>
      </c>
      <c r="J385" s="21" t="n">
        <f aca="false">BI385*250/100</f>
        <v>0.025</v>
      </c>
      <c r="K385" s="21" t="n">
        <f aca="false">BJ385*250/100</f>
        <v>0.05</v>
      </c>
      <c r="L385" s="21" t="n">
        <f aca="false">BK385*250/100</f>
        <v>26.425</v>
      </c>
      <c r="M385" s="21" t="n">
        <f aca="false">BL385*250/100</f>
        <v>65.375</v>
      </c>
      <c r="N385" s="21" t="n">
        <f aca="false">BM385*250/100</f>
        <v>28.05</v>
      </c>
      <c r="O385" s="21" t="n">
        <f aca="false">BN385*250/100</f>
        <v>52.3</v>
      </c>
      <c r="P385" s="21" t="n">
        <f aca="false">BO385*250/100</f>
        <v>1.125</v>
      </c>
      <c r="BD385" s="21" t="n">
        <v>0.82</v>
      </c>
      <c r="BE385" s="21" t="n">
        <v>2.64</v>
      </c>
      <c r="BF385" s="21" t="n">
        <v>4.12</v>
      </c>
      <c r="BG385" s="21" t="n">
        <v>43</v>
      </c>
      <c r="BH385" s="21" t="n">
        <v>4</v>
      </c>
      <c r="BI385" s="21" t="n">
        <v>0.01</v>
      </c>
      <c r="BJ385" s="21" t="n">
        <v>0.02</v>
      </c>
      <c r="BK385" s="21" t="n">
        <v>10.57</v>
      </c>
      <c r="BL385" s="21" t="n">
        <v>26.15</v>
      </c>
      <c r="BM385" s="21" t="n">
        <v>11.22</v>
      </c>
      <c r="BN385" s="21" t="n">
        <v>20.92</v>
      </c>
      <c r="BO385" s="21" t="n">
        <v>0.45</v>
      </c>
      <c r="WOC385" s="37"/>
      <c r="WOD385" s="37"/>
      <c r="WOE385" s="37"/>
      <c r="WOF385" s="37"/>
      <c r="WOG385" s="37"/>
      <c r="WOH385" s="37"/>
      <c r="WOI385" s="37"/>
      <c r="WOJ385" s="37"/>
      <c r="WOK385" s="37"/>
      <c r="WOL385" s="37"/>
      <c r="WOM385" s="37"/>
      <c r="WON385" s="37"/>
      <c r="WOO385" s="37"/>
      <c r="WOP385" s="37"/>
      <c r="WOQ385" s="37"/>
      <c r="WOR385" s="37"/>
      <c r="WOS385" s="37"/>
      <c r="WOT385" s="37"/>
      <c r="WOU385" s="37"/>
      <c r="WOV385" s="37"/>
      <c r="WOW385" s="37"/>
      <c r="WOX385" s="37"/>
      <c r="WOY385" s="37"/>
      <c r="WOZ385" s="37"/>
      <c r="WPA385" s="37"/>
      <c r="WPB385" s="37"/>
      <c r="WPC385" s="37"/>
      <c r="WPD385" s="37"/>
      <c r="WPE385" s="37"/>
      <c r="WPF385" s="37"/>
      <c r="WPG385" s="37"/>
      <c r="WPH385" s="37"/>
      <c r="WPI385" s="37"/>
      <c r="WPJ385" s="37"/>
      <c r="WPK385" s="37"/>
      <c r="WPL385" s="37"/>
      <c r="WPM385" s="37"/>
      <c r="WPN385" s="37"/>
      <c r="WPO385" s="37"/>
      <c r="WPP385" s="37"/>
      <c r="WPQ385" s="37"/>
      <c r="WPR385" s="37"/>
      <c r="WPS385" s="37"/>
      <c r="WPT385" s="37"/>
      <c r="WPU385" s="37"/>
      <c r="WPV385" s="37"/>
      <c r="WPW385" s="37"/>
      <c r="WPX385" s="37"/>
      <c r="WPY385" s="37"/>
      <c r="WPZ385" s="37"/>
      <c r="WQA385" s="37"/>
      <c r="WQB385" s="37"/>
      <c r="WQC385" s="37"/>
      <c r="WQD385" s="37"/>
      <c r="WQE385" s="37"/>
      <c r="WQF385" s="37"/>
      <c r="WQG385" s="37"/>
      <c r="WQH385" s="37"/>
      <c r="WQI385" s="37"/>
      <c r="WQJ385" s="37"/>
      <c r="WQK385" s="37"/>
      <c r="WQL385" s="37"/>
      <c r="WQM385" s="37"/>
      <c r="WQN385" s="37"/>
      <c r="WQO385" s="37"/>
      <c r="WQP385" s="37"/>
      <c r="WQQ385" s="37"/>
      <c r="WQR385" s="37"/>
      <c r="WQS385" s="37"/>
      <c r="WQT385" s="37"/>
      <c r="WQU385" s="37"/>
      <c r="WQV385" s="37"/>
      <c r="WQW385" s="37"/>
      <c r="WQX385" s="37"/>
      <c r="WQY385" s="37"/>
      <c r="WQZ385" s="37"/>
      <c r="WRA385" s="37"/>
      <c r="WRB385" s="37"/>
      <c r="WRC385" s="37"/>
      <c r="WRD385" s="37"/>
      <c r="WRE385" s="37"/>
      <c r="WRF385" s="37"/>
      <c r="WRG385" s="4"/>
    </row>
    <row r="386" s="1" customFormat="true" ht="13.8" hidden="false" customHeight="false" outlineLevel="0" collapsed="false">
      <c r="A386" s="34"/>
      <c r="B386" s="18" t="s">
        <v>87</v>
      </c>
      <c r="C386" s="38" t="s">
        <v>88</v>
      </c>
      <c r="D386" s="20" t="n">
        <v>250</v>
      </c>
      <c r="E386" s="39" t="n">
        <v>21.18</v>
      </c>
      <c r="F386" s="39" t="n">
        <v>13.08</v>
      </c>
      <c r="G386" s="39" t="n">
        <v>44.67</v>
      </c>
      <c r="H386" s="39" t="n">
        <v>381.67</v>
      </c>
      <c r="I386" s="39" t="n">
        <v>24.33</v>
      </c>
      <c r="J386" s="39" t="n">
        <v>0.13</v>
      </c>
      <c r="K386" s="39" t="n">
        <v>0.17</v>
      </c>
      <c r="L386" s="39" t="n">
        <v>7.53</v>
      </c>
      <c r="M386" s="39" t="n">
        <v>57.93</v>
      </c>
      <c r="N386" s="39" t="n">
        <v>67.55</v>
      </c>
      <c r="O386" s="39" t="n">
        <v>219.17</v>
      </c>
      <c r="P386" s="39" t="n">
        <v>2.47</v>
      </c>
      <c r="BD386" s="27" t="n">
        <v>10.34</v>
      </c>
      <c r="BE386" s="27" t="n">
        <v>3.41</v>
      </c>
      <c r="BF386" s="27" t="n">
        <v>3.85</v>
      </c>
      <c r="BG386" s="27" t="n">
        <v>87</v>
      </c>
      <c r="BH386" s="27" t="n">
        <v>6.1</v>
      </c>
      <c r="BI386" s="21" t="n">
        <v>0.07</v>
      </c>
      <c r="BJ386" s="21" t="n">
        <v>0.06</v>
      </c>
      <c r="BK386" s="27" t="n">
        <v>4.74</v>
      </c>
      <c r="BL386" s="27" t="n">
        <v>27.65</v>
      </c>
      <c r="BM386" s="27" t="n">
        <v>29.77</v>
      </c>
      <c r="BN386" s="27" t="n">
        <v>148.84</v>
      </c>
      <c r="BO386" s="27" t="n">
        <v>0.63</v>
      </c>
      <c r="WRG386" s="4"/>
      <c r="XFD386" s="4"/>
    </row>
    <row r="387" customFormat="false" ht="13.8" hidden="false" customHeight="false" outlineLevel="0" collapsed="false">
      <c r="A387" s="34"/>
      <c r="B387" s="21" t="s">
        <v>31</v>
      </c>
      <c r="C387" s="26" t="s">
        <v>32</v>
      </c>
      <c r="D387" s="21" t="n">
        <v>30</v>
      </c>
      <c r="E387" s="27" t="n">
        <f aca="false">BD387*30/20</f>
        <v>2.04</v>
      </c>
      <c r="F387" s="27" t="n">
        <f aca="false">BE387*30/20</f>
        <v>0.36</v>
      </c>
      <c r="G387" s="27" t="n">
        <f aca="false">BF387*30/20</f>
        <v>10.08</v>
      </c>
      <c r="H387" s="27" t="n">
        <f aca="false">BG387*30/20</f>
        <v>51.24</v>
      </c>
      <c r="I387" s="27" t="n">
        <f aca="false">BH387*30/20</f>
        <v>0</v>
      </c>
      <c r="J387" s="27" t="n">
        <f aca="false">BI387*30/20</f>
        <v>0.045</v>
      </c>
      <c r="K387" s="27" t="n">
        <f aca="false">BJ387*30/20</f>
        <v>0.03</v>
      </c>
      <c r="L387" s="27" t="n">
        <f aca="false">BK387*30/20</f>
        <v>0</v>
      </c>
      <c r="M387" s="27" t="n">
        <f aca="false">BL387*30/20</f>
        <v>13.515</v>
      </c>
      <c r="N387" s="27" t="n">
        <f aca="false">BM387*30/20</f>
        <v>14.115</v>
      </c>
      <c r="O387" s="27" t="n">
        <f aca="false">BN387*30/20</f>
        <v>45.21</v>
      </c>
      <c r="P387" s="27" t="n">
        <f aca="false">BO387*30/20</f>
        <v>1.125</v>
      </c>
      <c r="Q387" s="27" t="n">
        <v>1.7</v>
      </c>
      <c r="R387" s="27" t="n">
        <v>0.3</v>
      </c>
      <c r="S387" s="27" t="n">
        <v>8.4</v>
      </c>
      <c r="T387" s="27" t="n">
        <v>42.7</v>
      </c>
      <c r="U387" s="27"/>
      <c r="V387" s="27" t="n">
        <v>0.04</v>
      </c>
      <c r="W387" s="27" t="n">
        <v>0.02</v>
      </c>
      <c r="X387" s="27"/>
      <c r="Y387" s="27" t="n">
        <v>11.26</v>
      </c>
      <c r="Z387" s="27" t="n">
        <v>11.76</v>
      </c>
      <c r="AA387" s="27" t="n">
        <v>37.68</v>
      </c>
      <c r="AB387" s="27" t="n">
        <v>0.94</v>
      </c>
      <c r="BD387" s="27" t="n">
        <v>1.36</v>
      </c>
      <c r="BE387" s="27" t="n">
        <v>0.24</v>
      </c>
      <c r="BF387" s="27" t="n">
        <v>6.72</v>
      </c>
      <c r="BG387" s="27" t="n">
        <v>34.16</v>
      </c>
      <c r="BH387" s="27"/>
      <c r="BI387" s="27" t="n">
        <v>0.03</v>
      </c>
      <c r="BJ387" s="27" t="n">
        <v>0.02</v>
      </c>
      <c r="BK387" s="27"/>
      <c r="BL387" s="27" t="n">
        <v>9.01</v>
      </c>
      <c r="BM387" s="27" t="n">
        <v>9.41</v>
      </c>
      <c r="BN387" s="27" t="n">
        <v>30.14</v>
      </c>
      <c r="BO387" s="27" t="n">
        <v>0.75</v>
      </c>
    </row>
    <row r="388" customFormat="false" ht="13.8" hidden="false" customHeight="false" outlineLevel="0" collapsed="false">
      <c r="A388" s="34"/>
      <c r="B388" s="21" t="s">
        <v>31</v>
      </c>
      <c r="C388" s="15" t="s">
        <v>33</v>
      </c>
      <c r="D388" s="21" t="n">
        <v>50</v>
      </c>
      <c r="E388" s="27" t="n">
        <f aca="false">BD388*50/40</f>
        <v>3.7</v>
      </c>
      <c r="F388" s="27" t="n">
        <f aca="false">BE388*50/40</f>
        <v>0.45</v>
      </c>
      <c r="G388" s="27" t="n">
        <f aca="false">BF388*50/40</f>
        <v>26.375</v>
      </c>
      <c r="H388" s="27" t="n">
        <f aca="false">BG388*50/40</f>
        <v>117.225</v>
      </c>
      <c r="I388" s="27" t="n">
        <f aca="false">BH388*50/40</f>
        <v>0</v>
      </c>
      <c r="J388" s="27" t="n">
        <f aca="false">BI388*50/40</f>
        <v>0</v>
      </c>
      <c r="K388" s="27" t="n">
        <f aca="false">BJ388*50/40</f>
        <v>0.025</v>
      </c>
      <c r="L388" s="27" t="n">
        <f aca="false">BK388*50/40</f>
        <v>0</v>
      </c>
      <c r="M388" s="27" t="n">
        <f aca="false">BL388*50/40</f>
        <v>10</v>
      </c>
      <c r="N388" s="27" t="n">
        <f aca="false">BM388*50/40</f>
        <v>7</v>
      </c>
      <c r="O388" s="27" t="n">
        <f aca="false">BN388*50/40</f>
        <v>32.5</v>
      </c>
      <c r="P388" s="27" t="n">
        <f aca="false">BO388*50/40</f>
        <v>0.55</v>
      </c>
      <c r="Q388" s="27" t="n">
        <v>3.03</v>
      </c>
      <c r="R388" s="27" t="n">
        <v>0.36</v>
      </c>
      <c r="S388" s="27" t="n">
        <v>19.64</v>
      </c>
      <c r="T388" s="27" t="n">
        <v>93.77</v>
      </c>
      <c r="U388" s="27"/>
      <c r="V388" s="27"/>
      <c r="W388" s="27" t="n">
        <v>0.013</v>
      </c>
      <c r="X388" s="27"/>
      <c r="Y388" s="27" t="n">
        <v>8</v>
      </c>
      <c r="Z388" s="27" t="n">
        <v>5.6</v>
      </c>
      <c r="AA388" s="27" t="n">
        <v>26</v>
      </c>
      <c r="AB388" s="27" t="n">
        <v>0.44</v>
      </c>
      <c r="AC388" s="27" t="n">
        <v>3</v>
      </c>
      <c r="AD388" s="27" t="n">
        <f aca="false">AP388*40/40</f>
        <v>0</v>
      </c>
      <c r="AE388" s="27" t="n">
        <f aca="false">AQ388*40/40</f>
        <v>0</v>
      </c>
      <c r="AF388" s="27" t="n">
        <f aca="false">AR388*40/40</f>
        <v>0</v>
      </c>
      <c r="AG388" s="27" t="n">
        <f aca="false">AS388*40/40</f>
        <v>0</v>
      </c>
      <c r="AH388" s="27" t="n">
        <f aca="false">AT388*40/40</f>
        <v>0</v>
      </c>
      <c r="AI388" s="27" t="n">
        <f aca="false">AU388*40/40</f>
        <v>0</v>
      </c>
      <c r="AJ388" s="27" t="n">
        <f aca="false">AV388*40/40</f>
        <v>0</v>
      </c>
      <c r="AK388" s="27" t="n">
        <f aca="false">AW388*40/40</f>
        <v>0</v>
      </c>
      <c r="AL388" s="27" t="n">
        <f aca="false">AX388*40/40</f>
        <v>0</v>
      </c>
      <c r="AM388" s="27" t="n">
        <f aca="false">AY388*40/40</f>
        <v>0</v>
      </c>
      <c r="AN388" s="27" t="n">
        <f aca="false">AZ388*40/40</f>
        <v>0</v>
      </c>
      <c r="BD388" s="27" t="n">
        <v>2.96</v>
      </c>
      <c r="BE388" s="27" t="n">
        <v>0.36</v>
      </c>
      <c r="BF388" s="27" t="n">
        <v>21.1</v>
      </c>
      <c r="BG388" s="27" t="n">
        <v>93.78</v>
      </c>
      <c r="BH388" s="27"/>
      <c r="BI388" s="27"/>
      <c r="BJ388" s="27" t="n">
        <v>0.02</v>
      </c>
      <c r="BK388" s="27"/>
      <c r="BL388" s="27" t="n">
        <v>8</v>
      </c>
      <c r="BM388" s="27" t="n">
        <v>5.6</v>
      </c>
      <c r="BN388" s="27" t="n">
        <v>26</v>
      </c>
      <c r="BO388" s="27" t="n">
        <v>0.44</v>
      </c>
      <c r="WOD388" s="2"/>
      <c r="WOE388" s="2"/>
      <c r="WOF388" s="2"/>
      <c r="WOG388" s="2"/>
      <c r="WOH388" s="2"/>
      <c r="WOI388" s="2"/>
      <c r="WOJ388" s="2"/>
      <c r="WOK388" s="2"/>
      <c r="WOL388" s="2"/>
      <c r="WOM388" s="2"/>
      <c r="WON388" s="2"/>
      <c r="WOO388" s="2"/>
      <c r="WOP388" s="2"/>
      <c r="WOQ388" s="2"/>
      <c r="WOR388" s="2"/>
      <c r="WOS388" s="2"/>
      <c r="WOT388" s="2"/>
      <c r="WOU388" s="2"/>
      <c r="WOV388" s="2"/>
      <c r="WOW388" s="2"/>
      <c r="WOX388" s="2"/>
      <c r="WOY388" s="2"/>
      <c r="WOZ388" s="2"/>
      <c r="WPA388" s="2"/>
      <c r="WPB388" s="2"/>
      <c r="WPC388" s="2"/>
      <c r="WPD388" s="2"/>
      <c r="WPE388" s="2"/>
      <c r="WPF388" s="2"/>
      <c r="WPG388" s="2"/>
      <c r="WPH388" s="2"/>
      <c r="WPI388" s="2"/>
      <c r="WPJ388" s="2"/>
      <c r="WPK388" s="2"/>
      <c r="WPL388" s="2"/>
      <c r="WPM388" s="2"/>
      <c r="WPN388" s="2"/>
      <c r="WPO388" s="2"/>
      <c r="WPP388" s="2"/>
      <c r="WPQ388" s="2"/>
      <c r="WPR388" s="2"/>
      <c r="WPS388" s="2"/>
      <c r="WPT388" s="2"/>
      <c r="WPU388" s="2"/>
      <c r="WPV388" s="2"/>
      <c r="WPW388" s="2"/>
      <c r="WPX388" s="2"/>
      <c r="WPY388" s="2"/>
      <c r="WPZ388" s="2"/>
      <c r="WQA388" s="2"/>
      <c r="WQB388" s="2"/>
      <c r="WQC388" s="2"/>
      <c r="WQD388" s="2"/>
      <c r="WQE388" s="2"/>
      <c r="WQF388" s="2"/>
      <c r="WQG388" s="2"/>
      <c r="WQH388" s="2"/>
      <c r="WQI388" s="2"/>
      <c r="WQJ388" s="2"/>
      <c r="WQK388" s="2"/>
      <c r="WQL388" s="2"/>
      <c r="WQM388" s="2"/>
      <c r="WQN388" s="2"/>
      <c r="WQO388" s="2"/>
      <c r="WQP388" s="2"/>
      <c r="WQQ388" s="2"/>
      <c r="WQR388" s="2"/>
      <c r="WQS388" s="2"/>
      <c r="WQT388" s="2"/>
      <c r="WQU388" s="2"/>
      <c r="WQV388" s="2"/>
      <c r="WQW388" s="2"/>
      <c r="WQX388" s="2"/>
      <c r="WQY388" s="2"/>
      <c r="WQZ388" s="2"/>
      <c r="WRA388" s="2"/>
      <c r="WRB388" s="2"/>
      <c r="WRC388" s="2"/>
      <c r="WRD388" s="2"/>
      <c r="WRE388" s="2"/>
      <c r="WRF388" s="2"/>
    </row>
    <row r="389" customFormat="false" ht="15.65" hidden="false" customHeight="true" outlineLevel="0" collapsed="false">
      <c r="A389" s="34"/>
      <c r="B389" s="21" t="s">
        <v>70</v>
      </c>
      <c r="C389" s="15" t="s">
        <v>71</v>
      </c>
      <c r="D389" s="21" t="n">
        <v>200</v>
      </c>
      <c r="E389" s="27" t="n">
        <f aca="false">BD389*200/100</f>
        <v>0.66</v>
      </c>
      <c r="F389" s="27" t="n">
        <f aca="false">BE389*200/100</f>
        <v>0.1</v>
      </c>
      <c r="G389" s="27" t="n">
        <f aca="false">BF389*200/100</f>
        <v>32</v>
      </c>
      <c r="H389" s="27" t="n">
        <f aca="false">BG389*200/100</f>
        <v>132</v>
      </c>
      <c r="I389" s="27" t="n">
        <f aca="false">BH389*200/100</f>
        <v>0</v>
      </c>
      <c r="J389" s="27" t="n">
        <f aca="false">BI389*200/100</f>
        <v>0.02</v>
      </c>
      <c r="K389" s="27" t="n">
        <f aca="false">BJ389*200/100</f>
        <v>0.02</v>
      </c>
      <c r="L389" s="27" t="n">
        <f aca="false">BK389*200/100</f>
        <v>0.72</v>
      </c>
      <c r="M389" s="27" t="n">
        <f aca="false">BL389*200/100</f>
        <v>32.48</v>
      </c>
      <c r="N389" s="27" t="n">
        <f aca="false">BM389*200/100</f>
        <v>17.46</v>
      </c>
      <c r="O389" s="27" t="n">
        <f aca="false">BN389*200/100</f>
        <v>23.44</v>
      </c>
      <c r="P389" s="27" t="n">
        <f aca="false">BO389*200/100</f>
        <v>0.68</v>
      </c>
      <c r="Q389" s="42" t="n">
        <v>0.3</v>
      </c>
      <c r="R389" s="42" t="n">
        <v>0.1</v>
      </c>
      <c r="S389" s="42" t="n">
        <v>8.4</v>
      </c>
      <c r="T389" s="42" t="n">
        <v>35.4</v>
      </c>
      <c r="U389" s="42" t="n">
        <v>3.06</v>
      </c>
      <c r="V389" s="15" t="n">
        <v>0.01</v>
      </c>
      <c r="W389" s="15" t="n">
        <v>0.01</v>
      </c>
      <c r="X389" s="42" t="n">
        <v>24</v>
      </c>
      <c r="Y389" s="42" t="n">
        <v>9.6</v>
      </c>
      <c r="Z389" s="42" t="n">
        <v>8.1</v>
      </c>
      <c r="AA389" s="42" t="n">
        <v>8.6</v>
      </c>
      <c r="AB389" s="42" t="n">
        <v>0.36</v>
      </c>
      <c r="BD389" s="27" t="n">
        <v>0.33</v>
      </c>
      <c r="BE389" s="27" t="n">
        <v>0.05</v>
      </c>
      <c r="BF389" s="27" t="n">
        <v>16</v>
      </c>
      <c r="BG389" s="27" t="n">
        <v>66</v>
      </c>
      <c r="BH389" s="27"/>
      <c r="BI389" s="27" t="n">
        <v>0.01</v>
      </c>
      <c r="BJ389" s="27" t="n">
        <v>0.01</v>
      </c>
      <c r="BK389" s="27" t="n">
        <v>0.36</v>
      </c>
      <c r="BL389" s="27" t="n">
        <v>16.24</v>
      </c>
      <c r="BM389" s="27" t="n">
        <v>8.73</v>
      </c>
      <c r="BN389" s="27" t="n">
        <v>11.72</v>
      </c>
      <c r="BO389" s="27" t="n">
        <v>0.34</v>
      </c>
    </row>
    <row r="390" s="2" customFormat="true" ht="13.8" hidden="false" customHeight="true" outlineLevel="0" collapsed="false">
      <c r="A390" s="34"/>
      <c r="B390" s="21"/>
      <c r="C390" s="72"/>
      <c r="D390" s="21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Q390" s="70"/>
      <c r="AR390" s="70"/>
      <c r="AS390" s="70"/>
      <c r="AT390" s="70"/>
      <c r="AU390" s="71"/>
      <c r="AV390" s="72"/>
      <c r="AW390" s="72"/>
      <c r="AX390" s="72"/>
      <c r="AY390" s="70"/>
      <c r="AZ390" s="70"/>
      <c r="BA390" s="70"/>
      <c r="BB390" s="70"/>
      <c r="BD390" s="27"/>
      <c r="BE390" s="27"/>
      <c r="BF390" s="27"/>
      <c r="BG390" s="27"/>
      <c r="BH390" s="27"/>
      <c r="BI390" s="27"/>
      <c r="BJ390" s="27"/>
      <c r="BK390" s="73"/>
      <c r="BL390" s="27"/>
      <c r="BM390" s="27"/>
      <c r="BN390" s="27"/>
      <c r="BO390" s="27"/>
      <c r="WNL390" s="3"/>
      <c r="WNM390" s="3"/>
      <c r="WNN390" s="3"/>
      <c r="WNO390" s="3"/>
      <c r="WNP390" s="3"/>
      <c r="WNQ390" s="3"/>
      <c r="WNR390" s="3"/>
      <c r="WNS390" s="3"/>
      <c r="WNT390" s="3"/>
      <c r="WNU390" s="3"/>
      <c r="WNV390" s="3"/>
      <c r="WNW390" s="3"/>
      <c r="WNX390" s="3"/>
      <c r="WNY390" s="3"/>
      <c r="WNZ390" s="3"/>
      <c r="WOA390" s="3"/>
      <c r="WOB390" s="3"/>
      <c r="WOC390" s="3"/>
      <c r="WOD390" s="3"/>
      <c r="WOE390" s="3"/>
      <c r="WOF390" s="3"/>
      <c r="WOG390" s="3"/>
      <c r="WOH390" s="3"/>
      <c r="WOI390" s="3"/>
      <c r="WOJ390" s="3"/>
      <c r="WOK390" s="3"/>
      <c r="WOL390" s="3"/>
      <c r="WOM390" s="3"/>
      <c r="WON390" s="3"/>
      <c r="WOO390" s="3"/>
      <c r="WOP390" s="3"/>
      <c r="WOQ390" s="3"/>
      <c r="WOR390" s="3"/>
      <c r="WOS390" s="3"/>
      <c r="WOT390" s="3"/>
      <c r="WOU390" s="3"/>
      <c r="WOV390" s="3"/>
      <c r="WOW390" s="3"/>
      <c r="WOX390" s="3"/>
      <c r="WOY390" s="3"/>
      <c r="WOZ390" s="3"/>
      <c r="WPA390" s="3"/>
      <c r="WPB390" s="3"/>
      <c r="WPC390" s="3"/>
      <c r="WPD390" s="3"/>
      <c r="WPE390" s="3"/>
      <c r="WPF390" s="3"/>
      <c r="WPG390" s="3"/>
      <c r="WPH390" s="3"/>
      <c r="WPI390" s="3"/>
      <c r="WPJ390" s="3"/>
      <c r="WPK390" s="3"/>
      <c r="WPL390" s="3"/>
      <c r="WPM390" s="3"/>
      <c r="WPN390" s="3"/>
      <c r="WPO390" s="3"/>
      <c r="WPP390" s="3"/>
      <c r="WPQ390" s="3"/>
      <c r="WPR390" s="3"/>
      <c r="WPS390" s="3"/>
      <c r="WPT390" s="3"/>
      <c r="WPU390" s="3"/>
      <c r="WPV390" s="3"/>
      <c r="WPW390" s="3"/>
      <c r="WPX390" s="3"/>
      <c r="WPY390" s="3"/>
      <c r="WPZ390" s="3"/>
      <c r="WQA390" s="3"/>
      <c r="WQB390" s="3"/>
      <c r="WQC390" s="3"/>
      <c r="WQD390" s="3"/>
      <c r="WQE390" s="3"/>
      <c r="WQF390" s="3"/>
      <c r="WQG390" s="3"/>
      <c r="WQH390" s="3"/>
      <c r="WQI390" s="3"/>
      <c r="WQJ390" s="3"/>
      <c r="WQK390" s="3"/>
      <c r="WQL390" s="3"/>
      <c r="WQM390" s="3"/>
      <c r="WQN390" s="3"/>
      <c r="WQO390" s="3"/>
      <c r="WQP390" s="3"/>
      <c r="WQQ390" s="3"/>
      <c r="WQR390" s="3"/>
      <c r="WQS390" s="3"/>
      <c r="WQT390" s="3"/>
      <c r="WQU390" s="3"/>
      <c r="WQV390" s="3"/>
      <c r="WQW390" s="3"/>
      <c r="WQX390" s="3"/>
      <c r="WQY390" s="3"/>
      <c r="WQZ390" s="3"/>
      <c r="WRA390" s="3"/>
      <c r="WRB390" s="3"/>
      <c r="WRC390" s="3"/>
      <c r="WRD390" s="3"/>
      <c r="WRE390" s="3"/>
      <c r="WRF390" s="3"/>
      <c r="WRG390" s="4"/>
    </row>
    <row r="391" customFormat="false" ht="15" hidden="false" customHeight="false" outlineLevel="0" collapsed="false">
      <c r="A391" s="34"/>
      <c r="B391" s="74"/>
      <c r="C391" s="30" t="s">
        <v>117</v>
      </c>
      <c r="D391" s="31" t="n">
        <f aca="false">SUM(D384:D390)</f>
        <v>880</v>
      </c>
      <c r="E391" s="44"/>
      <c r="F391" s="44"/>
      <c r="G391" s="44"/>
      <c r="H391" s="44"/>
      <c r="I391" s="44"/>
      <c r="J391" s="45"/>
      <c r="K391" s="45"/>
      <c r="L391" s="44"/>
      <c r="M391" s="44"/>
      <c r="N391" s="44"/>
      <c r="O391" s="44"/>
      <c r="P391" s="44"/>
    </row>
    <row r="392" customFormat="false" ht="15.75" hidden="false" customHeight="true" outlineLevel="0" collapsed="false">
      <c r="A392" s="33" t="s">
        <v>93</v>
      </c>
      <c r="B392" s="33"/>
      <c r="C392" s="33"/>
      <c r="D392" s="33"/>
      <c r="E392" s="32" t="n">
        <f aca="false">SUM(E384:E391)</f>
        <v>30.73</v>
      </c>
      <c r="F392" s="32" t="n">
        <f aca="false">SUM(F384:F391)</f>
        <v>26.7066666666667</v>
      </c>
      <c r="G392" s="32" t="n">
        <f aca="false">SUM(G384:G391)</f>
        <v>127.991666666667</v>
      </c>
      <c r="H392" s="32" t="n">
        <f aca="false">SUM(H384:H391)</f>
        <v>866.635</v>
      </c>
      <c r="I392" s="32" t="n">
        <f aca="false">SUM(I384:I391)</f>
        <v>34.33</v>
      </c>
      <c r="J392" s="32" t="n">
        <f aca="false">SUM(J384:J391)</f>
        <v>0.253333333333333</v>
      </c>
      <c r="K392" s="32" t="n">
        <f aca="false">SUM(K384:K391)</f>
        <v>0.328333333333333</v>
      </c>
      <c r="L392" s="32" t="n">
        <f aca="false">SUM(L384:L391)</f>
        <v>53.175</v>
      </c>
      <c r="M392" s="32" t="n">
        <f aca="false">SUM(M384:M391)</f>
        <v>197.033333333333</v>
      </c>
      <c r="N392" s="32" t="n">
        <f aca="false">SUM(N384:N391)</f>
        <v>151.625</v>
      </c>
      <c r="O392" s="32" t="n">
        <f aca="false">SUM(O384:O391)</f>
        <v>404.453333333333</v>
      </c>
      <c r="P392" s="32" t="n">
        <f aca="false">SUM(P384:P391)</f>
        <v>6.78333333333333</v>
      </c>
    </row>
    <row r="393" customFormat="false" ht="15.75" hidden="false" customHeight="true" outlineLevel="0" collapsed="false">
      <c r="A393" s="34"/>
      <c r="B393" s="34"/>
      <c r="C393" s="34"/>
      <c r="D393" s="34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customFormat="false" ht="15.75" hidden="false" customHeight="false" outlineLevel="0" collapsed="false">
      <c r="A394" s="91"/>
      <c r="B394" s="91"/>
      <c r="C394" s="91"/>
      <c r="D394" s="91"/>
      <c r="E394" s="92"/>
      <c r="F394" s="92"/>
      <c r="G394" s="92"/>
      <c r="H394" s="92"/>
      <c r="I394" s="92"/>
      <c r="J394" s="93"/>
      <c r="K394" s="93"/>
      <c r="L394" s="92"/>
      <c r="M394" s="92"/>
      <c r="N394" s="92"/>
      <c r="O394" s="92"/>
      <c r="P394" s="92"/>
    </row>
    <row r="395" customFormat="false" ht="15.75" hidden="true" customHeight="false" outlineLevel="0" collapsed="false">
      <c r="A395" s="91"/>
      <c r="B395" s="91"/>
      <c r="C395" s="91"/>
      <c r="D395" s="91"/>
      <c r="E395" s="92"/>
      <c r="F395" s="92"/>
      <c r="G395" s="92"/>
      <c r="H395" s="92"/>
      <c r="I395" s="92"/>
      <c r="J395" s="93"/>
      <c r="K395" s="93"/>
      <c r="L395" s="92"/>
      <c r="M395" s="92"/>
      <c r="N395" s="92"/>
      <c r="O395" s="92"/>
      <c r="P395" s="92"/>
    </row>
    <row r="396" s="46" customFormat="true" ht="15.75" hidden="true" customHeight="true" outlineLevel="0" collapsed="false">
      <c r="A396" s="94"/>
      <c r="B396" s="94"/>
      <c r="C396" s="94"/>
      <c r="D396" s="94"/>
      <c r="E396" s="95" t="s">
        <v>181</v>
      </c>
      <c r="F396" s="95" t="s">
        <v>182</v>
      </c>
      <c r="G396" s="95" t="s">
        <v>183</v>
      </c>
      <c r="H396" s="95" t="s">
        <v>184</v>
      </c>
      <c r="I396" s="95" t="s">
        <v>185</v>
      </c>
      <c r="J396" s="96" t="s">
        <v>186</v>
      </c>
      <c r="K396" s="96" t="s">
        <v>187</v>
      </c>
      <c r="L396" s="95" t="s">
        <v>188</v>
      </c>
      <c r="M396" s="95" t="s">
        <v>15</v>
      </c>
      <c r="N396" s="95" t="s">
        <v>16</v>
      </c>
      <c r="O396" s="95" t="s">
        <v>17</v>
      </c>
      <c r="P396" s="95" t="s">
        <v>189</v>
      </c>
      <c r="VWV396" s="1"/>
      <c r="VWW396" s="1"/>
      <c r="VWX396" s="1"/>
      <c r="VWY396" s="1"/>
      <c r="VWZ396" s="1"/>
      <c r="VXA396" s="1"/>
      <c r="VXB396" s="1"/>
      <c r="VXC396" s="1"/>
      <c r="VXD396" s="1"/>
      <c r="VXE396" s="1"/>
      <c r="VXF396" s="1"/>
      <c r="VXG396" s="1"/>
      <c r="VXH396" s="1"/>
      <c r="VXI396" s="1"/>
      <c r="VXJ396" s="1"/>
      <c r="VXK396" s="1"/>
      <c r="VXL396" s="1"/>
      <c r="VXM396" s="1"/>
      <c r="VXN396" s="1"/>
      <c r="VXO396" s="1"/>
      <c r="VXP396" s="1"/>
      <c r="VXQ396" s="1"/>
      <c r="VXR396" s="1"/>
      <c r="VXS396" s="1"/>
      <c r="VXT396" s="1"/>
      <c r="VXU396" s="1"/>
      <c r="VXV396" s="1"/>
      <c r="VXW396" s="1"/>
      <c r="VXX396" s="1"/>
      <c r="VXY396" s="1"/>
      <c r="VXZ396" s="1"/>
      <c r="VYA396" s="1"/>
      <c r="VYB396" s="1"/>
      <c r="VYC396" s="1"/>
      <c r="VYD396" s="1"/>
      <c r="VYE396" s="1"/>
      <c r="VYF396" s="1"/>
      <c r="VYG396" s="1"/>
      <c r="VYH396" s="1"/>
      <c r="VYI396" s="1"/>
      <c r="VYJ396" s="1"/>
      <c r="VYK396" s="1"/>
      <c r="VYL396" s="1"/>
      <c r="VYM396" s="1"/>
      <c r="VYN396" s="1"/>
      <c r="VYO396" s="1"/>
      <c r="VYP396" s="1"/>
      <c r="VYQ396" s="1"/>
      <c r="VYR396" s="1"/>
      <c r="VYS396" s="1"/>
      <c r="VYT396" s="1"/>
      <c r="VYU396" s="1"/>
      <c r="VYV396" s="1"/>
      <c r="VYW396" s="1"/>
      <c r="VYX396" s="1"/>
      <c r="VYY396" s="1"/>
      <c r="VYZ396" s="1"/>
      <c r="VZA396" s="1"/>
      <c r="VZB396" s="1"/>
      <c r="VZC396" s="1"/>
      <c r="VZD396" s="1"/>
      <c r="VZE396" s="1"/>
      <c r="VZF396" s="1"/>
      <c r="VZG396" s="1"/>
      <c r="VZH396" s="1"/>
      <c r="VZI396" s="1"/>
      <c r="VZJ396" s="1"/>
      <c r="VZK396" s="1"/>
      <c r="VZL396" s="1"/>
      <c r="VZM396" s="1"/>
      <c r="VZN396" s="1"/>
      <c r="VZO396" s="1"/>
      <c r="VZP396" s="1"/>
      <c r="VZQ396" s="1"/>
      <c r="VZR396" s="1"/>
      <c r="VZS396" s="1"/>
      <c r="VZT396" s="1"/>
      <c r="VZU396" s="1"/>
      <c r="VZV396" s="1"/>
      <c r="VZW396" s="1"/>
      <c r="VZX396" s="1"/>
      <c r="VZY396" s="1"/>
      <c r="VZZ396" s="1"/>
      <c r="WAA396" s="1"/>
      <c r="WAB396" s="1"/>
      <c r="WAC396" s="1"/>
      <c r="WAD396" s="1"/>
      <c r="WAE396" s="1"/>
      <c r="WAF396" s="1"/>
      <c r="WAG396" s="1"/>
      <c r="WAH396" s="1"/>
      <c r="WAI396" s="1"/>
      <c r="WAJ396" s="1"/>
      <c r="WAK396" s="1"/>
      <c r="WAL396" s="1"/>
      <c r="WAM396" s="1"/>
      <c r="WAN396" s="1"/>
      <c r="WAO396" s="1"/>
      <c r="WAP396" s="1"/>
      <c r="WAQ396" s="2"/>
      <c r="WAR396" s="2"/>
      <c r="WAS396" s="2"/>
      <c r="WAT396" s="2"/>
      <c r="WAU396" s="2"/>
      <c r="WAV396" s="2"/>
      <c r="WAW396" s="2"/>
      <c r="WAX396" s="2"/>
      <c r="WAY396" s="2"/>
      <c r="WAZ396" s="2"/>
      <c r="WBA396" s="2"/>
      <c r="WBB396" s="2"/>
      <c r="WBC396" s="2"/>
      <c r="WBD396" s="2"/>
      <c r="WBE396" s="2"/>
      <c r="WBF396" s="2"/>
      <c r="WBG396" s="2"/>
      <c r="WBH396" s="2"/>
      <c r="WBI396" s="2"/>
      <c r="WBJ396" s="2"/>
      <c r="WBK396" s="2"/>
      <c r="WBL396" s="2"/>
      <c r="WBM396" s="2"/>
      <c r="WBN396" s="2"/>
      <c r="WBO396" s="2"/>
      <c r="WBP396" s="2"/>
      <c r="WBQ396" s="2"/>
      <c r="WBR396" s="2"/>
      <c r="WBS396" s="2"/>
      <c r="WBT396" s="2"/>
      <c r="WBU396" s="2"/>
      <c r="WBV396" s="2"/>
      <c r="WBW396" s="2"/>
      <c r="WBX396" s="2"/>
      <c r="WBY396" s="2"/>
      <c r="WBZ396" s="2"/>
      <c r="WCA396" s="2"/>
      <c r="WCB396" s="2"/>
      <c r="WCC396" s="2"/>
      <c r="WCD396" s="2"/>
      <c r="WCE396" s="2"/>
      <c r="WCF396" s="2"/>
      <c r="WCG396" s="2"/>
      <c r="WCH396" s="2"/>
      <c r="WCI396" s="2"/>
      <c r="WCJ396" s="2"/>
      <c r="WCK396" s="2"/>
      <c r="WCL396" s="2"/>
      <c r="WCM396" s="2"/>
      <c r="WCN396" s="2"/>
      <c r="WCO396" s="2"/>
      <c r="WCP396" s="2"/>
      <c r="WCQ396" s="2"/>
      <c r="WCR396" s="2"/>
      <c r="WCS396" s="2"/>
      <c r="WCT396" s="2"/>
      <c r="WCU396" s="2"/>
      <c r="WCV396" s="2"/>
      <c r="WCW396" s="2"/>
      <c r="WCX396" s="2"/>
      <c r="WCY396" s="2"/>
      <c r="WCZ396" s="2"/>
      <c r="WDA396" s="2"/>
      <c r="WDB396" s="2"/>
      <c r="WDC396" s="2"/>
      <c r="WDD396" s="2"/>
      <c r="WDE396" s="2"/>
      <c r="WDF396" s="2"/>
      <c r="WDG396" s="2"/>
      <c r="WDH396" s="2"/>
      <c r="WDI396" s="2"/>
      <c r="WDJ396" s="2"/>
      <c r="WDK396" s="2"/>
      <c r="WDL396" s="2"/>
      <c r="WDM396" s="2"/>
      <c r="WDN396" s="2"/>
      <c r="WDO396" s="2"/>
      <c r="WDP396" s="2"/>
      <c r="WDQ396" s="2"/>
      <c r="WDR396" s="2"/>
      <c r="WDS396" s="2"/>
      <c r="WDT396" s="2"/>
      <c r="WDU396" s="2"/>
      <c r="WDV396" s="2"/>
      <c r="WDW396" s="2"/>
      <c r="WDX396" s="2"/>
      <c r="WDY396" s="2"/>
      <c r="WDZ396" s="2"/>
      <c r="WEA396" s="2"/>
      <c r="WEB396" s="2"/>
      <c r="WEC396" s="2"/>
      <c r="WED396" s="2"/>
      <c r="WEE396" s="2"/>
      <c r="WEF396" s="2"/>
      <c r="WEG396" s="2"/>
      <c r="WEH396" s="2"/>
      <c r="WEI396" s="2"/>
      <c r="WEJ396" s="2"/>
      <c r="WEK396" s="2"/>
      <c r="WEL396" s="2"/>
      <c r="WEM396" s="2"/>
      <c r="WEN396" s="2"/>
      <c r="WEO396" s="2"/>
      <c r="WEP396" s="2"/>
      <c r="WEQ396" s="2"/>
      <c r="WER396" s="2"/>
      <c r="WES396" s="2"/>
      <c r="WET396" s="2"/>
      <c r="WEU396" s="2"/>
      <c r="WEV396" s="2"/>
      <c r="WEW396" s="2"/>
      <c r="WEX396" s="2"/>
      <c r="WEY396" s="2"/>
      <c r="WEZ396" s="2"/>
      <c r="WFA396" s="2"/>
      <c r="WFB396" s="2"/>
      <c r="WFC396" s="2"/>
      <c r="WFD396" s="2"/>
      <c r="WFE396" s="2"/>
      <c r="WFF396" s="2"/>
      <c r="WFG396" s="2"/>
      <c r="WFH396" s="2"/>
      <c r="WFI396" s="2"/>
      <c r="WFJ396" s="2"/>
      <c r="WFK396" s="2"/>
      <c r="WFL396" s="2"/>
      <c r="WFM396" s="2"/>
      <c r="WFN396" s="2"/>
      <c r="WFO396" s="2"/>
      <c r="WFP396" s="2"/>
      <c r="WFQ396" s="2"/>
      <c r="WFR396" s="2"/>
      <c r="WFS396" s="2"/>
      <c r="WFT396" s="2"/>
      <c r="WFU396" s="2"/>
      <c r="WFV396" s="2"/>
      <c r="WFW396" s="2"/>
      <c r="WFX396" s="2"/>
      <c r="WFY396" s="2"/>
      <c r="WFZ396" s="2"/>
      <c r="WGA396" s="2"/>
      <c r="WGB396" s="2"/>
      <c r="WGC396" s="2"/>
      <c r="WGD396" s="2"/>
      <c r="WGE396" s="2"/>
      <c r="WGF396" s="2"/>
      <c r="WGG396" s="2"/>
      <c r="WGH396" s="2"/>
      <c r="WGI396" s="2"/>
      <c r="WGJ396" s="2"/>
      <c r="WGK396" s="2"/>
      <c r="WGL396" s="2"/>
      <c r="WGM396" s="2"/>
      <c r="WGN396" s="2"/>
      <c r="WGO396" s="2"/>
      <c r="WGP396" s="2"/>
      <c r="WGQ396" s="2"/>
      <c r="WGR396" s="2"/>
      <c r="WGS396" s="2"/>
      <c r="WGT396" s="2"/>
      <c r="WGU396" s="2"/>
      <c r="WGV396" s="2"/>
      <c r="WGW396" s="2"/>
      <c r="WGX396" s="2"/>
      <c r="WGY396" s="2"/>
      <c r="WGZ396" s="2"/>
      <c r="WHA396" s="2"/>
      <c r="WHB396" s="2"/>
      <c r="WHC396" s="2"/>
      <c r="WHD396" s="2"/>
      <c r="WHE396" s="2"/>
      <c r="WHF396" s="2"/>
      <c r="WHG396" s="2"/>
      <c r="WHH396" s="2"/>
      <c r="WHI396" s="2"/>
      <c r="WHJ396" s="2"/>
      <c r="WHK396" s="2"/>
      <c r="WHL396" s="2"/>
      <c r="WHM396" s="2"/>
      <c r="WHN396" s="2"/>
      <c r="WHO396" s="2"/>
      <c r="WHP396" s="2"/>
      <c r="WHQ396" s="2"/>
      <c r="WHR396" s="2"/>
      <c r="WHS396" s="2"/>
      <c r="WHT396" s="2"/>
      <c r="WHU396" s="2"/>
      <c r="WHV396" s="2"/>
      <c r="WHW396" s="2"/>
      <c r="WHX396" s="2"/>
      <c r="WHY396" s="2"/>
      <c r="WHZ396" s="2"/>
      <c r="WIA396" s="2"/>
      <c r="WIB396" s="2"/>
      <c r="WIC396" s="2"/>
      <c r="WID396" s="2"/>
      <c r="WIE396" s="2"/>
      <c r="WIF396" s="2"/>
      <c r="WIG396" s="2"/>
      <c r="WIH396" s="2"/>
      <c r="WII396" s="2"/>
      <c r="WIJ396" s="2"/>
      <c r="WIK396" s="2"/>
      <c r="WIL396" s="2"/>
      <c r="WIM396" s="2"/>
      <c r="WIN396" s="2"/>
      <c r="WIO396" s="2"/>
      <c r="WIP396" s="2"/>
      <c r="WIQ396" s="2"/>
      <c r="WIR396" s="2"/>
      <c r="WIS396" s="2"/>
      <c r="WIT396" s="2"/>
      <c r="WIU396" s="2"/>
      <c r="WIV396" s="2"/>
      <c r="WIW396" s="2"/>
      <c r="WIX396" s="2"/>
      <c r="WIY396" s="2"/>
      <c r="WIZ396" s="2"/>
      <c r="WJA396" s="2"/>
      <c r="WJB396" s="2"/>
      <c r="WJC396" s="2"/>
      <c r="WJD396" s="2"/>
      <c r="WJE396" s="2"/>
      <c r="WJF396" s="2"/>
      <c r="WJG396" s="2"/>
      <c r="WJH396" s="2"/>
      <c r="WJI396" s="2"/>
      <c r="WJJ396" s="2"/>
      <c r="WJK396" s="2"/>
      <c r="WJL396" s="2"/>
      <c r="WJM396" s="2"/>
      <c r="WJN396" s="2"/>
      <c r="WJO396" s="2"/>
      <c r="WJP396" s="2"/>
      <c r="WJQ396" s="2"/>
      <c r="WJR396" s="2"/>
      <c r="WJS396" s="2"/>
      <c r="WJT396" s="2"/>
      <c r="WJU396" s="2"/>
      <c r="WJV396" s="2"/>
      <c r="WJW396" s="2"/>
      <c r="WJX396" s="2"/>
      <c r="WJY396" s="2"/>
      <c r="WJZ396" s="2"/>
      <c r="WKA396" s="2"/>
      <c r="WKB396" s="2"/>
      <c r="WKC396" s="2"/>
      <c r="WKD396" s="2"/>
      <c r="WKE396" s="2"/>
      <c r="WKF396" s="2"/>
      <c r="WKG396" s="2"/>
      <c r="WKH396" s="2"/>
      <c r="WKI396" s="2"/>
      <c r="WKJ396" s="2"/>
      <c r="WKK396" s="2"/>
      <c r="WKL396" s="2"/>
      <c r="WKM396" s="2"/>
      <c r="WKN396" s="2"/>
      <c r="WKO396" s="2"/>
      <c r="WKP396" s="2"/>
      <c r="WKQ396" s="2"/>
      <c r="WKR396" s="2"/>
      <c r="WKS396" s="2"/>
      <c r="WKT396" s="2"/>
      <c r="WKU396" s="2"/>
      <c r="WKV396" s="2"/>
      <c r="WKW396" s="2"/>
      <c r="WKX396" s="2"/>
      <c r="WKY396" s="2"/>
      <c r="WKZ396" s="2"/>
      <c r="WLA396" s="2"/>
      <c r="WLB396" s="2"/>
      <c r="WLC396" s="2"/>
      <c r="WLD396" s="2"/>
      <c r="WLE396" s="2"/>
      <c r="WLF396" s="2"/>
      <c r="WLG396" s="2"/>
      <c r="WLH396" s="2"/>
      <c r="WLI396" s="2"/>
      <c r="WLJ396" s="2"/>
      <c r="WLK396" s="2"/>
      <c r="WLL396" s="2"/>
      <c r="WLM396" s="2"/>
      <c r="WLN396" s="2"/>
      <c r="WLO396" s="2"/>
      <c r="WLP396" s="2"/>
      <c r="WLQ396" s="2"/>
      <c r="WLR396" s="2"/>
      <c r="WLS396" s="2"/>
      <c r="WLT396" s="2"/>
      <c r="WLU396" s="2"/>
      <c r="WLV396" s="2"/>
      <c r="WLW396" s="2"/>
      <c r="WLX396" s="2"/>
      <c r="WLY396" s="2"/>
      <c r="WLZ396" s="2"/>
      <c r="WMA396" s="2"/>
      <c r="WMB396" s="2"/>
      <c r="WMC396" s="2"/>
      <c r="WMD396" s="2"/>
      <c r="WME396" s="2"/>
      <c r="WMF396" s="2"/>
      <c r="WMG396" s="2"/>
      <c r="WMH396" s="2"/>
      <c r="WMI396" s="2"/>
      <c r="WMJ396" s="2"/>
      <c r="WMK396" s="2"/>
      <c r="WML396" s="2"/>
      <c r="WMM396" s="2"/>
      <c r="WMN396" s="2"/>
      <c r="WMO396" s="2"/>
      <c r="WMP396" s="2"/>
      <c r="WMQ396" s="2"/>
      <c r="WMR396" s="2"/>
      <c r="WMS396" s="2"/>
      <c r="WMT396" s="2"/>
      <c r="WMU396" s="2"/>
      <c r="WMV396" s="2"/>
      <c r="WMW396" s="2"/>
      <c r="WMX396" s="2"/>
      <c r="WMY396" s="2"/>
      <c r="WMZ396" s="2"/>
      <c r="WNA396" s="2"/>
      <c r="WNB396" s="2"/>
      <c r="WNC396" s="2"/>
      <c r="WND396" s="2"/>
      <c r="WNE396" s="2"/>
      <c r="WNF396" s="2"/>
      <c r="WNG396" s="2"/>
      <c r="WNH396" s="2"/>
      <c r="WNI396" s="2"/>
      <c r="WNJ396" s="2"/>
      <c r="WNK396" s="2"/>
      <c r="WNL396" s="2"/>
      <c r="WNM396" s="2"/>
      <c r="WNN396" s="2"/>
      <c r="WNO396" s="2"/>
      <c r="WNP396" s="2"/>
      <c r="WNQ396" s="2"/>
      <c r="WNR396" s="2"/>
      <c r="WNS396" s="2"/>
      <c r="WNT396" s="2"/>
      <c r="WNU396" s="2"/>
      <c r="WNV396" s="2"/>
      <c r="WNW396" s="2"/>
      <c r="WNX396" s="2"/>
      <c r="WNY396" s="2"/>
      <c r="WNZ396" s="2"/>
      <c r="WOA396" s="2"/>
      <c r="WOB396" s="2"/>
      <c r="WOC396" s="2"/>
      <c r="WOD396" s="3"/>
      <c r="WOE396" s="3"/>
      <c r="WOF396" s="3"/>
      <c r="WOG396" s="3"/>
      <c r="WOH396" s="3"/>
      <c r="WOI396" s="3"/>
      <c r="WOJ396" s="3"/>
      <c r="WOK396" s="3"/>
      <c r="WOL396" s="3"/>
      <c r="WOM396" s="3"/>
      <c r="WON396" s="3"/>
      <c r="WOO396" s="3"/>
      <c r="WOP396" s="3"/>
      <c r="WOQ396" s="3"/>
      <c r="WOR396" s="3"/>
      <c r="WOS396" s="3"/>
      <c r="WOT396" s="3"/>
      <c r="WOU396" s="3"/>
      <c r="WOV396" s="3"/>
      <c r="WOW396" s="3"/>
      <c r="WOX396" s="3"/>
      <c r="WOY396" s="3"/>
      <c r="WOZ396" s="3"/>
      <c r="WPA396" s="3"/>
      <c r="WPB396" s="3"/>
      <c r="WPC396" s="3"/>
      <c r="WPD396" s="3"/>
      <c r="WPE396" s="3"/>
      <c r="WPF396" s="3"/>
      <c r="WPG396" s="3"/>
      <c r="WPH396" s="3"/>
      <c r="WPI396" s="3"/>
      <c r="WPJ396" s="3"/>
      <c r="WPK396" s="3"/>
      <c r="WPL396" s="3"/>
      <c r="WPM396" s="3"/>
      <c r="WPN396" s="3"/>
      <c r="WPO396" s="3"/>
      <c r="WPP396" s="3"/>
      <c r="WPQ396" s="3"/>
      <c r="WPR396" s="3"/>
      <c r="WPS396" s="3"/>
      <c r="WPT396" s="3"/>
      <c r="WPU396" s="3"/>
      <c r="WPV396" s="3"/>
      <c r="WPW396" s="3"/>
      <c r="WPX396" s="3"/>
      <c r="WPY396" s="3"/>
      <c r="WPZ396" s="3"/>
      <c r="WQA396" s="3"/>
      <c r="WQB396" s="3"/>
      <c r="WQC396" s="3"/>
      <c r="WQD396" s="3"/>
      <c r="WQE396" s="3"/>
      <c r="WQF396" s="3"/>
      <c r="WQG396" s="3"/>
      <c r="WQH396" s="3"/>
      <c r="WQI396" s="3"/>
      <c r="WQJ396" s="3"/>
      <c r="WQK396" s="3"/>
      <c r="WQL396" s="3"/>
      <c r="WQM396" s="3"/>
      <c r="WQN396" s="3"/>
      <c r="WQO396" s="3"/>
      <c r="WQP396" s="3"/>
      <c r="WQQ396" s="3"/>
      <c r="WQR396" s="3"/>
      <c r="WQS396" s="3"/>
      <c r="WQT396" s="3"/>
      <c r="WQU396" s="3"/>
      <c r="WQV396" s="3"/>
      <c r="WQW396" s="3"/>
      <c r="WQX396" s="3"/>
      <c r="WQY396" s="3"/>
      <c r="WQZ396" s="3"/>
      <c r="WRA396" s="3"/>
      <c r="WRB396" s="3"/>
      <c r="WRC396" s="3"/>
      <c r="WRD396" s="3"/>
      <c r="WRE396" s="3"/>
      <c r="WRF396" s="3"/>
      <c r="WRG396" s="4"/>
    </row>
    <row r="397" s="46" customFormat="true" ht="23.25" hidden="true" customHeight="true" outlineLevel="0" collapsed="false">
      <c r="A397" s="94"/>
      <c r="B397" s="94"/>
      <c r="C397" s="94" t="s">
        <v>190</v>
      </c>
      <c r="D397" s="94"/>
      <c r="E397" s="95" t="n">
        <f aca="false">SUM(E16+E43+E67+E91+E120+E144+E170+E195+E222+E248+E273+E301+E325+E352+E382)/15</f>
        <v>23.4978658008658</v>
      </c>
      <c r="F397" s="95" t="n">
        <f aca="false">SUM(F16+F43+F67+F91+F120+F144+F170+F195+F222+F248+F273+F301+F325+F352+F382)/15</f>
        <v>23.3597252525253</v>
      </c>
      <c r="G397" s="95" t="n">
        <f aca="false">SUM(G16+G43+G67+G91+G120+G144+G170+G195+G222+G248+G273+G301+G325+G352+G382)/15</f>
        <v>94.4159898989899</v>
      </c>
      <c r="H397" s="95" t="n">
        <f aca="false">SUM(H16+H43+H67+H91+H120+H144+H170+H195+H222+H248+H273+H301+H325+H352+H382)/15</f>
        <v>670.421252525253</v>
      </c>
      <c r="I397" s="95" t="n">
        <f aca="false">SUM(I16+I43+I67+I91+I120+I144+I170+I195+I222+I248+I273+I301+I325+I352+I382)/15</f>
        <v>137.910383838384</v>
      </c>
      <c r="J397" s="95" t="n">
        <f aca="false">SUM(J16+J43+J67+J91+J120+J144+J170+J195+J222+J248+J273+J301+J325+J352+J382)/15</f>
        <v>0.273204175084175</v>
      </c>
      <c r="K397" s="95" t="n">
        <f aca="false">SUM(K16+K43+K67+K91+K120+K144+K170+K195+K222+K248+K273+K301+K325+K352+K382)/15</f>
        <v>0.414491717171717</v>
      </c>
      <c r="L397" s="95" t="n">
        <f aca="false">SUM(L16+L43+L67+L91+L120+L144+L170+L195+L222+L248+L273+L301+L325+L352+L382)/15</f>
        <v>21.4793523232323</v>
      </c>
      <c r="M397" s="95" t="n">
        <f aca="false">SUM(M16+M43+M67+M91+M120+M144+M170+M195+M222+M248+M273+M301+M325+M352+M382)/15</f>
        <v>235.652561481482</v>
      </c>
      <c r="N397" s="95" t="n">
        <f aca="false">SUM(N16+N43+N67+N91+N120+N144+N170+N195+N222+N248+N273+N301+N325+N352+N382)/15</f>
        <v>103.908777104377</v>
      </c>
      <c r="O397" s="95" t="n">
        <f aca="false">SUM(O16+O43+O67+O91+O120+O144+O170+O195+O222+O248+O273+O301+O325+O352+O382)/15</f>
        <v>414.176608484849</v>
      </c>
      <c r="P397" s="95" t="n">
        <f aca="false">SUM(P16+P43+P67+P91+P120+P144+P170+P195+P222+P248+P273+P301+P325+P352+P382)/15</f>
        <v>6.84361090909091</v>
      </c>
      <c r="VWV397" s="1"/>
      <c r="VWW397" s="1"/>
      <c r="VWX397" s="1"/>
      <c r="VWY397" s="1"/>
      <c r="VWZ397" s="1"/>
      <c r="VXA397" s="1"/>
      <c r="VXB397" s="1"/>
      <c r="VXC397" s="1"/>
      <c r="VXD397" s="1"/>
      <c r="VXE397" s="1"/>
      <c r="VXF397" s="1"/>
      <c r="VXG397" s="1"/>
      <c r="VXH397" s="1"/>
      <c r="VXI397" s="1"/>
      <c r="VXJ397" s="1"/>
      <c r="VXK397" s="1"/>
      <c r="VXL397" s="1"/>
      <c r="VXM397" s="1"/>
      <c r="VXN397" s="1"/>
      <c r="VXO397" s="1"/>
      <c r="VXP397" s="1"/>
      <c r="VXQ397" s="1"/>
      <c r="VXR397" s="1"/>
      <c r="VXS397" s="1"/>
      <c r="VXT397" s="1"/>
      <c r="VXU397" s="1"/>
      <c r="VXV397" s="1"/>
      <c r="VXW397" s="1"/>
      <c r="VXX397" s="1"/>
      <c r="VXY397" s="1"/>
      <c r="VXZ397" s="1"/>
      <c r="VYA397" s="1"/>
      <c r="VYB397" s="1"/>
      <c r="VYC397" s="1"/>
      <c r="VYD397" s="1"/>
      <c r="VYE397" s="1"/>
      <c r="VYF397" s="1"/>
      <c r="VYG397" s="1"/>
      <c r="VYH397" s="1"/>
      <c r="VYI397" s="1"/>
      <c r="VYJ397" s="1"/>
      <c r="VYK397" s="1"/>
      <c r="VYL397" s="1"/>
      <c r="VYM397" s="1"/>
      <c r="VYN397" s="1"/>
      <c r="VYO397" s="1"/>
      <c r="VYP397" s="1"/>
      <c r="VYQ397" s="1"/>
      <c r="VYR397" s="1"/>
      <c r="VYS397" s="1"/>
      <c r="VYT397" s="1"/>
      <c r="VYU397" s="1"/>
      <c r="VYV397" s="1"/>
      <c r="VYW397" s="1"/>
      <c r="VYX397" s="1"/>
      <c r="VYY397" s="1"/>
      <c r="VYZ397" s="1"/>
      <c r="VZA397" s="1"/>
      <c r="VZB397" s="1"/>
      <c r="VZC397" s="1"/>
      <c r="VZD397" s="1"/>
      <c r="VZE397" s="1"/>
      <c r="VZF397" s="1"/>
      <c r="VZG397" s="1"/>
      <c r="VZH397" s="1"/>
      <c r="VZI397" s="1"/>
      <c r="VZJ397" s="1"/>
      <c r="VZK397" s="1"/>
      <c r="VZL397" s="1"/>
      <c r="VZM397" s="1"/>
      <c r="VZN397" s="1"/>
      <c r="VZO397" s="1"/>
      <c r="VZP397" s="1"/>
      <c r="VZQ397" s="1"/>
      <c r="VZR397" s="1"/>
      <c r="VZS397" s="1"/>
      <c r="VZT397" s="1"/>
      <c r="VZU397" s="1"/>
      <c r="VZV397" s="1"/>
      <c r="VZW397" s="1"/>
      <c r="VZX397" s="1"/>
      <c r="VZY397" s="1"/>
      <c r="VZZ397" s="1"/>
      <c r="WAA397" s="1"/>
      <c r="WAB397" s="1"/>
      <c r="WAC397" s="1"/>
      <c r="WAD397" s="1"/>
      <c r="WAE397" s="1"/>
      <c r="WAF397" s="1"/>
      <c r="WAG397" s="1"/>
      <c r="WAH397" s="1"/>
      <c r="WAI397" s="1"/>
      <c r="WAJ397" s="1"/>
      <c r="WAK397" s="1"/>
      <c r="WAL397" s="1"/>
      <c r="WAM397" s="1"/>
      <c r="WAN397" s="1"/>
      <c r="WAO397" s="1"/>
      <c r="WAP397" s="1"/>
      <c r="WAQ397" s="2"/>
      <c r="WAR397" s="2"/>
      <c r="WAS397" s="2"/>
      <c r="WAT397" s="2"/>
      <c r="WAU397" s="2"/>
      <c r="WAV397" s="2"/>
      <c r="WAW397" s="2"/>
      <c r="WAX397" s="2"/>
      <c r="WAY397" s="2"/>
      <c r="WAZ397" s="2"/>
      <c r="WBA397" s="2"/>
      <c r="WBB397" s="2"/>
      <c r="WBC397" s="2"/>
      <c r="WBD397" s="2"/>
      <c r="WBE397" s="2"/>
      <c r="WBF397" s="2"/>
      <c r="WBG397" s="2"/>
      <c r="WBH397" s="2"/>
      <c r="WBI397" s="2"/>
      <c r="WBJ397" s="2"/>
      <c r="WBK397" s="2"/>
      <c r="WBL397" s="2"/>
      <c r="WBM397" s="2"/>
      <c r="WBN397" s="2"/>
      <c r="WBO397" s="2"/>
      <c r="WBP397" s="2"/>
      <c r="WBQ397" s="2"/>
      <c r="WBR397" s="2"/>
      <c r="WBS397" s="2"/>
      <c r="WBT397" s="2"/>
      <c r="WBU397" s="2"/>
      <c r="WBV397" s="2"/>
      <c r="WBW397" s="2"/>
      <c r="WBX397" s="2"/>
      <c r="WBY397" s="2"/>
      <c r="WBZ397" s="2"/>
      <c r="WCA397" s="2"/>
      <c r="WCB397" s="2"/>
      <c r="WCC397" s="2"/>
      <c r="WCD397" s="2"/>
      <c r="WCE397" s="2"/>
      <c r="WCF397" s="2"/>
      <c r="WCG397" s="2"/>
      <c r="WCH397" s="2"/>
      <c r="WCI397" s="2"/>
      <c r="WCJ397" s="2"/>
      <c r="WCK397" s="2"/>
      <c r="WCL397" s="2"/>
      <c r="WCM397" s="2"/>
      <c r="WCN397" s="2"/>
      <c r="WCO397" s="2"/>
      <c r="WCP397" s="2"/>
      <c r="WCQ397" s="2"/>
      <c r="WCR397" s="2"/>
      <c r="WCS397" s="2"/>
      <c r="WCT397" s="2"/>
      <c r="WCU397" s="2"/>
      <c r="WCV397" s="2"/>
      <c r="WCW397" s="2"/>
      <c r="WCX397" s="2"/>
      <c r="WCY397" s="2"/>
      <c r="WCZ397" s="2"/>
      <c r="WDA397" s="2"/>
      <c r="WDB397" s="2"/>
      <c r="WDC397" s="2"/>
      <c r="WDD397" s="2"/>
      <c r="WDE397" s="2"/>
      <c r="WDF397" s="2"/>
      <c r="WDG397" s="2"/>
      <c r="WDH397" s="2"/>
      <c r="WDI397" s="2"/>
      <c r="WDJ397" s="2"/>
      <c r="WDK397" s="2"/>
      <c r="WDL397" s="2"/>
      <c r="WDM397" s="2"/>
      <c r="WDN397" s="2"/>
      <c r="WDO397" s="2"/>
      <c r="WDP397" s="2"/>
      <c r="WDQ397" s="2"/>
      <c r="WDR397" s="2"/>
      <c r="WDS397" s="2"/>
      <c r="WDT397" s="2"/>
      <c r="WDU397" s="2"/>
      <c r="WDV397" s="2"/>
      <c r="WDW397" s="2"/>
      <c r="WDX397" s="2"/>
      <c r="WDY397" s="2"/>
      <c r="WDZ397" s="2"/>
      <c r="WEA397" s="2"/>
      <c r="WEB397" s="2"/>
      <c r="WEC397" s="2"/>
      <c r="WED397" s="2"/>
      <c r="WEE397" s="2"/>
      <c r="WEF397" s="2"/>
      <c r="WEG397" s="2"/>
      <c r="WEH397" s="2"/>
      <c r="WEI397" s="2"/>
      <c r="WEJ397" s="2"/>
      <c r="WEK397" s="2"/>
      <c r="WEL397" s="2"/>
      <c r="WEM397" s="2"/>
      <c r="WEN397" s="2"/>
      <c r="WEO397" s="2"/>
      <c r="WEP397" s="2"/>
      <c r="WEQ397" s="2"/>
      <c r="WER397" s="2"/>
      <c r="WES397" s="2"/>
      <c r="WET397" s="2"/>
      <c r="WEU397" s="2"/>
      <c r="WEV397" s="2"/>
      <c r="WEW397" s="2"/>
      <c r="WEX397" s="2"/>
      <c r="WEY397" s="2"/>
      <c r="WEZ397" s="2"/>
      <c r="WFA397" s="2"/>
      <c r="WFB397" s="2"/>
      <c r="WFC397" s="2"/>
      <c r="WFD397" s="2"/>
      <c r="WFE397" s="2"/>
      <c r="WFF397" s="2"/>
      <c r="WFG397" s="2"/>
      <c r="WFH397" s="2"/>
      <c r="WFI397" s="2"/>
      <c r="WFJ397" s="2"/>
      <c r="WFK397" s="2"/>
      <c r="WFL397" s="2"/>
      <c r="WFM397" s="2"/>
      <c r="WFN397" s="2"/>
      <c r="WFO397" s="2"/>
      <c r="WFP397" s="2"/>
      <c r="WFQ397" s="2"/>
      <c r="WFR397" s="2"/>
      <c r="WFS397" s="2"/>
      <c r="WFT397" s="2"/>
      <c r="WFU397" s="2"/>
      <c r="WFV397" s="2"/>
      <c r="WFW397" s="2"/>
      <c r="WFX397" s="2"/>
      <c r="WFY397" s="2"/>
      <c r="WFZ397" s="2"/>
      <c r="WGA397" s="2"/>
      <c r="WGB397" s="2"/>
      <c r="WGC397" s="2"/>
      <c r="WGD397" s="2"/>
      <c r="WGE397" s="2"/>
      <c r="WGF397" s="2"/>
      <c r="WGG397" s="2"/>
      <c r="WGH397" s="2"/>
      <c r="WGI397" s="2"/>
      <c r="WGJ397" s="2"/>
      <c r="WGK397" s="2"/>
      <c r="WGL397" s="2"/>
      <c r="WGM397" s="2"/>
      <c r="WGN397" s="2"/>
      <c r="WGO397" s="2"/>
      <c r="WGP397" s="2"/>
      <c r="WGQ397" s="2"/>
      <c r="WGR397" s="2"/>
      <c r="WGS397" s="2"/>
      <c r="WGT397" s="2"/>
      <c r="WGU397" s="2"/>
      <c r="WGV397" s="2"/>
      <c r="WGW397" s="2"/>
      <c r="WGX397" s="2"/>
      <c r="WGY397" s="2"/>
      <c r="WGZ397" s="2"/>
      <c r="WHA397" s="2"/>
      <c r="WHB397" s="2"/>
      <c r="WHC397" s="2"/>
      <c r="WHD397" s="2"/>
      <c r="WHE397" s="2"/>
      <c r="WHF397" s="2"/>
      <c r="WHG397" s="2"/>
      <c r="WHH397" s="2"/>
      <c r="WHI397" s="2"/>
      <c r="WHJ397" s="2"/>
      <c r="WHK397" s="2"/>
      <c r="WHL397" s="2"/>
      <c r="WHM397" s="2"/>
      <c r="WHN397" s="2"/>
      <c r="WHO397" s="2"/>
      <c r="WHP397" s="2"/>
      <c r="WHQ397" s="2"/>
      <c r="WHR397" s="2"/>
      <c r="WHS397" s="2"/>
      <c r="WHT397" s="2"/>
      <c r="WHU397" s="2"/>
      <c r="WHV397" s="2"/>
      <c r="WHW397" s="2"/>
      <c r="WHX397" s="2"/>
      <c r="WHY397" s="2"/>
      <c r="WHZ397" s="2"/>
      <c r="WIA397" s="2"/>
      <c r="WIB397" s="2"/>
      <c r="WIC397" s="2"/>
      <c r="WID397" s="2"/>
      <c r="WIE397" s="2"/>
      <c r="WIF397" s="2"/>
      <c r="WIG397" s="2"/>
      <c r="WIH397" s="2"/>
      <c r="WII397" s="2"/>
      <c r="WIJ397" s="2"/>
      <c r="WIK397" s="2"/>
      <c r="WIL397" s="2"/>
      <c r="WIM397" s="2"/>
      <c r="WIN397" s="2"/>
      <c r="WIO397" s="2"/>
      <c r="WIP397" s="2"/>
      <c r="WIQ397" s="2"/>
      <c r="WIR397" s="2"/>
      <c r="WIS397" s="2"/>
      <c r="WIT397" s="2"/>
      <c r="WIU397" s="2"/>
      <c r="WIV397" s="2"/>
      <c r="WIW397" s="2"/>
      <c r="WIX397" s="2"/>
      <c r="WIY397" s="2"/>
      <c r="WIZ397" s="2"/>
      <c r="WJA397" s="2"/>
      <c r="WJB397" s="2"/>
      <c r="WJC397" s="2"/>
      <c r="WJD397" s="2"/>
      <c r="WJE397" s="2"/>
      <c r="WJF397" s="2"/>
      <c r="WJG397" s="2"/>
      <c r="WJH397" s="2"/>
      <c r="WJI397" s="2"/>
      <c r="WJJ397" s="2"/>
      <c r="WJK397" s="2"/>
      <c r="WJL397" s="2"/>
      <c r="WJM397" s="2"/>
      <c r="WJN397" s="2"/>
      <c r="WJO397" s="2"/>
      <c r="WJP397" s="2"/>
      <c r="WJQ397" s="2"/>
      <c r="WJR397" s="2"/>
      <c r="WJS397" s="2"/>
      <c r="WJT397" s="2"/>
      <c r="WJU397" s="2"/>
      <c r="WJV397" s="2"/>
      <c r="WJW397" s="2"/>
      <c r="WJX397" s="2"/>
      <c r="WJY397" s="2"/>
      <c r="WJZ397" s="2"/>
      <c r="WKA397" s="2"/>
      <c r="WKB397" s="2"/>
      <c r="WKC397" s="2"/>
      <c r="WKD397" s="2"/>
      <c r="WKE397" s="2"/>
      <c r="WKF397" s="2"/>
      <c r="WKG397" s="2"/>
      <c r="WKH397" s="2"/>
      <c r="WKI397" s="2"/>
      <c r="WKJ397" s="2"/>
      <c r="WKK397" s="2"/>
      <c r="WKL397" s="2"/>
      <c r="WKM397" s="2"/>
      <c r="WKN397" s="2"/>
      <c r="WKO397" s="2"/>
      <c r="WKP397" s="2"/>
      <c r="WKQ397" s="2"/>
      <c r="WKR397" s="2"/>
      <c r="WKS397" s="2"/>
      <c r="WKT397" s="2"/>
      <c r="WKU397" s="2"/>
      <c r="WKV397" s="2"/>
      <c r="WKW397" s="2"/>
      <c r="WKX397" s="2"/>
      <c r="WKY397" s="2"/>
      <c r="WKZ397" s="2"/>
      <c r="WLA397" s="2"/>
      <c r="WLB397" s="2"/>
      <c r="WLC397" s="2"/>
      <c r="WLD397" s="2"/>
      <c r="WLE397" s="2"/>
      <c r="WLF397" s="2"/>
      <c r="WLG397" s="2"/>
      <c r="WLH397" s="2"/>
      <c r="WLI397" s="2"/>
      <c r="WLJ397" s="2"/>
      <c r="WLK397" s="2"/>
      <c r="WLL397" s="2"/>
      <c r="WLM397" s="2"/>
      <c r="WLN397" s="2"/>
      <c r="WLO397" s="2"/>
      <c r="WLP397" s="2"/>
      <c r="WLQ397" s="2"/>
      <c r="WLR397" s="2"/>
      <c r="WLS397" s="2"/>
      <c r="WLT397" s="2"/>
      <c r="WLU397" s="2"/>
      <c r="WLV397" s="2"/>
      <c r="WLW397" s="2"/>
      <c r="WLX397" s="2"/>
      <c r="WLY397" s="2"/>
      <c r="WLZ397" s="2"/>
      <c r="WMA397" s="2"/>
      <c r="WMB397" s="2"/>
      <c r="WMC397" s="2"/>
      <c r="WMD397" s="2"/>
      <c r="WME397" s="2"/>
      <c r="WMF397" s="2"/>
      <c r="WMG397" s="2"/>
      <c r="WMH397" s="2"/>
      <c r="WMI397" s="2"/>
      <c r="WMJ397" s="2"/>
      <c r="WMK397" s="2"/>
      <c r="WML397" s="2"/>
      <c r="WMM397" s="2"/>
      <c r="WMN397" s="2"/>
      <c r="WMO397" s="2"/>
      <c r="WMP397" s="2"/>
      <c r="WMQ397" s="2"/>
      <c r="WMR397" s="2"/>
      <c r="WMS397" s="2"/>
      <c r="WMT397" s="2"/>
      <c r="WMU397" s="2"/>
      <c r="WMV397" s="2"/>
      <c r="WMW397" s="2"/>
      <c r="WMX397" s="2"/>
      <c r="WMY397" s="2"/>
      <c r="WMZ397" s="2"/>
      <c r="WNA397" s="2"/>
      <c r="WNB397" s="2"/>
      <c r="WNC397" s="2"/>
      <c r="WND397" s="2"/>
      <c r="WNE397" s="2"/>
      <c r="WNF397" s="2"/>
      <c r="WNG397" s="2"/>
      <c r="WNH397" s="2"/>
      <c r="WNI397" s="2"/>
      <c r="WNJ397" s="2"/>
      <c r="WNK397" s="2"/>
      <c r="WNL397" s="2"/>
      <c r="WNM397" s="2"/>
      <c r="WNN397" s="2"/>
      <c r="WNO397" s="2"/>
      <c r="WNP397" s="2"/>
      <c r="WNQ397" s="2"/>
      <c r="WNR397" s="2"/>
      <c r="WNS397" s="2"/>
      <c r="WNT397" s="2"/>
      <c r="WNU397" s="2"/>
      <c r="WNV397" s="2"/>
      <c r="WNW397" s="2"/>
      <c r="WNX397" s="2"/>
      <c r="WNY397" s="2"/>
      <c r="WNZ397" s="2"/>
      <c r="WOA397" s="2"/>
      <c r="WOB397" s="2"/>
      <c r="WOC397" s="2"/>
      <c r="WOD397" s="3"/>
      <c r="WOE397" s="3"/>
      <c r="WOF397" s="3"/>
      <c r="WOG397" s="3"/>
      <c r="WOH397" s="3"/>
      <c r="WOI397" s="3"/>
      <c r="WOJ397" s="3"/>
      <c r="WOK397" s="3"/>
      <c r="WOL397" s="3"/>
      <c r="WOM397" s="3"/>
      <c r="WON397" s="3"/>
      <c r="WOO397" s="3"/>
      <c r="WOP397" s="3"/>
      <c r="WOQ397" s="3"/>
      <c r="WOR397" s="3"/>
      <c r="WOS397" s="3"/>
      <c r="WOT397" s="3"/>
      <c r="WOU397" s="3"/>
      <c r="WOV397" s="3"/>
      <c r="WOW397" s="3"/>
      <c r="WOX397" s="3"/>
      <c r="WOY397" s="3"/>
      <c r="WOZ397" s="3"/>
      <c r="WPA397" s="3"/>
      <c r="WPB397" s="3"/>
      <c r="WPC397" s="3"/>
      <c r="WPD397" s="3"/>
      <c r="WPE397" s="3"/>
      <c r="WPF397" s="3"/>
      <c r="WPG397" s="3"/>
      <c r="WPH397" s="3"/>
      <c r="WPI397" s="3"/>
      <c r="WPJ397" s="3"/>
      <c r="WPK397" s="3"/>
      <c r="WPL397" s="3"/>
      <c r="WPM397" s="3"/>
      <c r="WPN397" s="3"/>
      <c r="WPO397" s="3"/>
      <c r="WPP397" s="3"/>
      <c r="WPQ397" s="3"/>
      <c r="WPR397" s="3"/>
      <c r="WPS397" s="3"/>
      <c r="WPT397" s="3"/>
      <c r="WPU397" s="3"/>
      <c r="WPV397" s="3"/>
      <c r="WPW397" s="3"/>
      <c r="WPX397" s="3"/>
      <c r="WPY397" s="3"/>
      <c r="WPZ397" s="3"/>
      <c r="WQA397" s="3"/>
      <c r="WQB397" s="3"/>
      <c r="WQC397" s="3"/>
      <c r="WQD397" s="3"/>
      <c r="WQE397" s="3"/>
      <c r="WQF397" s="3"/>
      <c r="WQG397" s="3"/>
      <c r="WQH397" s="3"/>
      <c r="WQI397" s="3"/>
      <c r="WQJ397" s="3"/>
      <c r="WQK397" s="3"/>
      <c r="WQL397" s="3"/>
      <c r="WQM397" s="3"/>
      <c r="WQN397" s="3"/>
      <c r="WQO397" s="3"/>
      <c r="WQP397" s="3"/>
      <c r="WQQ397" s="3"/>
      <c r="WQR397" s="3"/>
      <c r="WQS397" s="3"/>
      <c r="WQT397" s="3"/>
      <c r="WQU397" s="3"/>
      <c r="WQV397" s="3"/>
      <c r="WQW397" s="3"/>
      <c r="WQX397" s="3"/>
      <c r="WQY397" s="3"/>
      <c r="WQZ397" s="3"/>
      <c r="WRA397" s="3"/>
      <c r="WRB397" s="3"/>
      <c r="WRC397" s="3"/>
      <c r="WRD397" s="3"/>
      <c r="WRE397" s="3"/>
      <c r="WRF397" s="3"/>
      <c r="WRG397" s="4"/>
    </row>
    <row r="398" s="46" customFormat="true" ht="40.5" hidden="true" customHeight="true" outlineLevel="0" collapsed="false">
      <c r="A398" s="94"/>
      <c r="B398" s="94"/>
      <c r="C398" s="94" t="s">
        <v>191</v>
      </c>
      <c r="D398" s="94"/>
      <c r="E398" s="95" t="n">
        <f aca="false">SUM(E27+E53+E77+E102+E130+E154+E180+E206+E233+E258+E284+E310+E337+E364+E392)/15</f>
        <v>32.0214105820106</v>
      </c>
      <c r="F398" s="95" t="n">
        <f aca="false">SUM(F27+F53+F77+F102+F130+F154+F180+F206+F233+F258+F284+F310+F337+F364+F392)/15</f>
        <v>33.6184296296296</v>
      </c>
      <c r="G398" s="95" t="n">
        <f aca="false">SUM(G27+G53+G77+G102+G130+G154+G180+G206+G233+G258+G284+G310+G337+G364+G392)/15</f>
        <v>127.491414814815</v>
      </c>
      <c r="H398" s="95" t="n">
        <f aca="false">SUM(H27+H53+H77+H102+H130+H154+H180+H206+H233+H258+H284+H310+H337+H364+H392)/15</f>
        <v>945.412777777778</v>
      </c>
      <c r="I398" s="95" t="n">
        <f aca="false">SUM(I27+I53+I77+I102+I130+I154+I180+I206+I233+I258+I284+I310+I337+I364+I392)/15</f>
        <v>80.2342666666667</v>
      </c>
      <c r="J398" s="95" t="n">
        <f aca="false">SUM(J27+J53+J77+J102+J130+J154+J180+J206+J233+J258+J284+J310+J337+J364+J392)/15</f>
        <v>1.03813037037037</v>
      </c>
      <c r="K398" s="95" t="n">
        <f aca="false">SUM(K27+K53+K77+K102+K130+K154+K180+K206+K233+K258+K284+K310+K337+K364+K392)/15</f>
        <v>3.14459259259259</v>
      </c>
      <c r="L398" s="95" t="n">
        <f aca="false">SUM(L27+L53+L77+L102+L130+L154+L180+L206+L233+L258+L284+L310+L337+L364+L392)/15</f>
        <v>53.2269333333333</v>
      </c>
      <c r="M398" s="95" t="n">
        <f aca="false">SUM(M27+M53+M77+M102+M130+M154+M180+M206+M233+M258+M284+M310+M337+M364+M392)/15</f>
        <v>206.218407407407</v>
      </c>
      <c r="N398" s="95" t="n">
        <f aca="false">SUM(N27+N53+N77+N102+N130+N154+N180+N206+N233+N258+N284+N310+N337+N364+N392)/15</f>
        <v>129.475333333333</v>
      </c>
      <c r="O398" s="95" t="n">
        <f aca="false">SUM(O27+O53+O77+O102+O130+O154+O180+O206+O233+O258+O284+O310+O337+O364+O392)/15</f>
        <v>415.723866666667</v>
      </c>
      <c r="P398" s="95" t="n">
        <f aca="false">SUM(P27+P53+P77+P102+P130+P154+P180+P206+P233+P258+P284+P310+P337+P364+P392)/15</f>
        <v>7.56105185185185</v>
      </c>
      <c r="VWV398" s="1"/>
      <c r="VWW398" s="1"/>
      <c r="VWX398" s="1"/>
      <c r="VWY398" s="1"/>
      <c r="VWZ398" s="1"/>
      <c r="VXA398" s="1"/>
      <c r="VXB398" s="1"/>
      <c r="VXC398" s="1"/>
      <c r="VXD398" s="1"/>
      <c r="VXE398" s="1"/>
      <c r="VXF398" s="1"/>
      <c r="VXG398" s="1"/>
      <c r="VXH398" s="1"/>
      <c r="VXI398" s="1"/>
      <c r="VXJ398" s="1"/>
      <c r="VXK398" s="1"/>
      <c r="VXL398" s="1"/>
      <c r="VXM398" s="1"/>
      <c r="VXN398" s="1"/>
      <c r="VXO398" s="1"/>
      <c r="VXP398" s="1"/>
      <c r="VXQ398" s="1"/>
      <c r="VXR398" s="1"/>
      <c r="VXS398" s="1"/>
      <c r="VXT398" s="1"/>
      <c r="VXU398" s="1"/>
      <c r="VXV398" s="1"/>
      <c r="VXW398" s="1"/>
      <c r="VXX398" s="1"/>
      <c r="VXY398" s="1"/>
      <c r="VXZ398" s="1"/>
      <c r="VYA398" s="1"/>
      <c r="VYB398" s="1"/>
      <c r="VYC398" s="1"/>
      <c r="VYD398" s="1"/>
      <c r="VYE398" s="1"/>
      <c r="VYF398" s="1"/>
      <c r="VYG398" s="1"/>
      <c r="VYH398" s="1"/>
      <c r="VYI398" s="1"/>
      <c r="VYJ398" s="1"/>
      <c r="VYK398" s="1"/>
      <c r="VYL398" s="1"/>
      <c r="VYM398" s="1"/>
      <c r="VYN398" s="1"/>
      <c r="VYO398" s="1"/>
      <c r="VYP398" s="1"/>
      <c r="VYQ398" s="1"/>
      <c r="VYR398" s="1"/>
      <c r="VYS398" s="1"/>
      <c r="VYT398" s="1"/>
      <c r="VYU398" s="1"/>
      <c r="VYV398" s="1"/>
      <c r="VYW398" s="1"/>
      <c r="VYX398" s="1"/>
      <c r="VYY398" s="1"/>
      <c r="VYZ398" s="1"/>
      <c r="VZA398" s="1"/>
      <c r="VZB398" s="1"/>
      <c r="VZC398" s="1"/>
      <c r="VZD398" s="1"/>
      <c r="VZE398" s="1"/>
      <c r="VZF398" s="1"/>
      <c r="VZG398" s="1"/>
      <c r="VZH398" s="1"/>
      <c r="VZI398" s="1"/>
      <c r="VZJ398" s="1"/>
      <c r="VZK398" s="1"/>
      <c r="VZL398" s="1"/>
      <c r="VZM398" s="1"/>
      <c r="VZN398" s="1"/>
      <c r="VZO398" s="1"/>
      <c r="VZP398" s="1"/>
      <c r="VZQ398" s="1"/>
      <c r="VZR398" s="1"/>
      <c r="VZS398" s="1"/>
      <c r="VZT398" s="1"/>
      <c r="VZU398" s="1"/>
      <c r="VZV398" s="1"/>
      <c r="VZW398" s="1"/>
      <c r="VZX398" s="1"/>
      <c r="VZY398" s="1"/>
      <c r="VZZ398" s="1"/>
      <c r="WAA398" s="1"/>
      <c r="WAB398" s="1"/>
      <c r="WAC398" s="1"/>
      <c r="WAD398" s="1"/>
      <c r="WAE398" s="1"/>
      <c r="WAF398" s="1"/>
      <c r="WAG398" s="1"/>
      <c r="WAH398" s="1"/>
      <c r="WAI398" s="1"/>
      <c r="WAJ398" s="1"/>
      <c r="WAK398" s="1"/>
      <c r="WAL398" s="1"/>
      <c r="WAM398" s="1"/>
      <c r="WAN398" s="1"/>
      <c r="WAO398" s="1"/>
      <c r="WAP398" s="1"/>
      <c r="WAQ398" s="2"/>
      <c r="WAR398" s="2"/>
      <c r="WAS398" s="2"/>
      <c r="WAT398" s="2"/>
      <c r="WAU398" s="2"/>
      <c r="WAV398" s="2"/>
      <c r="WAW398" s="2"/>
      <c r="WAX398" s="2"/>
      <c r="WAY398" s="2"/>
      <c r="WAZ398" s="2"/>
      <c r="WBA398" s="2"/>
      <c r="WBB398" s="2"/>
      <c r="WBC398" s="2"/>
      <c r="WBD398" s="2"/>
      <c r="WBE398" s="2"/>
      <c r="WBF398" s="2"/>
      <c r="WBG398" s="2"/>
      <c r="WBH398" s="2"/>
      <c r="WBI398" s="2"/>
      <c r="WBJ398" s="2"/>
      <c r="WBK398" s="2"/>
      <c r="WBL398" s="2"/>
      <c r="WBM398" s="2"/>
      <c r="WBN398" s="2"/>
      <c r="WBO398" s="2"/>
      <c r="WBP398" s="2"/>
      <c r="WBQ398" s="2"/>
      <c r="WBR398" s="2"/>
      <c r="WBS398" s="2"/>
      <c r="WBT398" s="2"/>
      <c r="WBU398" s="2"/>
      <c r="WBV398" s="2"/>
      <c r="WBW398" s="2"/>
      <c r="WBX398" s="2"/>
      <c r="WBY398" s="2"/>
      <c r="WBZ398" s="2"/>
      <c r="WCA398" s="2"/>
      <c r="WCB398" s="2"/>
      <c r="WCC398" s="2"/>
      <c r="WCD398" s="2"/>
      <c r="WCE398" s="2"/>
      <c r="WCF398" s="2"/>
      <c r="WCG398" s="2"/>
      <c r="WCH398" s="2"/>
      <c r="WCI398" s="2"/>
      <c r="WCJ398" s="2"/>
      <c r="WCK398" s="2"/>
      <c r="WCL398" s="2"/>
      <c r="WCM398" s="2"/>
      <c r="WCN398" s="2"/>
      <c r="WCO398" s="2"/>
      <c r="WCP398" s="2"/>
      <c r="WCQ398" s="2"/>
      <c r="WCR398" s="2"/>
      <c r="WCS398" s="2"/>
      <c r="WCT398" s="2"/>
      <c r="WCU398" s="2"/>
      <c r="WCV398" s="2"/>
      <c r="WCW398" s="2"/>
      <c r="WCX398" s="2"/>
      <c r="WCY398" s="2"/>
      <c r="WCZ398" s="2"/>
      <c r="WDA398" s="2"/>
      <c r="WDB398" s="2"/>
      <c r="WDC398" s="2"/>
      <c r="WDD398" s="2"/>
      <c r="WDE398" s="2"/>
      <c r="WDF398" s="2"/>
      <c r="WDG398" s="2"/>
      <c r="WDH398" s="2"/>
      <c r="WDI398" s="2"/>
      <c r="WDJ398" s="2"/>
      <c r="WDK398" s="2"/>
      <c r="WDL398" s="2"/>
      <c r="WDM398" s="2"/>
      <c r="WDN398" s="2"/>
      <c r="WDO398" s="2"/>
      <c r="WDP398" s="2"/>
      <c r="WDQ398" s="2"/>
      <c r="WDR398" s="2"/>
      <c r="WDS398" s="2"/>
      <c r="WDT398" s="2"/>
      <c r="WDU398" s="2"/>
      <c r="WDV398" s="2"/>
      <c r="WDW398" s="2"/>
      <c r="WDX398" s="2"/>
      <c r="WDY398" s="2"/>
      <c r="WDZ398" s="2"/>
      <c r="WEA398" s="2"/>
      <c r="WEB398" s="2"/>
      <c r="WEC398" s="2"/>
      <c r="WED398" s="2"/>
      <c r="WEE398" s="2"/>
      <c r="WEF398" s="2"/>
      <c r="WEG398" s="2"/>
      <c r="WEH398" s="2"/>
      <c r="WEI398" s="2"/>
      <c r="WEJ398" s="2"/>
      <c r="WEK398" s="2"/>
      <c r="WEL398" s="2"/>
      <c r="WEM398" s="2"/>
      <c r="WEN398" s="2"/>
      <c r="WEO398" s="2"/>
      <c r="WEP398" s="2"/>
      <c r="WEQ398" s="2"/>
      <c r="WER398" s="2"/>
      <c r="WES398" s="2"/>
      <c r="WET398" s="2"/>
      <c r="WEU398" s="2"/>
      <c r="WEV398" s="2"/>
      <c r="WEW398" s="2"/>
      <c r="WEX398" s="2"/>
      <c r="WEY398" s="2"/>
      <c r="WEZ398" s="2"/>
      <c r="WFA398" s="2"/>
      <c r="WFB398" s="2"/>
      <c r="WFC398" s="2"/>
      <c r="WFD398" s="2"/>
      <c r="WFE398" s="2"/>
      <c r="WFF398" s="2"/>
      <c r="WFG398" s="2"/>
      <c r="WFH398" s="2"/>
      <c r="WFI398" s="2"/>
      <c r="WFJ398" s="2"/>
      <c r="WFK398" s="2"/>
      <c r="WFL398" s="2"/>
      <c r="WFM398" s="2"/>
      <c r="WFN398" s="2"/>
      <c r="WFO398" s="2"/>
      <c r="WFP398" s="2"/>
      <c r="WFQ398" s="2"/>
      <c r="WFR398" s="2"/>
      <c r="WFS398" s="2"/>
      <c r="WFT398" s="2"/>
      <c r="WFU398" s="2"/>
      <c r="WFV398" s="2"/>
      <c r="WFW398" s="2"/>
      <c r="WFX398" s="2"/>
      <c r="WFY398" s="2"/>
      <c r="WFZ398" s="2"/>
      <c r="WGA398" s="2"/>
      <c r="WGB398" s="2"/>
      <c r="WGC398" s="2"/>
      <c r="WGD398" s="2"/>
      <c r="WGE398" s="2"/>
      <c r="WGF398" s="2"/>
      <c r="WGG398" s="2"/>
      <c r="WGH398" s="2"/>
      <c r="WGI398" s="2"/>
      <c r="WGJ398" s="2"/>
      <c r="WGK398" s="2"/>
      <c r="WGL398" s="2"/>
      <c r="WGM398" s="2"/>
      <c r="WGN398" s="2"/>
      <c r="WGO398" s="2"/>
      <c r="WGP398" s="2"/>
      <c r="WGQ398" s="2"/>
      <c r="WGR398" s="2"/>
      <c r="WGS398" s="2"/>
      <c r="WGT398" s="2"/>
      <c r="WGU398" s="2"/>
      <c r="WGV398" s="2"/>
      <c r="WGW398" s="2"/>
      <c r="WGX398" s="2"/>
      <c r="WGY398" s="2"/>
      <c r="WGZ398" s="2"/>
      <c r="WHA398" s="2"/>
      <c r="WHB398" s="2"/>
      <c r="WHC398" s="2"/>
      <c r="WHD398" s="2"/>
      <c r="WHE398" s="2"/>
      <c r="WHF398" s="2"/>
      <c r="WHG398" s="2"/>
      <c r="WHH398" s="2"/>
      <c r="WHI398" s="2"/>
      <c r="WHJ398" s="2"/>
      <c r="WHK398" s="2"/>
      <c r="WHL398" s="2"/>
      <c r="WHM398" s="2"/>
      <c r="WHN398" s="2"/>
      <c r="WHO398" s="2"/>
      <c r="WHP398" s="2"/>
      <c r="WHQ398" s="2"/>
      <c r="WHR398" s="2"/>
      <c r="WHS398" s="2"/>
      <c r="WHT398" s="2"/>
      <c r="WHU398" s="2"/>
      <c r="WHV398" s="2"/>
      <c r="WHW398" s="2"/>
      <c r="WHX398" s="2"/>
      <c r="WHY398" s="2"/>
      <c r="WHZ398" s="2"/>
      <c r="WIA398" s="2"/>
      <c r="WIB398" s="2"/>
      <c r="WIC398" s="2"/>
      <c r="WID398" s="2"/>
      <c r="WIE398" s="2"/>
      <c r="WIF398" s="2"/>
      <c r="WIG398" s="2"/>
      <c r="WIH398" s="2"/>
      <c r="WII398" s="2"/>
      <c r="WIJ398" s="2"/>
      <c r="WIK398" s="2"/>
      <c r="WIL398" s="2"/>
      <c r="WIM398" s="2"/>
      <c r="WIN398" s="2"/>
      <c r="WIO398" s="2"/>
      <c r="WIP398" s="2"/>
      <c r="WIQ398" s="2"/>
      <c r="WIR398" s="2"/>
      <c r="WIS398" s="2"/>
      <c r="WIT398" s="2"/>
      <c r="WIU398" s="2"/>
      <c r="WIV398" s="2"/>
      <c r="WIW398" s="2"/>
      <c r="WIX398" s="2"/>
      <c r="WIY398" s="2"/>
      <c r="WIZ398" s="2"/>
      <c r="WJA398" s="2"/>
      <c r="WJB398" s="2"/>
      <c r="WJC398" s="2"/>
      <c r="WJD398" s="2"/>
      <c r="WJE398" s="2"/>
      <c r="WJF398" s="2"/>
      <c r="WJG398" s="2"/>
      <c r="WJH398" s="2"/>
      <c r="WJI398" s="2"/>
      <c r="WJJ398" s="2"/>
      <c r="WJK398" s="2"/>
      <c r="WJL398" s="2"/>
      <c r="WJM398" s="2"/>
      <c r="WJN398" s="2"/>
      <c r="WJO398" s="2"/>
      <c r="WJP398" s="2"/>
      <c r="WJQ398" s="2"/>
      <c r="WJR398" s="2"/>
      <c r="WJS398" s="2"/>
      <c r="WJT398" s="2"/>
      <c r="WJU398" s="2"/>
      <c r="WJV398" s="2"/>
      <c r="WJW398" s="2"/>
      <c r="WJX398" s="2"/>
      <c r="WJY398" s="2"/>
      <c r="WJZ398" s="2"/>
      <c r="WKA398" s="2"/>
      <c r="WKB398" s="2"/>
      <c r="WKC398" s="2"/>
      <c r="WKD398" s="2"/>
      <c r="WKE398" s="2"/>
      <c r="WKF398" s="2"/>
      <c r="WKG398" s="2"/>
      <c r="WKH398" s="2"/>
      <c r="WKI398" s="2"/>
      <c r="WKJ398" s="2"/>
      <c r="WKK398" s="2"/>
      <c r="WKL398" s="2"/>
      <c r="WKM398" s="2"/>
      <c r="WKN398" s="2"/>
      <c r="WKO398" s="2"/>
      <c r="WKP398" s="2"/>
      <c r="WKQ398" s="2"/>
      <c r="WKR398" s="2"/>
      <c r="WKS398" s="2"/>
      <c r="WKT398" s="2"/>
      <c r="WKU398" s="2"/>
      <c r="WKV398" s="2"/>
      <c r="WKW398" s="2"/>
      <c r="WKX398" s="2"/>
      <c r="WKY398" s="2"/>
      <c r="WKZ398" s="2"/>
      <c r="WLA398" s="2"/>
      <c r="WLB398" s="2"/>
      <c r="WLC398" s="2"/>
      <c r="WLD398" s="2"/>
      <c r="WLE398" s="2"/>
      <c r="WLF398" s="2"/>
      <c r="WLG398" s="2"/>
      <c r="WLH398" s="2"/>
      <c r="WLI398" s="2"/>
      <c r="WLJ398" s="2"/>
      <c r="WLK398" s="2"/>
      <c r="WLL398" s="2"/>
      <c r="WLM398" s="2"/>
      <c r="WLN398" s="2"/>
      <c r="WLO398" s="2"/>
      <c r="WLP398" s="2"/>
      <c r="WLQ398" s="2"/>
      <c r="WLR398" s="2"/>
      <c r="WLS398" s="2"/>
      <c r="WLT398" s="2"/>
      <c r="WLU398" s="2"/>
      <c r="WLV398" s="2"/>
      <c r="WLW398" s="2"/>
      <c r="WLX398" s="2"/>
      <c r="WLY398" s="2"/>
      <c r="WLZ398" s="2"/>
      <c r="WMA398" s="2"/>
      <c r="WMB398" s="2"/>
      <c r="WMC398" s="2"/>
      <c r="WMD398" s="2"/>
      <c r="WME398" s="2"/>
      <c r="WMF398" s="2"/>
      <c r="WMG398" s="2"/>
      <c r="WMH398" s="2"/>
      <c r="WMI398" s="2"/>
      <c r="WMJ398" s="2"/>
      <c r="WMK398" s="2"/>
      <c r="WML398" s="2"/>
      <c r="WMM398" s="2"/>
      <c r="WMN398" s="2"/>
      <c r="WMO398" s="2"/>
      <c r="WMP398" s="2"/>
      <c r="WMQ398" s="2"/>
      <c r="WMR398" s="2"/>
      <c r="WMS398" s="2"/>
      <c r="WMT398" s="2"/>
      <c r="WMU398" s="2"/>
      <c r="WMV398" s="2"/>
      <c r="WMW398" s="2"/>
      <c r="WMX398" s="2"/>
      <c r="WMY398" s="2"/>
      <c r="WMZ398" s="2"/>
      <c r="WNA398" s="2"/>
      <c r="WNB398" s="2"/>
      <c r="WNC398" s="2"/>
      <c r="WND398" s="2"/>
      <c r="WNE398" s="2"/>
      <c r="WNF398" s="2"/>
      <c r="WNG398" s="2"/>
      <c r="WNH398" s="2"/>
      <c r="WNI398" s="2"/>
      <c r="WNJ398" s="2"/>
      <c r="WNK398" s="2"/>
      <c r="WNL398" s="2"/>
      <c r="WNM398" s="2"/>
      <c r="WNN398" s="2"/>
      <c r="WNO398" s="2"/>
      <c r="WNP398" s="2"/>
      <c r="WNQ398" s="2"/>
      <c r="WNR398" s="2"/>
      <c r="WNS398" s="2"/>
      <c r="WNT398" s="2"/>
      <c r="WNU398" s="2"/>
      <c r="WNV398" s="2"/>
      <c r="WNW398" s="2"/>
      <c r="WNX398" s="2"/>
      <c r="WNY398" s="2"/>
      <c r="WNZ398" s="2"/>
      <c r="WOA398" s="2"/>
      <c r="WOB398" s="2"/>
      <c r="WOC398" s="2"/>
      <c r="WOD398" s="3"/>
      <c r="WOE398" s="3"/>
      <c r="WOF398" s="3"/>
      <c r="WOG398" s="3"/>
      <c r="WOH398" s="3"/>
      <c r="WOI398" s="3"/>
      <c r="WOJ398" s="3"/>
      <c r="WOK398" s="3"/>
      <c r="WOL398" s="3"/>
      <c r="WOM398" s="3"/>
      <c r="WON398" s="3"/>
      <c r="WOO398" s="3"/>
      <c r="WOP398" s="3"/>
      <c r="WOQ398" s="3"/>
      <c r="WOR398" s="3"/>
      <c r="WOS398" s="3"/>
      <c r="WOT398" s="3"/>
      <c r="WOU398" s="3"/>
      <c r="WOV398" s="3"/>
      <c r="WOW398" s="3"/>
      <c r="WOX398" s="3"/>
      <c r="WOY398" s="3"/>
      <c r="WOZ398" s="3"/>
      <c r="WPA398" s="3"/>
      <c r="WPB398" s="3"/>
      <c r="WPC398" s="3"/>
      <c r="WPD398" s="3"/>
      <c r="WPE398" s="3"/>
      <c r="WPF398" s="3"/>
      <c r="WPG398" s="3"/>
      <c r="WPH398" s="3"/>
      <c r="WPI398" s="3"/>
      <c r="WPJ398" s="3"/>
      <c r="WPK398" s="3"/>
      <c r="WPL398" s="3"/>
      <c r="WPM398" s="3"/>
      <c r="WPN398" s="3"/>
      <c r="WPO398" s="3"/>
      <c r="WPP398" s="3"/>
      <c r="WPQ398" s="3"/>
      <c r="WPR398" s="3"/>
      <c r="WPS398" s="3"/>
      <c r="WPT398" s="3"/>
      <c r="WPU398" s="3"/>
      <c r="WPV398" s="3"/>
      <c r="WPW398" s="3"/>
      <c r="WPX398" s="3"/>
      <c r="WPY398" s="3"/>
      <c r="WPZ398" s="3"/>
      <c r="WQA398" s="3"/>
      <c r="WQB398" s="3"/>
      <c r="WQC398" s="3"/>
      <c r="WQD398" s="3"/>
      <c r="WQE398" s="3"/>
      <c r="WQF398" s="3"/>
      <c r="WQG398" s="3"/>
      <c r="WQH398" s="3"/>
      <c r="WQI398" s="3"/>
      <c r="WQJ398" s="3"/>
      <c r="WQK398" s="3"/>
      <c r="WQL398" s="3"/>
      <c r="WQM398" s="3"/>
      <c r="WQN398" s="3"/>
      <c r="WQO398" s="3"/>
      <c r="WQP398" s="3"/>
      <c r="WQQ398" s="3"/>
      <c r="WQR398" s="3"/>
      <c r="WQS398" s="3"/>
      <c r="WQT398" s="3"/>
      <c r="WQU398" s="3"/>
      <c r="WQV398" s="3"/>
      <c r="WQW398" s="3"/>
      <c r="WQX398" s="3"/>
      <c r="WQY398" s="3"/>
      <c r="WQZ398" s="3"/>
      <c r="WRA398" s="3"/>
      <c r="WRB398" s="3"/>
      <c r="WRC398" s="3"/>
      <c r="WRD398" s="3"/>
      <c r="WRE398" s="3"/>
      <c r="WRF398" s="3"/>
      <c r="WRG398" s="4"/>
    </row>
    <row r="399" customFormat="false" ht="105.75" hidden="false" customHeight="true" outlineLevel="0" collapsed="false">
      <c r="A399" s="2"/>
      <c r="B399" s="2"/>
      <c r="C399" s="97" t="s">
        <v>192</v>
      </c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8"/>
      <c r="O399" s="98"/>
    </row>
    <row r="400" customFormat="false" ht="12.75" hidden="false" customHeight="true" outlineLevel="0" collapsed="false">
      <c r="C400" s="99" t="s">
        <v>193</v>
      </c>
      <c r="D400" s="100" t="s">
        <v>4</v>
      </c>
      <c r="E400" s="100"/>
      <c r="F400" s="100"/>
      <c r="G400" s="90" t="s">
        <v>5</v>
      </c>
      <c r="H400" s="100" t="s">
        <v>6</v>
      </c>
      <c r="I400" s="100"/>
      <c r="J400" s="100"/>
      <c r="K400" s="100"/>
      <c r="L400" s="101" t="s">
        <v>194</v>
      </c>
      <c r="M400" s="101"/>
      <c r="N400" s="101"/>
      <c r="O400" s="101"/>
    </row>
    <row r="401" customFormat="false" ht="47.25" hidden="false" customHeight="true" outlineLevel="0" collapsed="false">
      <c r="C401" s="99"/>
      <c r="D401" s="49" t="s">
        <v>8</v>
      </c>
      <c r="E401" s="49" t="s">
        <v>9</v>
      </c>
      <c r="F401" s="49" t="s">
        <v>10</v>
      </c>
      <c r="G401" s="90"/>
      <c r="H401" s="10" t="s">
        <v>11</v>
      </c>
      <c r="I401" s="10" t="s">
        <v>195</v>
      </c>
      <c r="J401" s="10" t="s">
        <v>196</v>
      </c>
      <c r="K401" s="10" t="s">
        <v>197</v>
      </c>
      <c r="L401" s="49" t="s">
        <v>15</v>
      </c>
      <c r="M401" s="6" t="s">
        <v>16</v>
      </c>
      <c r="N401" s="6" t="s">
        <v>17</v>
      </c>
      <c r="O401" s="49" t="s">
        <v>18</v>
      </c>
    </row>
    <row r="402" customFormat="false" ht="27" hidden="false" customHeight="true" outlineLevel="0" collapsed="false">
      <c r="C402" s="99"/>
      <c r="D402" s="102" t="n">
        <v>90</v>
      </c>
      <c r="E402" s="102" t="n">
        <v>92</v>
      </c>
      <c r="F402" s="103" t="n">
        <v>383</v>
      </c>
      <c r="G402" s="102" t="n">
        <v>2720</v>
      </c>
      <c r="H402" s="102" t="n">
        <v>900</v>
      </c>
      <c r="I402" s="104" t="n">
        <v>1.4</v>
      </c>
      <c r="J402" s="102" t="n">
        <v>1.6</v>
      </c>
      <c r="K402" s="102" t="n">
        <v>70</v>
      </c>
      <c r="L402" s="102" t="n">
        <v>1200</v>
      </c>
      <c r="M402" s="104" t="n">
        <v>1200</v>
      </c>
      <c r="N402" s="102" t="n">
        <v>300</v>
      </c>
      <c r="O402" s="105" t="n">
        <v>18</v>
      </c>
      <c r="P402" s="28"/>
    </row>
    <row r="403" customFormat="false" ht="36.75" hidden="false" customHeight="false" outlineLevel="0" collapsed="false">
      <c r="C403" s="106" t="s">
        <v>198</v>
      </c>
      <c r="D403" s="107" t="n">
        <f aca="false">D402*25/100</f>
        <v>22.5</v>
      </c>
      <c r="E403" s="107" t="n">
        <f aca="false">E402*25/100</f>
        <v>23</v>
      </c>
      <c r="F403" s="107" t="n">
        <f aca="false">F402*25/100</f>
        <v>95.75</v>
      </c>
      <c r="G403" s="107" t="n">
        <f aca="false">G402*25/100</f>
        <v>680</v>
      </c>
      <c r="H403" s="107" t="n">
        <f aca="false">H402*25/100</f>
        <v>225</v>
      </c>
      <c r="I403" s="107" t="n">
        <f aca="false">I402*25/100</f>
        <v>0.35</v>
      </c>
      <c r="J403" s="107" t="n">
        <f aca="false">J402*25/100</f>
        <v>0.4</v>
      </c>
      <c r="K403" s="107" t="n">
        <f aca="false">K402*25/100</f>
        <v>17.5</v>
      </c>
      <c r="L403" s="107" t="n">
        <f aca="false">L402*25/100</f>
        <v>300</v>
      </c>
      <c r="M403" s="107" t="n">
        <f aca="false">M402*25/100</f>
        <v>300</v>
      </c>
      <c r="N403" s="107" t="n">
        <f aca="false">N402*25/100</f>
        <v>75</v>
      </c>
      <c r="O403" s="107" t="n">
        <f aca="false">O402*25/100</f>
        <v>4.5</v>
      </c>
    </row>
    <row r="404" customFormat="false" ht="39" hidden="false" customHeight="true" outlineLevel="0" collapsed="false">
      <c r="C404" s="108" t="s">
        <v>199</v>
      </c>
      <c r="D404" s="109" t="n">
        <v>23.5</v>
      </c>
      <c r="E404" s="109" t="n">
        <v>23.36</v>
      </c>
      <c r="F404" s="110" t="n">
        <v>94.42</v>
      </c>
      <c r="G404" s="109" t="n">
        <v>670.42</v>
      </c>
      <c r="H404" s="111" t="n">
        <v>137.91</v>
      </c>
      <c r="I404" s="112" t="n">
        <v>0.27</v>
      </c>
      <c r="J404" s="109" t="n">
        <v>0.42</v>
      </c>
      <c r="K404" s="109" t="n">
        <v>21.48</v>
      </c>
      <c r="L404" s="109" t="n">
        <v>235.65</v>
      </c>
      <c r="M404" s="113" t="n">
        <v>103.91</v>
      </c>
      <c r="N404" s="114" t="n">
        <v>414.18</v>
      </c>
      <c r="O404" s="115" t="n">
        <v>6.84</v>
      </c>
    </row>
    <row r="406" customFormat="false" ht="55.5" hidden="false" customHeight="true" outlineLevel="0" collapsed="false">
      <c r="C406" s="116" t="s">
        <v>200</v>
      </c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</row>
    <row r="407" customFormat="false" ht="30.75" hidden="false" customHeight="true" outlineLevel="0" collapsed="false">
      <c r="C407" s="99" t="s">
        <v>193</v>
      </c>
      <c r="D407" s="51" t="s">
        <v>4</v>
      </c>
      <c r="E407" s="51"/>
      <c r="F407" s="51"/>
      <c r="G407" s="49" t="s">
        <v>5</v>
      </c>
      <c r="H407" s="51" t="s">
        <v>6</v>
      </c>
      <c r="I407" s="51"/>
      <c r="J407" s="51"/>
      <c r="K407" s="51"/>
      <c r="L407" s="117" t="s">
        <v>194</v>
      </c>
      <c r="M407" s="117"/>
      <c r="N407" s="117"/>
      <c r="O407" s="117"/>
    </row>
    <row r="408" customFormat="false" ht="54" hidden="false" customHeight="true" outlineLevel="0" collapsed="false">
      <c r="C408" s="99"/>
      <c r="D408" s="49" t="s">
        <v>8</v>
      </c>
      <c r="E408" s="49" t="s">
        <v>9</v>
      </c>
      <c r="F408" s="49" t="s">
        <v>10</v>
      </c>
      <c r="G408" s="49"/>
      <c r="H408" s="10" t="s">
        <v>11</v>
      </c>
      <c r="I408" s="10" t="s">
        <v>195</v>
      </c>
      <c r="J408" s="10" t="s">
        <v>196</v>
      </c>
      <c r="K408" s="10" t="s">
        <v>197</v>
      </c>
      <c r="L408" s="49" t="s">
        <v>15</v>
      </c>
      <c r="M408" s="6" t="s">
        <v>16</v>
      </c>
      <c r="N408" s="6" t="s">
        <v>17</v>
      </c>
      <c r="O408" s="49" t="s">
        <v>18</v>
      </c>
    </row>
    <row r="409" customFormat="false" ht="15.75" hidden="false" customHeight="false" outlineLevel="0" collapsed="false">
      <c r="C409" s="99"/>
      <c r="D409" s="102" t="n">
        <v>90</v>
      </c>
      <c r="E409" s="102" t="n">
        <v>92</v>
      </c>
      <c r="F409" s="103" t="n">
        <v>383</v>
      </c>
      <c r="G409" s="102" t="n">
        <v>2720</v>
      </c>
      <c r="H409" s="102" t="n">
        <v>900</v>
      </c>
      <c r="I409" s="104" t="n">
        <v>1.4</v>
      </c>
      <c r="J409" s="102" t="n">
        <v>1.6</v>
      </c>
      <c r="K409" s="102" t="n">
        <v>70</v>
      </c>
      <c r="L409" s="102" t="n">
        <v>1200</v>
      </c>
      <c r="M409" s="104" t="n">
        <v>1200</v>
      </c>
      <c r="N409" s="102" t="n">
        <v>300</v>
      </c>
      <c r="O409" s="105" t="n">
        <v>18</v>
      </c>
    </row>
    <row r="410" customFormat="false" ht="37.5" hidden="false" customHeight="true" outlineLevel="0" collapsed="false">
      <c r="C410" s="106" t="s">
        <v>201</v>
      </c>
      <c r="D410" s="107" t="n">
        <v>31.5</v>
      </c>
      <c r="E410" s="107" t="n">
        <v>32.2</v>
      </c>
      <c r="F410" s="118" t="n">
        <v>134.1</v>
      </c>
      <c r="G410" s="107" t="n">
        <v>952</v>
      </c>
      <c r="H410" s="107" t="n">
        <v>315</v>
      </c>
      <c r="I410" s="119" t="n">
        <v>0.49</v>
      </c>
      <c r="J410" s="107" t="n">
        <v>0.56</v>
      </c>
      <c r="K410" s="107" t="n">
        <v>24.5</v>
      </c>
      <c r="L410" s="107" t="n">
        <v>420</v>
      </c>
      <c r="M410" s="119" t="n">
        <v>420</v>
      </c>
      <c r="N410" s="107" t="n">
        <v>105</v>
      </c>
      <c r="O410" s="120" t="n">
        <v>6.3</v>
      </c>
    </row>
    <row r="411" customFormat="false" ht="30.75" hidden="false" customHeight="true" outlineLevel="0" collapsed="false">
      <c r="C411" s="108" t="s">
        <v>202</v>
      </c>
      <c r="D411" s="109" t="n">
        <v>32.02</v>
      </c>
      <c r="E411" s="109" t="n">
        <v>33.62</v>
      </c>
      <c r="F411" s="110" t="n">
        <v>127.49</v>
      </c>
      <c r="G411" s="109" t="n">
        <v>945.41</v>
      </c>
      <c r="H411" s="114" t="n">
        <v>79.54</v>
      </c>
      <c r="I411" s="121" t="n">
        <v>1.04</v>
      </c>
      <c r="J411" s="109" t="n">
        <v>3.14</v>
      </c>
      <c r="K411" s="111" t="n">
        <v>53.22</v>
      </c>
      <c r="L411" s="109" t="n">
        <v>206.8</v>
      </c>
      <c r="M411" s="113" t="n">
        <v>130.49</v>
      </c>
      <c r="N411" s="114" t="n">
        <v>416.37</v>
      </c>
      <c r="O411" s="115" t="n">
        <v>7.57</v>
      </c>
    </row>
    <row r="412" customFormat="false" ht="36.75" hidden="false" customHeight="true" outlineLevel="0" collapsed="false"/>
    <row r="413" customFormat="false" ht="30.75" hidden="false" customHeight="true" outlineLevel="0" collapsed="false">
      <c r="B413" s="122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  <c r="AA413" s="122"/>
      <c r="AB413" s="122"/>
      <c r="AC413" s="122"/>
      <c r="AD413" s="122"/>
      <c r="AE413" s="122"/>
      <c r="AF413" s="122"/>
      <c r="AG413" s="122"/>
      <c r="AH413" s="122"/>
      <c r="AI413" s="122"/>
      <c r="AJ413" s="122"/>
      <c r="AK413" s="122"/>
      <c r="AL413" s="122"/>
      <c r="AM413" s="122"/>
      <c r="AN413" s="122"/>
      <c r="AO413" s="122"/>
    </row>
    <row r="414" s="4" customFormat="true" ht="15.75" hidden="false" customHeight="false" outlineLevel="0" collapsed="false">
      <c r="A414" s="123" t="s">
        <v>203</v>
      </c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 t="s">
        <v>204</v>
      </c>
      <c r="O414" s="123"/>
      <c r="P414" s="43"/>
    </row>
    <row r="415" s="4" customFormat="true" ht="15.75" hidden="false" customHeight="false" outlineLevel="0" collapsed="false">
      <c r="A415" s="123" t="s">
        <v>205</v>
      </c>
      <c r="B415" s="123"/>
      <c r="C415" s="123"/>
      <c r="D415" s="123"/>
      <c r="E415" s="123"/>
      <c r="F415" s="123"/>
      <c r="G415" s="123"/>
      <c r="H415" s="123"/>
      <c r="I415" s="123"/>
      <c r="J415" s="124" t="s">
        <v>206</v>
      </c>
      <c r="K415" s="124"/>
      <c r="L415" s="124"/>
      <c r="M415" s="124"/>
      <c r="N415" s="124"/>
      <c r="O415" s="124"/>
      <c r="P415" s="43"/>
    </row>
    <row r="416" s="4" customFormat="true" ht="15.75" hidden="false" customHeight="false" outlineLevel="0" collapsed="false">
      <c r="A416" s="125" t="s">
        <v>207</v>
      </c>
      <c r="B416" s="125"/>
      <c r="C416" s="123"/>
      <c r="D416" s="123"/>
      <c r="E416" s="123"/>
      <c r="F416" s="123"/>
      <c r="G416" s="123"/>
      <c r="H416" s="123"/>
      <c r="I416" s="123"/>
      <c r="J416" s="126" t="s">
        <v>208</v>
      </c>
      <c r="K416" s="126"/>
      <c r="L416" s="126"/>
      <c r="M416" s="126"/>
      <c r="N416" s="126"/>
      <c r="O416" s="126"/>
      <c r="P416" s="43"/>
    </row>
    <row r="417" s="4" customFormat="true" ht="15.75" hidden="false" customHeight="false" outlineLevel="0" collapsed="false">
      <c r="A417" s="123" t="s">
        <v>209</v>
      </c>
      <c r="B417" s="123"/>
      <c r="C417" s="123"/>
      <c r="D417" s="123"/>
      <c r="E417" s="123"/>
      <c r="F417" s="123"/>
      <c r="G417" s="123"/>
      <c r="H417" s="123"/>
      <c r="I417" s="123"/>
      <c r="J417" s="126" t="s">
        <v>210</v>
      </c>
      <c r="K417" s="126"/>
      <c r="L417" s="126"/>
      <c r="M417" s="126"/>
      <c r="N417" s="126"/>
      <c r="O417" s="126"/>
      <c r="P417" s="43"/>
    </row>
    <row r="418" s="4" customFormat="true" ht="15.75" hidden="false" customHeight="false" outlineLevel="0" collapsed="false">
      <c r="A418" s="125"/>
      <c r="B418" s="125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43"/>
    </row>
    <row r="419" s="4" customFormat="true" ht="15.75" hidden="false" customHeight="false" outlineLevel="0" collapsed="false">
      <c r="A419" s="128" t="s">
        <v>211</v>
      </c>
      <c r="B419" s="128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9"/>
      <c r="O419" s="129"/>
      <c r="P419" s="43"/>
    </row>
    <row r="420" customFormat="false" ht="15.75" hidden="false" customHeight="false" outlineLevel="0" collapsed="false">
      <c r="A420" s="130"/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</row>
    <row r="421" customFormat="false" ht="15.75" hidden="false" customHeight="false" outlineLevel="0" collapsed="false">
      <c r="A421" s="130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</row>
    <row r="422" customFormat="false" ht="15.75" hidden="false" customHeight="false" outlineLevel="0" collapsed="false">
      <c r="A422" s="130"/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</row>
    <row r="423" s="132" customFormat="true" ht="27.75" hidden="false" customHeight="false" outlineLevel="0" collapsed="false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WOD423" s="133"/>
      <c r="WOE423" s="133"/>
      <c r="WOF423" s="133"/>
      <c r="WOG423" s="133"/>
      <c r="WOH423" s="133"/>
      <c r="WOI423" s="133"/>
      <c r="WOJ423" s="133"/>
      <c r="WOK423" s="133"/>
      <c r="WOL423" s="133"/>
      <c r="WOM423" s="133"/>
      <c r="WON423" s="133"/>
      <c r="WOO423" s="133"/>
      <c r="WOP423" s="133"/>
      <c r="WOQ423" s="133"/>
      <c r="WOR423" s="133"/>
      <c r="WOS423" s="133"/>
      <c r="WOT423" s="133"/>
      <c r="WOU423" s="133"/>
      <c r="WOV423" s="133"/>
      <c r="WOW423" s="133"/>
      <c r="WOX423" s="133"/>
      <c r="WOY423" s="133"/>
      <c r="WOZ423" s="133"/>
      <c r="WPA423" s="133"/>
      <c r="WPB423" s="133"/>
      <c r="WPC423" s="133"/>
      <c r="WPD423" s="133"/>
      <c r="WPE423" s="133"/>
      <c r="WPF423" s="133"/>
      <c r="WPG423" s="133"/>
      <c r="WPH423" s="133"/>
      <c r="WPI423" s="133"/>
      <c r="WPJ423" s="133"/>
      <c r="WPK423" s="133"/>
      <c r="WPL423" s="133"/>
      <c r="WPM423" s="133"/>
      <c r="WPN423" s="133"/>
      <c r="WPO423" s="133"/>
      <c r="WPP423" s="133"/>
      <c r="WPQ423" s="133"/>
      <c r="WPR423" s="133"/>
      <c r="WPS423" s="133"/>
      <c r="WPT423" s="133"/>
      <c r="WPU423" s="133"/>
      <c r="WPV423" s="133"/>
      <c r="WPW423" s="133"/>
      <c r="WPX423" s="133"/>
      <c r="WPY423" s="133"/>
      <c r="WPZ423" s="133"/>
      <c r="WQA423" s="133"/>
      <c r="WQB423" s="133"/>
      <c r="WQC423" s="133"/>
      <c r="WQD423" s="133"/>
      <c r="WQE423" s="133"/>
      <c r="WQF423" s="133"/>
      <c r="WQG423" s="133"/>
      <c r="WQH423" s="133"/>
      <c r="WQI423" s="133"/>
      <c r="WQJ423" s="133"/>
      <c r="WQK423" s="133"/>
      <c r="WQL423" s="133"/>
      <c r="WQM423" s="133"/>
      <c r="WQN423" s="133"/>
      <c r="WQO423" s="133"/>
      <c r="WQP423" s="133"/>
      <c r="WQQ423" s="133"/>
      <c r="WQR423" s="133"/>
      <c r="WQS423" s="133"/>
      <c r="WQT423" s="133"/>
      <c r="WQU423" s="133"/>
      <c r="WQV423" s="133"/>
      <c r="WQW423" s="133"/>
      <c r="WQX423" s="133"/>
      <c r="WQY423" s="133"/>
      <c r="WQZ423" s="133"/>
      <c r="WRA423" s="133"/>
      <c r="WRB423" s="133"/>
      <c r="WRC423" s="133"/>
      <c r="WRD423" s="133"/>
      <c r="WRE423" s="133"/>
      <c r="WRF423" s="133"/>
      <c r="WRG423" s="4"/>
    </row>
    <row r="424" customFormat="false" ht="15.75" hidden="false" customHeight="false" outlineLevel="0" collapsed="false">
      <c r="A424" s="130"/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</row>
    <row r="425" s="132" customFormat="true" ht="27.75" hidden="false" customHeight="false" outlineLevel="0" collapsed="false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WOD425" s="133"/>
      <c r="WOE425" s="133"/>
      <c r="WOF425" s="133"/>
      <c r="WOG425" s="133"/>
      <c r="WOH425" s="133"/>
      <c r="WOI425" s="133"/>
      <c r="WOJ425" s="133"/>
      <c r="WOK425" s="133"/>
      <c r="WOL425" s="133"/>
      <c r="WOM425" s="133"/>
      <c r="WON425" s="133"/>
      <c r="WOO425" s="133"/>
      <c r="WOP425" s="133"/>
      <c r="WOQ425" s="133"/>
      <c r="WOR425" s="133"/>
      <c r="WOS425" s="133"/>
      <c r="WOT425" s="133"/>
      <c r="WOU425" s="133"/>
      <c r="WOV425" s="133"/>
      <c r="WOW425" s="133"/>
      <c r="WOX425" s="133"/>
      <c r="WOY425" s="133"/>
      <c r="WOZ425" s="133"/>
      <c r="WPA425" s="133"/>
      <c r="WPB425" s="133"/>
      <c r="WPC425" s="133"/>
      <c r="WPD425" s="133"/>
      <c r="WPE425" s="133"/>
      <c r="WPF425" s="133"/>
      <c r="WPG425" s="133"/>
      <c r="WPH425" s="133"/>
      <c r="WPI425" s="133"/>
      <c r="WPJ425" s="133"/>
      <c r="WPK425" s="133"/>
      <c r="WPL425" s="133"/>
      <c r="WPM425" s="133"/>
      <c r="WPN425" s="133"/>
      <c r="WPO425" s="133"/>
      <c r="WPP425" s="133"/>
      <c r="WPQ425" s="133"/>
      <c r="WPR425" s="133"/>
      <c r="WPS425" s="133"/>
      <c r="WPT425" s="133"/>
      <c r="WPU425" s="133"/>
      <c r="WPV425" s="133"/>
      <c r="WPW425" s="133"/>
      <c r="WPX425" s="133"/>
      <c r="WPY425" s="133"/>
      <c r="WPZ425" s="133"/>
      <c r="WQA425" s="133"/>
      <c r="WQB425" s="133"/>
      <c r="WQC425" s="133"/>
      <c r="WQD425" s="133"/>
      <c r="WQE425" s="133"/>
      <c r="WQF425" s="133"/>
      <c r="WQG425" s="133"/>
      <c r="WQH425" s="133"/>
      <c r="WQI425" s="133"/>
      <c r="WQJ425" s="133"/>
      <c r="WQK425" s="133"/>
      <c r="WQL425" s="133"/>
      <c r="WQM425" s="133"/>
      <c r="WQN425" s="133"/>
      <c r="WQO425" s="133"/>
      <c r="WQP425" s="133"/>
      <c r="WQQ425" s="133"/>
      <c r="WQR425" s="133"/>
      <c r="WQS425" s="133"/>
      <c r="WQT425" s="133"/>
      <c r="WQU425" s="133"/>
      <c r="WQV425" s="133"/>
      <c r="WQW425" s="133"/>
      <c r="WQX425" s="133"/>
      <c r="WQY425" s="133"/>
      <c r="WQZ425" s="133"/>
      <c r="WRA425" s="133"/>
      <c r="WRB425" s="133"/>
      <c r="WRC425" s="133"/>
      <c r="WRD425" s="133"/>
      <c r="WRE425" s="133"/>
      <c r="WRF425" s="133"/>
      <c r="WRG425" s="4"/>
    </row>
    <row r="426" customFormat="false" ht="15" hidden="false" customHeight="false" outlineLevel="0" collapsed="false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</row>
    <row r="427" customFormat="false" ht="15" hidden="false" customHeight="false" outlineLevel="0" collapsed="false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</row>
    <row r="430" customFormat="false" ht="15" hidden="false" customHeight="false" outlineLevel="0" collapsed="false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</row>
    <row r="431" customFormat="false" ht="25.5" hidden="false" customHeight="true" outlineLevel="0" collapsed="false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</row>
    <row r="432" customFormat="false" ht="54" hidden="false" customHeight="true" outlineLevel="0" collapsed="false">
      <c r="A432" s="135" t="s">
        <v>212</v>
      </c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</row>
    <row r="433" customFormat="false" ht="27" hidden="false" customHeight="true" outlineLevel="0" collapsed="false">
      <c r="A433" s="135"/>
      <c r="B433" s="135"/>
      <c r="C433" s="136" t="s">
        <v>213</v>
      </c>
      <c r="D433" s="136"/>
      <c r="E433" s="136"/>
      <c r="F433" s="136"/>
      <c r="G433" s="136"/>
      <c r="H433" s="136"/>
      <c r="I433" s="136"/>
      <c r="J433" s="136"/>
      <c r="K433" s="136"/>
      <c r="L433" s="136"/>
      <c r="M433" s="135"/>
      <c r="N433" s="135"/>
      <c r="O433" s="135"/>
    </row>
    <row r="434" customFormat="false" ht="22.5" hidden="false" customHeight="false" outlineLevel="0" collapsed="false">
      <c r="A434" s="137" t="s">
        <v>214</v>
      </c>
      <c r="B434" s="137"/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</row>
    <row r="435" customFormat="false" ht="22.5" hidden="false" customHeight="false" outlineLevel="0" collapsed="false">
      <c r="A435" s="137" t="s">
        <v>215</v>
      </c>
      <c r="B435" s="137"/>
      <c r="C435" s="137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</row>
    <row r="436" customFormat="false" ht="18.75" hidden="false" customHeight="false" outlineLevel="0" collapsed="false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</row>
    <row r="437" customFormat="false" ht="15" hidden="false" customHeight="false" outlineLevel="0" collapsed="false">
      <c r="A437" s="139" t="s">
        <v>216</v>
      </c>
      <c r="B437" s="139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  <c r="N437" s="139"/>
      <c r="O437" s="139"/>
    </row>
    <row r="438" customFormat="false" ht="15" hidden="false" customHeight="false" outlineLevel="0" collapsed="false">
      <c r="A438" s="140" t="s">
        <v>217</v>
      </c>
      <c r="B438" s="140"/>
      <c r="C438" s="140"/>
      <c r="D438" s="140"/>
      <c r="E438" s="140"/>
      <c r="F438" s="140"/>
      <c r="G438" s="140"/>
      <c r="H438" s="140"/>
      <c r="I438" s="140"/>
      <c r="J438" s="140"/>
      <c r="K438" s="140"/>
      <c r="L438" s="140"/>
      <c r="M438" s="140"/>
      <c r="N438" s="140"/>
      <c r="O438" s="140"/>
    </row>
    <row r="439" customFormat="false" ht="15" hidden="false" customHeight="false" outlineLevel="0" collapsed="false">
      <c r="A439" s="140" t="s">
        <v>218</v>
      </c>
      <c r="B439" s="140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</row>
    <row r="440" customFormat="false" ht="15" hidden="false" customHeight="false" outlineLevel="0" collapsed="false">
      <c r="A440" s="140" t="s">
        <v>219</v>
      </c>
      <c r="B440" s="140"/>
      <c r="C440" s="140"/>
      <c r="D440" s="140"/>
      <c r="E440" s="140"/>
      <c r="F440" s="140"/>
      <c r="G440" s="140"/>
      <c r="H440" s="140"/>
      <c r="I440" s="140"/>
      <c r="J440" s="140"/>
      <c r="K440" s="140"/>
      <c r="L440" s="140"/>
      <c r="M440" s="140"/>
      <c r="N440" s="140"/>
      <c r="O440" s="140"/>
    </row>
    <row r="441" customFormat="false" ht="15" hidden="false" customHeight="false" outlineLevel="0" collapsed="false">
      <c r="A441" s="140" t="s">
        <v>220</v>
      </c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</row>
    <row r="442" customFormat="false" ht="15" hidden="false" customHeight="false" outlineLevel="0" collapsed="false">
      <c r="A442" s="140" t="s">
        <v>221</v>
      </c>
      <c r="B442" s="140"/>
      <c r="C442" s="140"/>
      <c r="D442" s="140"/>
      <c r="E442" s="140"/>
      <c r="F442" s="140"/>
      <c r="G442" s="140"/>
      <c r="H442" s="140"/>
      <c r="I442" s="140"/>
      <c r="J442" s="140"/>
      <c r="K442" s="140"/>
      <c r="L442" s="140"/>
      <c r="M442" s="140"/>
      <c r="N442" s="140"/>
      <c r="O442" s="140"/>
    </row>
    <row r="450" customFormat="false" ht="18" hidden="false" customHeight="false" outlineLevel="0" collapsed="false">
      <c r="D450" s="141"/>
      <c r="E450" s="142" t="n">
        <v>45385</v>
      </c>
      <c r="F450" s="141"/>
    </row>
    <row r="451" customFormat="false" ht="18" hidden="false" customHeight="false" outlineLevel="0" collapsed="false">
      <c r="D451" s="143" t="s">
        <v>222</v>
      </c>
      <c r="E451" s="143"/>
      <c r="F451" s="143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0">
    <mergeCell ref="A2:A4"/>
    <mergeCell ref="B2:B4"/>
    <mergeCell ref="C2:C4"/>
    <mergeCell ref="D2:D4"/>
    <mergeCell ref="E2:G3"/>
    <mergeCell ref="H2:H4"/>
    <mergeCell ref="I2:L3"/>
    <mergeCell ref="M2:P3"/>
    <mergeCell ref="A5:P5"/>
    <mergeCell ref="A6:A14"/>
    <mergeCell ref="B6:P6"/>
    <mergeCell ref="A15:C15"/>
    <mergeCell ref="A16:D16"/>
    <mergeCell ref="A17:A26"/>
    <mergeCell ref="B17:P17"/>
    <mergeCell ref="A27:D27"/>
    <mergeCell ref="A28:P28"/>
    <mergeCell ref="A29:A31"/>
    <mergeCell ref="B29:B31"/>
    <mergeCell ref="C29:C31"/>
    <mergeCell ref="D29:D31"/>
    <mergeCell ref="E29:G30"/>
    <mergeCell ref="H29:H31"/>
    <mergeCell ref="I29:L30"/>
    <mergeCell ref="M29:P30"/>
    <mergeCell ref="A32:P32"/>
    <mergeCell ref="A33:A41"/>
    <mergeCell ref="B33:P33"/>
    <mergeCell ref="A42:C42"/>
    <mergeCell ref="A43:D43"/>
    <mergeCell ref="A44:A52"/>
    <mergeCell ref="B44:P44"/>
    <mergeCell ref="A53:D53"/>
    <mergeCell ref="A55:A57"/>
    <mergeCell ref="B55:B57"/>
    <mergeCell ref="C55:C57"/>
    <mergeCell ref="D55:D57"/>
    <mergeCell ref="E55:G56"/>
    <mergeCell ref="H55:H57"/>
    <mergeCell ref="I55:L56"/>
    <mergeCell ref="M55:P56"/>
    <mergeCell ref="A58:P58"/>
    <mergeCell ref="A59:A66"/>
    <mergeCell ref="B59:P59"/>
    <mergeCell ref="A67:D67"/>
    <mergeCell ref="A68:A75"/>
    <mergeCell ref="B68:P68"/>
    <mergeCell ref="A76:C76"/>
    <mergeCell ref="A77:D77"/>
    <mergeCell ref="A78:P78"/>
    <mergeCell ref="A79:A81"/>
    <mergeCell ref="B79:B81"/>
    <mergeCell ref="C79:C81"/>
    <mergeCell ref="D79:D81"/>
    <mergeCell ref="E79:G80"/>
    <mergeCell ref="H79:H81"/>
    <mergeCell ref="I79:L80"/>
    <mergeCell ref="M79:P80"/>
    <mergeCell ref="A82:P82"/>
    <mergeCell ref="A83:A89"/>
    <mergeCell ref="B83:P83"/>
    <mergeCell ref="A91:D91"/>
    <mergeCell ref="A92:P92"/>
    <mergeCell ref="A93:A102"/>
    <mergeCell ref="B93:P93"/>
    <mergeCell ref="A104:P106"/>
    <mergeCell ref="A107:A109"/>
    <mergeCell ref="B107:B109"/>
    <mergeCell ref="C107:C109"/>
    <mergeCell ref="D107:D109"/>
    <mergeCell ref="E107:G108"/>
    <mergeCell ref="H107:H109"/>
    <mergeCell ref="I107:L108"/>
    <mergeCell ref="M107:P108"/>
    <mergeCell ref="A110:P110"/>
    <mergeCell ref="A111:A118"/>
    <mergeCell ref="B111:P111"/>
    <mergeCell ref="A119:C119"/>
    <mergeCell ref="A120:D120"/>
    <mergeCell ref="A121:A129"/>
    <mergeCell ref="B121:P121"/>
    <mergeCell ref="A130:D130"/>
    <mergeCell ref="A132:A134"/>
    <mergeCell ref="B132:B134"/>
    <mergeCell ref="C132:C134"/>
    <mergeCell ref="D132:D134"/>
    <mergeCell ref="E132:G133"/>
    <mergeCell ref="H132:H134"/>
    <mergeCell ref="I132:L133"/>
    <mergeCell ref="M132:P133"/>
    <mergeCell ref="A135:P135"/>
    <mergeCell ref="A136:A143"/>
    <mergeCell ref="B136:P136"/>
    <mergeCell ref="A143:C143"/>
    <mergeCell ref="A144:D144"/>
    <mergeCell ref="A145:A151"/>
    <mergeCell ref="B145:P145"/>
    <mergeCell ref="A154:D154"/>
    <mergeCell ref="A157:A159"/>
    <mergeCell ref="B157:B159"/>
    <mergeCell ref="C157:C159"/>
    <mergeCell ref="D157:D159"/>
    <mergeCell ref="E157:G158"/>
    <mergeCell ref="H157:H159"/>
    <mergeCell ref="I157:L158"/>
    <mergeCell ref="M157:P158"/>
    <mergeCell ref="A160:P160"/>
    <mergeCell ref="A161:A168"/>
    <mergeCell ref="B161:P161"/>
    <mergeCell ref="A169:C169"/>
    <mergeCell ref="A170:D170"/>
    <mergeCell ref="A171:A179"/>
    <mergeCell ref="A180:D180"/>
    <mergeCell ref="A181:D181"/>
    <mergeCell ref="A182:P182"/>
    <mergeCell ref="A183:A185"/>
    <mergeCell ref="B183:B185"/>
    <mergeCell ref="C183:C185"/>
    <mergeCell ref="D183:D185"/>
    <mergeCell ref="E183:G184"/>
    <mergeCell ref="H183:H185"/>
    <mergeCell ref="I183:L184"/>
    <mergeCell ref="M183:P184"/>
    <mergeCell ref="A186:P186"/>
    <mergeCell ref="A187:A194"/>
    <mergeCell ref="B187:P187"/>
    <mergeCell ref="A195:D195"/>
    <mergeCell ref="A196:A203"/>
    <mergeCell ref="B196:P196"/>
    <mergeCell ref="A205:C205"/>
    <mergeCell ref="A206:D206"/>
    <mergeCell ref="A207:P208"/>
    <mergeCell ref="A209:A211"/>
    <mergeCell ref="B209:B211"/>
    <mergeCell ref="C209:C211"/>
    <mergeCell ref="D209:D211"/>
    <mergeCell ref="E209:G210"/>
    <mergeCell ref="H209:H211"/>
    <mergeCell ref="I209:L210"/>
    <mergeCell ref="M209:P210"/>
    <mergeCell ref="A212:P212"/>
    <mergeCell ref="A213:A220"/>
    <mergeCell ref="B213:P213"/>
    <mergeCell ref="A221:C221"/>
    <mergeCell ref="A222:D222"/>
    <mergeCell ref="A223:A234"/>
    <mergeCell ref="B223:P223"/>
    <mergeCell ref="A239:P239"/>
    <mergeCell ref="A240:A247"/>
    <mergeCell ref="B240:P240"/>
    <mergeCell ref="A248:D248"/>
    <mergeCell ref="A249:A257"/>
    <mergeCell ref="B249:P249"/>
    <mergeCell ref="A258:D258"/>
    <mergeCell ref="A259:P260"/>
    <mergeCell ref="A261:A263"/>
    <mergeCell ref="B261:B263"/>
    <mergeCell ref="C261:C263"/>
    <mergeCell ref="D261:D263"/>
    <mergeCell ref="E261:G262"/>
    <mergeCell ref="H261:H263"/>
    <mergeCell ref="I261:L262"/>
    <mergeCell ref="M261:P262"/>
    <mergeCell ref="A264:P264"/>
    <mergeCell ref="A265:A271"/>
    <mergeCell ref="B265:P265"/>
    <mergeCell ref="A272:C272"/>
    <mergeCell ref="A273:D273"/>
    <mergeCell ref="A274:A281"/>
    <mergeCell ref="A285:P286"/>
    <mergeCell ref="A287:A289"/>
    <mergeCell ref="B287:B289"/>
    <mergeCell ref="C287:C289"/>
    <mergeCell ref="D287:D289"/>
    <mergeCell ref="E287:G288"/>
    <mergeCell ref="H287:H289"/>
    <mergeCell ref="I287:L288"/>
    <mergeCell ref="M287:P288"/>
    <mergeCell ref="A290:P290"/>
    <mergeCell ref="A291:A299"/>
    <mergeCell ref="B291:P291"/>
    <mergeCell ref="A300:C300"/>
    <mergeCell ref="A301:D301"/>
    <mergeCell ref="A302:A309"/>
    <mergeCell ref="B302:P302"/>
    <mergeCell ref="A313:A315"/>
    <mergeCell ref="B313:B315"/>
    <mergeCell ref="C313:C315"/>
    <mergeCell ref="D313:D315"/>
    <mergeCell ref="E313:G314"/>
    <mergeCell ref="H313:H315"/>
    <mergeCell ref="I313:L314"/>
    <mergeCell ref="M313:P314"/>
    <mergeCell ref="A316:P316"/>
    <mergeCell ref="A317:A324"/>
    <mergeCell ref="B317:P317"/>
    <mergeCell ref="A324:C324"/>
    <mergeCell ref="A325:D325"/>
    <mergeCell ref="A326:A334"/>
    <mergeCell ref="B326:P326"/>
    <mergeCell ref="A336:C336"/>
    <mergeCell ref="A337:D337"/>
    <mergeCell ref="A338:P339"/>
    <mergeCell ref="A340:A342"/>
    <mergeCell ref="B340:B342"/>
    <mergeCell ref="C340:C342"/>
    <mergeCell ref="D340:D342"/>
    <mergeCell ref="E340:G341"/>
    <mergeCell ref="H340:H342"/>
    <mergeCell ref="I340:L341"/>
    <mergeCell ref="M340:P341"/>
    <mergeCell ref="A343:P343"/>
    <mergeCell ref="A344:A351"/>
    <mergeCell ref="B344:P344"/>
    <mergeCell ref="A352:D352"/>
    <mergeCell ref="A353:P353"/>
    <mergeCell ref="A354:A364"/>
    <mergeCell ref="B354:P354"/>
    <mergeCell ref="A366:P368"/>
    <mergeCell ref="A369:A371"/>
    <mergeCell ref="B369:B371"/>
    <mergeCell ref="C369:C371"/>
    <mergeCell ref="D369:D371"/>
    <mergeCell ref="E369:G370"/>
    <mergeCell ref="H369:H371"/>
    <mergeCell ref="I369:L370"/>
    <mergeCell ref="M369:P370"/>
    <mergeCell ref="A372:P372"/>
    <mergeCell ref="A373:A380"/>
    <mergeCell ref="B373:P373"/>
    <mergeCell ref="A381:C381"/>
    <mergeCell ref="A382:D382"/>
    <mergeCell ref="A383:A390"/>
    <mergeCell ref="A392:D392"/>
    <mergeCell ref="C393:D393"/>
    <mergeCell ref="C400:C402"/>
    <mergeCell ref="D400:F400"/>
    <mergeCell ref="G400:G401"/>
    <mergeCell ref="H400:K400"/>
    <mergeCell ref="L400:O400"/>
    <mergeCell ref="C406:O406"/>
    <mergeCell ref="C407:C409"/>
    <mergeCell ref="D407:F407"/>
    <mergeCell ref="G407:G408"/>
    <mergeCell ref="H407:K407"/>
    <mergeCell ref="L407:O407"/>
    <mergeCell ref="J415:O415"/>
    <mergeCell ref="A416:B416"/>
    <mergeCell ref="J416:O416"/>
    <mergeCell ref="J417:O417"/>
    <mergeCell ref="A418:B418"/>
    <mergeCell ref="A419:M419"/>
    <mergeCell ref="A423:O423"/>
    <mergeCell ref="A425:O425"/>
    <mergeCell ref="A426:O426"/>
    <mergeCell ref="A427:O427"/>
    <mergeCell ref="A430:O430"/>
    <mergeCell ref="A431:O431"/>
    <mergeCell ref="A432:O432"/>
    <mergeCell ref="C433:L433"/>
    <mergeCell ref="A434:O434"/>
    <mergeCell ref="A435:O435"/>
    <mergeCell ref="A436:O436"/>
    <mergeCell ref="A437:O437"/>
    <mergeCell ref="A438:O438"/>
    <mergeCell ref="A439:O439"/>
    <mergeCell ref="A440:O440"/>
    <mergeCell ref="A441:O441"/>
    <mergeCell ref="A442:O442"/>
    <mergeCell ref="D451:F451"/>
  </mergeCells>
  <printOptions headings="false" gridLines="false" gridLinesSet="true" horizontalCentered="false" verticalCentered="false"/>
  <pageMargins left="0.252083333333333" right="0.252083333333333" top="0.383333333333333" bottom="1.01736111111111" header="0.118055555555556" footer="0.752083333333333"/>
  <pageSetup paperSize="9" scale="7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&amp;R&amp;"Times New Roman,Обычный"&amp;12&amp;Kffffff&amp;P</oddFooter>
  </headerFooter>
  <rowBreaks count="16" manualBreakCount="16">
    <brk id="27" man="true" max="16383" min="0"/>
    <brk id="54" man="true" max="16383" min="0"/>
    <brk id="78" man="true" max="16383" min="0"/>
    <brk id="103" man="true" max="16383" min="0"/>
    <brk id="130" man="true" max="16383" min="0"/>
    <brk id="154" man="true" max="16383" min="0"/>
    <brk id="181" man="true" max="16383" min="0"/>
    <brk id="207" man="true" max="16383" min="0"/>
    <brk id="234" man="true" max="16383" min="0"/>
    <brk id="260" man="true" max="16383" min="0"/>
    <brk id="284" man="true" max="16383" min="0"/>
    <brk id="310" man="true" max="16383" min="0"/>
    <brk id="337" man="true" max="16383" min="0"/>
    <brk id="365" man="true" max="16383" min="0"/>
    <brk id="393" man="true" max="16383" min="0"/>
    <brk id="412" man="true" max="16383" min="0"/>
  </rowBreaks>
  <colBreaks count="2" manualBreakCount="2">
    <brk id="16" man="true" max="65535" min="0"/>
    <brk id="55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44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1484375" defaultRowHeight="13.8" zeroHeight="false" outlineLevelRow="0" outlineLevelCol="0"/>
  <cols>
    <col collapsed="false" customWidth="true" hidden="false" outlineLevel="0" max="1" min="1" style="1" width="12.71"/>
    <col collapsed="false" customWidth="false" hidden="false" outlineLevel="0" max="2" min="2" style="1" width="8.71"/>
    <col collapsed="false" customWidth="true" hidden="false" outlineLevel="0" max="3" min="3" style="1" width="48.14"/>
    <col collapsed="false" customWidth="true" hidden="false" outlineLevel="0" max="4" min="4" style="1" width="10.85"/>
    <col collapsed="false" customWidth="true" hidden="false" outlineLevel="0" max="5" min="5" style="1" width="18.57"/>
    <col collapsed="false" customWidth="true" hidden="false" outlineLevel="0" max="6" min="6" style="1" width="8"/>
    <col collapsed="false" customWidth="true" hidden="false" outlineLevel="0" max="7" min="7" style="1" width="9"/>
    <col collapsed="false" customWidth="true" hidden="false" outlineLevel="0" max="8" min="8" style="1" width="11.29"/>
    <col collapsed="false" customWidth="true" hidden="false" outlineLevel="0" max="9" min="9" style="1" width="9.42"/>
    <col collapsed="false" customWidth="false" hidden="false" outlineLevel="0" max="11" min="10" style="1" width="8.71"/>
    <col collapsed="false" customWidth="true" hidden="false" outlineLevel="0" max="13" min="12" style="1" width="9.14"/>
    <col collapsed="false" customWidth="true" hidden="false" outlineLevel="0" max="14" min="14" style="1" width="12.71"/>
    <col collapsed="false" customWidth="true" hidden="false" outlineLevel="0" max="15" min="15" style="1" width="10.29"/>
    <col collapsed="false" customWidth="true" hidden="false" outlineLevel="0" max="16" min="16" style="1" width="7"/>
    <col collapsed="false" customWidth="false" hidden="true" outlineLevel="0" max="55" min="17" style="1" width="8.71"/>
    <col collapsed="false" customWidth="true" hidden="true" outlineLevel="0" max="80" min="56" style="1" width="11.53"/>
    <col collapsed="false" customWidth="false" hidden="false" outlineLevel="0" max="15951" min="81" style="1" width="8.71"/>
    <col collapsed="false" customWidth="true" hidden="false" outlineLevel="0" max="16302" min="15952" style="2" width="11.57"/>
    <col collapsed="false" customWidth="true" hidden="false" outlineLevel="0" max="16383" min="16303" style="3" width="11.57"/>
    <col collapsed="false" customWidth="true" hidden="false" outlineLevel="0" max="16384" min="16384" style="4" width="11.57"/>
  </cols>
  <sheetData>
    <row r="1" s="5" customFormat="true" ht="12.75" hidden="false" customHeight="true" outlineLevel="0" collapsed="false"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4"/>
    </row>
    <row r="2" s="5" customFormat="true" ht="12.75" hidden="false" customHeight="true" outlineLevel="0" collapsed="false"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  <c r="XFD2" s="4"/>
    </row>
    <row r="3" customFormat="false" ht="12.75" hidden="false" customHeight="true" outlineLevel="0" collapsed="false">
      <c r="A3" s="6" t="s">
        <v>0</v>
      </c>
      <c r="B3" s="6" t="s">
        <v>1</v>
      </c>
      <c r="C3" s="7" t="s">
        <v>2</v>
      </c>
      <c r="D3" s="6" t="s">
        <v>3</v>
      </c>
      <c r="E3" s="8" t="s">
        <v>4</v>
      </c>
      <c r="F3" s="8"/>
      <c r="G3" s="8"/>
      <c r="H3" s="9" t="s">
        <v>5</v>
      </c>
      <c r="I3" s="8" t="s">
        <v>6</v>
      </c>
      <c r="J3" s="8"/>
      <c r="K3" s="8"/>
      <c r="L3" s="8"/>
      <c r="M3" s="8" t="s">
        <v>7</v>
      </c>
      <c r="N3" s="8"/>
      <c r="O3" s="8"/>
      <c r="P3" s="8"/>
    </row>
    <row r="4" customFormat="false" ht="13.8" hidden="false" customHeight="false" outlineLevel="0" collapsed="false">
      <c r="A4" s="6"/>
      <c r="B4" s="6"/>
      <c r="C4" s="7"/>
      <c r="D4" s="6"/>
      <c r="E4" s="8"/>
      <c r="F4" s="8"/>
      <c r="G4" s="8"/>
      <c r="H4" s="9"/>
      <c r="I4" s="8"/>
      <c r="J4" s="8"/>
      <c r="K4" s="8"/>
      <c r="L4" s="8"/>
      <c r="M4" s="8"/>
      <c r="N4" s="8"/>
      <c r="O4" s="8"/>
      <c r="P4" s="8"/>
    </row>
    <row r="5" customFormat="false" ht="55.5" hidden="false" customHeight="true" outlineLevel="0" collapsed="false">
      <c r="A5" s="6"/>
      <c r="B5" s="6"/>
      <c r="C5" s="7"/>
      <c r="D5" s="6"/>
      <c r="E5" s="6" t="s">
        <v>8</v>
      </c>
      <c r="F5" s="6" t="s">
        <v>9</v>
      </c>
      <c r="G5" s="6" t="s">
        <v>10</v>
      </c>
      <c r="H5" s="9"/>
      <c r="I5" s="10" t="s">
        <v>11</v>
      </c>
      <c r="J5" s="11" t="s">
        <v>12</v>
      </c>
      <c r="K5" s="11" t="s">
        <v>13</v>
      </c>
      <c r="L5" s="11" t="s">
        <v>14</v>
      </c>
      <c r="M5" s="6" t="s">
        <v>15</v>
      </c>
      <c r="N5" s="6" t="s">
        <v>16</v>
      </c>
      <c r="O5" s="6" t="s">
        <v>17</v>
      </c>
      <c r="P5" s="6" t="s">
        <v>18</v>
      </c>
    </row>
    <row r="6" customFormat="false" ht="17.35" hidden="false" customHeight="false" outlineLevel="0" collapsed="false">
      <c r="A6" s="12" t="s">
        <v>19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customFormat="false" ht="15" hidden="false" customHeight="true" outlineLevel="0" collapsed="false">
      <c r="A7" s="13" t="s">
        <v>20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customFormat="false" ht="13.8" hidden="false" customHeight="false" outlineLevel="0" collapsed="false">
      <c r="A8" s="13"/>
      <c r="B8" s="14" t="s">
        <v>21</v>
      </c>
      <c r="C8" s="15" t="s">
        <v>22</v>
      </c>
      <c r="D8" s="16" t="n">
        <v>15</v>
      </c>
      <c r="E8" s="17" t="n">
        <v>3.48</v>
      </c>
      <c r="F8" s="17" t="n">
        <v>4.43</v>
      </c>
      <c r="G8" s="17"/>
      <c r="H8" s="17" t="n">
        <v>54</v>
      </c>
      <c r="I8" s="17" t="n">
        <v>39</v>
      </c>
      <c r="J8" s="16" t="n">
        <v>0.005</v>
      </c>
      <c r="K8" s="16" t="n">
        <v>0.045</v>
      </c>
      <c r="L8" s="17" t="n">
        <v>0.11</v>
      </c>
      <c r="M8" s="17" t="n">
        <v>132</v>
      </c>
      <c r="N8" s="17" t="n">
        <v>5.25</v>
      </c>
      <c r="O8" s="17" t="n">
        <v>75</v>
      </c>
      <c r="P8" s="17" t="n">
        <v>0.15</v>
      </c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  <c r="XFC8" s="2"/>
    </row>
    <row r="9" s="3" customFormat="true" ht="13.8" hidden="false" customHeight="false" outlineLevel="0" collapsed="false">
      <c r="A9" s="13"/>
      <c r="B9" s="18" t="s">
        <v>23</v>
      </c>
      <c r="C9" s="19" t="s">
        <v>24</v>
      </c>
      <c r="D9" s="18" t="n">
        <v>10</v>
      </c>
      <c r="E9" s="20" t="n">
        <v>0.08</v>
      </c>
      <c r="F9" s="20" t="n">
        <v>7.25</v>
      </c>
      <c r="G9" s="20" t="n">
        <v>0.13</v>
      </c>
      <c r="H9" s="20" t="n">
        <v>66</v>
      </c>
      <c r="I9" s="20" t="n">
        <v>40</v>
      </c>
      <c r="J9" s="20"/>
      <c r="K9" s="20" t="n">
        <v>0.01</v>
      </c>
      <c r="L9" s="20"/>
      <c r="M9" s="20" t="n">
        <v>2.4</v>
      </c>
      <c r="N9" s="20"/>
      <c r="O9" s="20" t="n">
        <v>3</v>
      </c>
      <c r="P9" s="20" t="n">
        <v>0.02</v>
      </c>
      <c r="Q9" s="2"/>
      <c r="XFD9" s="4"/>
    </row>
    <row r="10" s="3" customFormat="true" ht="13.8" hidden="false" customHeight="false" outlineLevel="0" collapsed="false">
      <c r="A10" s="13"/>
      <c r="B10" s="21" t="s">
        <v>25</v>
      </c>
      <c r="C10" s="22" t="s">
        <v>26</v>
      </c>
      <c r="D10" s="20" t="n">
        <v>40</v>
      </c>
      <c r="E10" s="18" t="n">
        <v>5.1</v>
      </c>
      <c r="F10" s="18" t="n">
        <v>4.6</v>
      </c>
      <c r="G10" s="18" t="n">
        <v>0.3</v>
      </c>
      <c r="H10" s="18" t="n">
        <v>63</v>
      </c>
      <c r="I10" s="18" t="n">
        <v>100</v>
      </c>
      <c r="J10" s="18" t="n">
        <v>0.03</v>
      </c>
      <c r="K10" s="18" t="n">
        <v>0.18</v>
      </c>
      <c r="L10" s="18"/>
      <c r="M10" s="18" t="n">
        <v>22</v>
      </c>
      <c r="N10" s="18" t="n">
        <v>5</v>
      </c>
      <c r="O10" s="18" t="n">
        <v>77</v>
      </c>
      <c r="P10" s="18" t="n">
        <v>1</v>
      </c>
      <c r="Q10" s="23" t="n">
        <v>0.08</v>
      </c>
      <c r="R10" s="24" t="n">
        <v>7.25</v>
      </c>
      <c r="S10" s="23" t="n">
        <v>0.13</v>
      </c>
      <c r="T10" s="24" t="n">
        <v>66</v>
      </c>
      <c r="U10" s="25" t="n">
        <v>40</v>
      </c>
      <c r="V10" s="23"/>
      <c r="W10" s="23" t="n">
        <v>0.01</v>
      </c>
      <c r="X10" s="25"/>
      <c r="Y10" s="25" t="n">
        <v>2.4</v>
      </c>
      <c r="Z10" s="25" t="n">
        <v>3</v>
      </c>
      <c r="AA10" s="25"/>
      <c r="AB10" s="25" t="n">
        <v>0.02</v>
      </c>
      <c r="XFD10" s="4"/>
    </row>
    <row r="11" customFormat="false" ht="13.8" hidden="false" customHeight="false" outlineLevel="0" collapsed="false">
      <c r="A11" s="13"/>
      <c r="B11" s="21" t="s">
        <v>27</v>
      </c>
      <c r="C11" s="26" t="s">
        <v>28</v>
      </c>
      <c r="D11" s="21" t="n">
        <v>150</v>
      </c>
      <c r="E11" s="27" t="n">
        <v>6.09</v>
      </c>
      <c r="F11" s="27" t="n">
        <v>7.04</v>
      </c>
      <c r="G11" s="27" t="n">
        <v>31.14</v>
      </c>
      <c r="H11" s="27" t="n">
        <v>211.5</v>
      </c>
      <c r="I11" s="27" t="n">
        <v>36.68</v>
      </c>
      <c r="J11" s="27" t="n">
        <v>0.15</v>
      </c>
      <c r="K11" s="27" t="n">
        <v>0.11</v>
      </c>
      <c r="L11" s="27" t="n">
        <v>0.41</v>
      </c>
      <c r="M11" s="27" t="n">
        <v>95.09</v>
      </c>
      <c r="N11" s="27" t="n">
        <v>39.2</v>
      </c>
      <c r="O11" s="27" t="n">
        <v>144.69</v>
      </c>
      <c r="P11" s="27" t="n">
        <v>1.05</v>
      </c>
      <c r="Q11" s="27" t="n">
        <v>5</v>
      </c>
      <c r="R11" s="27" t="n">
        <v>5.8</v>
      </c>
      <c r="S11" s="27" t="n">
        <v>24.1</v>
      </c>
      <c r="T11" s="27" t="n">
        <v>168.9</v>
      </c>
      <c r="U11" s="27" t="n">
        <v>27.2</v>
      </c>
      <c r="V11" s="21" t="n">
        <v>0.07</v>
      </c>
      <c r="W11" s="21" t="n">
        <v>0.12</v>
      </c>
      <c r="X11" s="27" t="n">
        <v>0.53</v>
      </c>
      <c r="Y11" s="27" t="n">
        <v>116</v>
      </c>
      <c r="Z11" s="27" t="n">
        <v>27</v>
      </c>
      <c r="AA11" s="27" t="n">
        <v>124</v>
      </c>
      <c r="AB11" s="27" t="n">
        <v>0.53</v>
      </c>
    </row>
    <row r="12" customFormat="false" ht="13.8" hidden="false" customHeight="false" outlineLevel="0" collapsed="false">
      <c r="A12" s="13"/>
      <c r="B12" s="21" t="s">
        <v>29</v>
      </c>
      <c r="C12" s="26" t="s">
        <v>30</v>
      </c>
      <c r="D12" s="21" t="n">
        <v>100</v>
      </c>
      <c r="E12" s="27" t="n">
        <f aca="false">BD12*100/100</f>
        <v>0.4</v>
      </c>
      <c r="F12" s="27" t="n">
        <f aca="false">BE12*100/100</f>
        <v>0.4</v>
      </c>
      <c r="G12" s="27" t="n">
        <f aca="false">BF12*100/100</f>
        <v>9.8</v>
      </c>
      <c r="H12" s="27" t="n">
        <f aca="false">BG12*100/100</f>
        <v>47</v>
      </c>
      <c r="I12" s="27" t="n">
        <f aca="false">BH12*100/100</f>
        <v>0</v>
      </c>
      <c r="J12" s="27" t="n">
        <f aca="false">BI12*100/100</f>
        <v>0.03</v>
      </c>
      <c r="K12" s="27" t="n">
        <f aca="false">BJ12*100/100</f>
        <v>0.02</v>
      </c>
      <c r="L12" s="27" t="n">
        <f aca="false">BK12*100/100</f>
        <v>10</v>
      </c>
      <c r="M12" s="27" t="n">
        <f aca="false">BL12*100/100</f>
        <v>16</v>
      </c>
      <c r="N12" s="27" t="n">
        <f aca="false">BM12*100/100</f>
        <v>11</v>
      </c>
      <c r="O12" s="27" t="n">
        <f aca="false">BN12*100/100</f>
        <v>9</v>
      </c>
      <c r="P12" s="27" t="n">
        <f aca="false">BO12*100/100</f>
        <v>2.2</v>
      </c>
      <c r="BD12" s="27" t="n">
        <v>0.4</v>
      </c>
      <c r="BE12" s="27" t="n">
        <v>0.4</v>
      </c>
      <c r="BF12" s="27" t="n">
        <v>9.8</v>
      </c>
      <c r="BG12" s="27" t="n">
        <v>47</v>
      </c>
      <c r="BH12" s="28"/>
      <c r="BI12" s="21" t="n">
        <v>0.03</v>
      </c>
      <c r="BJ12" s="21" t="n">
        <v>0.02</v>
      </c>
      <c r="BK12" s="27" t="n">
        <v>10</v>
      </c>
      <c r="BL12" s="27" t="n">
        <v>16</v>
      </c>
      <c r="BM12" s="27" t="n">
        <v>11</v>
      </c>
      <c r="BN12" s="27" t="n">
        <v>9</v>
      </c>
      <c r="BO12" s="27" t="n">
        <v>2.2</v>
      </c>
    </row>
    <row r="13" customFormat="false" ht="13.8" hidden="false" customHeight="false" outlineLevel="0" collapsed="false">
      <c r="A13" s="13"/>
      <c r="B13" s="21" t="s">
        <v>31</v>
      </c>
      <c r="C13" s="26" t="s">
        <v>32</v>
      </c>
      <c r="D13" s="21" t="n">
        <v>20</v>
      </c>
      <c r="E13" s="27" t="n">
        <v>1.36</v>
      </c>
      <c r="F13" s="27" t="n">
        <v>0.24</v>
      </c>
      <c r="G13" s="27" t="n">
        <v>6.72</v>
      </c>
      <c r="H13" s="27" t="n">
        <v>34.16</v>
      </c>
      <c r="I13" s="27"/>
      <c r="J13" s="27" t="n">
        <v>0.03</v>
      </c>
      <c r="K13" s="27" t="n">
        <v>0.02</v>
      </c>
      <c r="L13" s="27"/>
      <c r="M13" s="27" t="n">
        <v>9.01</v>
      </c>
      <c r="N13" s="27" t="n">
        <v>9.41</v>
      </c>
      <c r="O13" s="27" t="n">
        <v>30.14</v>
      </c>
      <c r="P13" s="27" t="n">
        <v>0.75</v>
      </c>
      <c r="Q13" s="27" t="n">
        <v>1.7</v>
      </c>
      <c r="R13" s="27" t="n">
        <v>0.3</v>
      </c>
      <c r="S13" s="27" t="n">
        <v>8.4</v>
      </c>
      <c r="T13" s="27" t="n">
        <v>42.7</v>
      </c>
      <c r="U13" s="27"/>
      <c r="V13" s="27" t="n">
        <v>0.04</v>
      </c>
      <c r="W13" s="27" t="n">
        <v>0.02</v>
      </c>
      <c r="X13" s="27"/>
      <c r="Y13" s="27" t="n">
        <v>11.26</v>
      </c>
      <c r="Z13" s="27" t="n">
        <v>11.76</v>
      </c>
      <c r="AA13" s="27" t="n">
        <v>37.68</v>
      </c>
      <c r="AB13" s="27" t="n">
        <v>0.94</v>
      </c>
    </row>
    <row r="14" customFormat="false" ht="17.15" hidden="false" customHeight="true" outlineLevel="0" collapsed="false">
      <c r="A14" s="13"/>
      <c r="B14" s="21" t="s">
        <v>31</v>
      </c>
      <c r="C14" s="15" t="s">
        <v>33</v>
      </c>
      <c r="D14" s="21" t="n">
        <v>35</v>
      </c>
      <c r="E14" s="27" t="n">
        <f aca="false">BD14*35/40</f>
        <v>2.59</v>
      </c>
      <c r="F14" s="27" t="n">
        <f aca="false">BE14*35/40</f>
        <v>0.315</v>
      </c>
      <c r="G14" s="27" t="n">
        <f aca="false">BF14*35/40</f>
        <v>18.4625</v>
      </c>
      <c r="H14" s="27" t="n">
        <f aca="false">BG14*35/40</f>
        <v>82.0575</v>
      </c>
      <c r="I14" s="27" t="n">
        <f aca="false">BH14*35/40</f>
        <v>0</v>
      </c>
      <c r="J14" s="27" t="n">
        <f aca="false">BI14*35/40</f>
        <v>0</v>
      </c>
      <c r="K14" s="27" t="n">
        <f aca="false">BJ14*35/40</f>
        <v>0.0175</v>
      </c>
      <c r="L14" s="27" t="n">
        <f aca="false">BK14*35/40</f>
        <v>0</v>
      </c>
      <c r="M14" s="27" t="n">
        <f aca="false">BL14*35/40</f>
        <v>7</v>
      </c>
      <c r="N14" s="27" t="n">
        <f aca="false">BM14*35/40</f>
        <v>4.9</v>
      </c>
      <c r="O14" s="27" t="n">
        <f aca="false">BN14*35/40</f>
        <v>22.75</v>
      </c>
      <c r="P14" s="27" t="n">
        <f aca="false">BO14*35/40</f>
        <v>0.385</v>
      </c>
      <c r="Q14" s="27" t="n">
        <v>3.03</v>
      </c>
      <c r="R14" s="27" t="n">
        <v>0.36</v>
      </c>
      <c r="S14" s="27" t="n">
        <v>19.64</v>
      </c>
      <c r="T14" s="27" t="n">
        <v>93.77</v>
      </c>
      <c r="U14" s="27"/>
      <c r="V14" s="27"/>
      <c r="W14" s="27" t="n">
        <v>0.013</v>
      </c>
      <c r="X14" s="27"/>
      <c r="Y14" s="27" t="n">
        <v>8</v>
      </c>
      <c r="Z14" s="27" t="n">
        <v>5.6</v>
      </c>
      <c r="AA14" s="27" t="n">
        <v>26</v>
      </c>
      <c r="AB14" s="27" t="n">
        <v>0.44</v>
      </c>
      <c r="AC14" s="27" t="n">
        <v>3</v>
      </c>
      <c r="AD14" s="27" t="n">
        <f aca="false">AP14*40/40</f>
        <v>0</v>
      </c>
      <c r="AE14" s="27" t="n">
        <f aca="false">AQ14*40/40</f>
        <v>0</v>
      </c>
      <c r="AF14" s="27" t="n">
        <f aca="false">AR14*40/40</f>
        <v>0</v>
      </c>
      <c r="AG14" s="27" t="n">
        <f aca="false">AS14*40/40</f>
        <v>0</v>
      </c>
      <c r="AH14" s="27" t="n">
        <f aca="false">AT14*40/40</f>
        <v>0</v>
      </c>
      <c r="AI14" s="27" t="n">
        <f aca="false">AU14*40/40</f>
        <v>0</v>
      </c>
      <c r="AJ14" s="27" t="n">
        <f aca="false">AV14*40/40</f>
        <v>0</v>
      </c>
      <c r="AK14" s="27" t="n">
        <f aca="false">AW14*40/40</f>
        <v>0</v>
      </c>
      <c r="AL14" s="27" t="n">
        <f aca="false">AX14*40/40</f>
        <v>0</v>
      </c>
      <c r="AM14" s="27" t="n">
        <f aca="false">AY14*40/40</f>
        <v>0</v>
      </c>
      <c r="AN14" s="27" t="n">
        <f aca="false">AZ14*40/40</f>
        <v>0</v>
      </c>
      <c r="BD14" s="27" t="n">
        <v>2.96</v>
      </c>
      <c r="BE14" s="27" t="n">
        <v>0.36</v>
      </c>
      <c r="BF14" s="27" t="n">
        <v>21.1</v>
      </c>
      <c r="BG14" s="27" t="n">
        <v>93.78</v>
      </c>
      <c r="BH14" s="27"/>
      <c r="BI14" s="27"/>
      <c r="BJ14" s="27" t="n">
        <v>0.02</v>
      </c>
      <c r="BK14" s="27"/>
      <c r="BL14" s="27" t="n">
        <v>8</v>
      </c>
      <c r="BM14" s="27" t="n">
        <v>5.6</v>
      </c>
      <c r="BN14" s="27" t="n">
        <v>26</v>
      </c>
      <c r="BO14" s="27" t="n">
        <v>0.44</v>
      </c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  <c r="XFA14" s="4"/>
      <c r="XFB14" s="4"/>
      <c r="XFC14" s="4"/>
    </row>
    <row r="15" customFormat="false" ht="13.8" hidden="false" customHeight="false" outlineLevel="0" collapsed="false">
      <c r="A15" s="13"/>
      <c r="B15" s="21" t="s">
        <v>34</v>
      </c>
      <c r="C15" s="29" t="s">
        <v>35</v>
      </c>
      <c r="D15" s="21" t="n">
        <v>200</v>
      </c>
      <c r="E15" s="27" t="n">
        <f aca="false">BD15*200/200</f>
        <v>3.16</v>
      </c>
      <c r="F15" s="27" t="n">
        <f aca="false">BE15*200/200</f>
        <v>2.68</v>
      </c>
      <c r="G15" s="27" t="n">
        <f aca="false">BF15*200/200</f>
        <v>15.94</v>
      </c>
      <c r="H15" s="27" t="n">
        <f aca="false">BG15*200/200</f>
        <v>50</v>
      </c>
      <c r="I15" s="27" t="n">
        <f aca="false">BH15*200/200</f>
        <v>20</v>
      </c>
      <c r="J15" s="27" t="n">
        <f aca="false">BI15*200/200</f>
        <v>0.04</v>
      </c>
      <c r="K15" s="27" t="n">
        <f aca="false">BJ15*200/200</f>
        <v>0.16</v>
      </c>
      <c r="L15" s="27" t="n">
        <f aca="false">BK15*200/200</f>
        <v>1.3</v>
      </c>
      <c r="M15" s="27" t="n">
        <f aca="false">BL15*200/200</f>
        <v>125.78</v>
      </c>
      <c r="N15" s="27" t="n">
        <f aca="false">BM15*200/200</f>
        <v>14</v>
      </c>
      <c r="O15" s="27" t="n">
        <f aca="false">BN15*200/200</f>
        <v>90</v>
      </c>
      <c r="P15" s="27" t="n">
        <f aca="false">BO15*200/200</f>
        <v>0.14</v>
      </c>
      <c r="Q15" s="27" t="n">
        <v>0.3</v>
      </c>
      <c r="R15" s="27"/>
      <c r="S15" s="27" t="n">
        <v>7.3</v>
      </c>
      <c r="T15" s="27" t="n">
        <v>30.8</v>
      </c>
      <c r="U15" s="27" t="n">
        <v>1.52</v>
      </c>
      <c r="V15" s="21"/>
      <c r="W15" s="21" t="n">
        <v>0.01</v>
      </c>
      <c r="X15" s="27" t="n">
        <v>9.62</v>
      </c>
      <c r="Y15" s="27" t="n">
        <v>8.3</v>
      </c>
      <c r="Z15" s="27" t="n">
        <v>7.1</v>
      </c>
      <c r="AA15" s="27" t="n">
        <v>11</v>
      </c>
      <c r="AB15" s="27" t="n">
        <v>0.87</v>
      </c>
      <c r="AC15" s="27" t="n">
        <v>0.2</v>
      </c>
      <c r="AD15" s="27" t="n">
        <f aca="false">AP15*200/200</f>
        <v>0</v>
      </c>
      <c r="AE15" s="27" t="n">
        <v>6.5</v>
      </c>
      <c r="AF15" s="27" t="n">
        <v>26.8</v>
      </c>
      <c r="AG15" s="27" t="n">
        <v>0.3</v>
      </c>
      <c r="AH15" s="27" t="n">
        <f aca="false">AT15*200/200</f>
        <v>0</v>
      </c>
      <c r="AI15" s="27" t="n">
        <f aca="false">AU15*200/200</f>
        <v>0</v>
      </c>
      <c r="AJ15" s="27" t="n">
        <v>0.04</v>
      </c>
      <c r="AK15" s="27" t="n">
        <v>4.5</v>
      </c>
      <c r="AL15" s="27" t="n">
        <v>3.8</v>
      </c>
      <c r="AM15" s="27" t="n">
        <v>7.2</v>
      </c>
      <c r="AN15" s="27" t="n">
        <v>0.73</v>
      </c>
      <c r="BD15" s="27" t="n">
        <v>3.16</v>
      </c>
      <c r="BE15" s="27" t="n">
        <v>2.68</v>
      </c>
      <c r="BF15" s="27" t="n">
        <v>15.94</v>
      </c>
      <c r="BG15" s="27" t="n">
        <v>50</v>
      </c>
      <c r="BH15" s="27" t="n">
        <v>20</v>
      </c>
      <c r="BI15" s="27" t="n">
        <v>0.04</v>
      </c>
      <c r="BJ15" s="27" t="n">
        <v>0.16</v>
      </c>
      <c r="BK15" s="27" t="n">
        <v>1.3</v>
      </c>
      <c r="BL15" s="27" t="n">
        <v>125.78</v>
      </c>
      <c r="BM15" s="27" t="n">
        <v>14</v>
      </c>
      <c r="BN15" s="27" t="n">
        <v>90</v>
      </c>
      <c r="BO15" s="27" t="n">
        <v>0.14</v>
      </c>
    </row>
    <row r="16" customFormat="false" ht="13.8" hidden="false" customHeight="false" outlineLevel="0" collapsed="false">
      <c r="A16" s="30" t="s">
        <v>82</v>
      </c>
      <c r="B16" s="30"/>
      <c r="C16" s="30"/>
      <c r="D16" s="31" t="n">
        <f aca="false">SUM(D8:D15)</f>
        <v>570</v>
      </c>
      <c r="E16" s="32"/>
      <c r="F16" s="32"/>
      <c r="G16" s="32"/>
      <c r="H16" s="32"/>
      <c r="I16" s="32"/>
      <c r="J16" s="31"/>
      <c r="K16" s="31"/>
      <c r="L16" s="32"/>
      <c r="M16" s="32"/>
      <c r="N16" s="32"/>
      <c r="O16" s="32"/>
      <c r="P16" s="32"/>
    </row>
    <row r="17" customFormat="false" ht="13.8" hidden="false" customHeight="false" outlineLevel="0" collapsed="false">
      <c r="A17" s="33" t="s">
        <v>37</v>
      </c>
      <c r="B17" s="33" t="n">
        <f aca="false">SUM(B8:B16)</f>
        <v>0</v>
      </c>
      <c r="C17" s="33" t="n">
        <f aca="false">SUM(C8:C16)</f>
        <v>0</v>
      </c>
      <c r="D17" s="33" t="n">
        <f aca="false">SUM(D8:D16)</f>
        <v>1140</v>
      </c>
      <c r="E17" s="32" t="n">
        <f aca="false">SUM(E8:E16)</f>
        <v>22.26</v>
      </c>
      <c r="F17" s="32" t="n">
        <f aca="false">SUM(F8:F16)</f>
        <v>26.955</v>
      </c>
      <c r="G17" s="32" t="n">
        <f aca="false">SUM(G8:G16)</f>
        <v>82.4925</v>
      </c>
      <c r="H17" s="32" t="n">
        <f aca="false">SUM(H8:H16)</f>
        <v>607.7175</v>
      </c>
      <c r="I17" s="32" t="n">
        <f aca="false">SUM(I8:I16)</f>
        <v>235.68</v>
      </c>
      <c r="J17" s="32" t="n">
        <f aca="false">SUM(J8:J16)</f>
        <v>0.285</v>
      </c>
      <c r="K17" s="32" t="n">
        <f aca="false">SUM(K8:K16)</f>
        <v>0.5625</v>
      </c>
      <c r="L17" s="32" t="n">
        <f aca="false">SUM(L8:L16)</f>
        <v>11.82</v>
      </c>
      <c r="M17" s="32" t="n">
        <f aca="false">SUM(M8:M16)</f>
        <v>409.28</v>
      </c>
      <c r="N17" s="32" t="n">
        <f aca="false">SUM(N8:N16)</f>
        <v>88.76</v>
      </c>
      <c r="O17" s="32" t="n">
        <f aca="false">SUM(O8:O16)</f>
        <v>451.58</v>
      </c>
      <c r="P17" s="32" t="n">
        <f aca="false">SUM(P8:P16)</f>
        <v>5.695</v>
      </c>
    </row>
    <row r="18" customFormat="false" ht="15" hidden="false" customHeight="true" outlineLevel="0" collapsed="false">
      <c r="A18" s="34" t="s">
        <v>38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customFormat="false" ht="13.8" hidden="false" customHeight="false" outlineLevel="0" collapsed="false">
      <c r="A19" s="34"/>
      <c r="B19" s="21" t="s">
        <v>39</v>
      </c>
      <c r="C19" s="26" t="s">
        <v>40</v>
      </c>
      <c r="D19" s="21" t="n">
        <v>60</v>
      </c>
      <c r="E19" s="27" t="n">
        <v>0.66</v>
      </c>
      <c r="F19" s="27" t="n">
        <v>3.67</v>
      </c>
      <c r="G19" s="27" t="n">
        <v>2.74</v>
      </c>
      <c r="H19" s="27" t="n">
        <v>46.2</v>
      </c>
      <c r="I19" s="27" t="n">
        <f aca="false">AG19*60/60</f>
        <v>0</v>
      </c>
      <c r="J19" s="27" t="n">
        <v>0.02</v>
      </c>
      <c r="K19" s="27" t="n">
        <v>0.02</v>
      </c>
      <c r="L19" s="27" t="n">
        <v>11.1</v>
      </c>
      <c r="M19" s="27" t="n">
        <v>10.64</v>
      </c>
      <c r="N19" s="27" t="n">
        <v>10.47</v>
      </c>
      <c r="O19" s="27" t="n">
        <v>19.1</v>
      </c>
      <c r="P19" s="27" t="n">
        <v>0.5</v>
      </c>
      <c r="AC19" s="27" t="n">
        <v>0.48</v>
      </c>
      <c r="AD19" s="27" t="n">
        <v>0.06</v>
      </c>
      <c r="AE19" s="27" t="n">
        <v>1.02</v>
      </c>
      <c r="AF19" s="27" t="n">
        <v>6</v>
      </c>
      <c r="AG19" s="27"/>
      <c r="AH19" s="27" t="n">
        <v>0.01</v>
      </c>
      <c r="AI19" s="27" t="n">
        <v>0.06</v>
      </c>
      <c r="AJ19" s="27" t="n">
        <v>2.1</v>
      </c>
      <c r="AK19" s="27" t="n">
        <v>13.8</v>
      </c>
      <c r="AL19" s="27" t="n">
        <v>8.4</v>
      </c>
      <c r="AM19" s="27" t="n">
        <v>14.4</v>
      </c>
      <c r="AN19" s="27" t="n">
        <v>0.36</v>
      </c>
    </row>
    <row r="20" s="35" customFormat="true" ht="13.8" hidden="false" customHeight="false" outlineLevel="0" collapsed="false">
      <c r="A20" s="34"/>
      <c r="B20" s="21" t="s">
        <v>41</v>
      </c>
      <c r="C20" s="26" t="s">
        <v>42</v>
      </c>
      <c r="D20" s="21" t="n">
        <v>200</v>
      </c>
      <c r="E20" s="21" t="n">
        <v>1.42</v>
      </c>
      <c r="F20" s="21" t="n">
        <v>3.96</v>
      </c>
      <c r="G20" s="21" t="n">
        <v>6.32</v>
      </c>
      <c r="H20" s="21" t="n">
        <v>70</v>
      </c>
      <c r="I20" s="21"/>
      <c r="J20" s="21" t="n">
        <v>0.04</v>
      </c>
      <c r="K20" s="21" t="n">
        <v>0.04</v>
      </c>
      <c r="L20" s="21" t="n">
        <v>12.62</v>
      </c>
      <c r="M20" s="21" t="n">
        <v>39.4</v>
      </c>
      <c r="N20" s="21" t="n">
        <v>17.7</v>
      </c>
      <c r="O20" s="21" t="n">
        <v>39.2</v>
      </c>
      <c r="P20" s="21" t="n">
        <v>0.66</v>
      </c>
      <c r="WXD20" s="36"/>
      <c r="WXE20" s="36"/>
      <c r="WXF20" s="36"/>
      <c r="WXG20" s="36"/>
      <c r="WXH20" s="36"/>
      <c r="WXI20" s="36"/>
      <c r="WXJ20" s="36"/>
      <c r="WXK20" s="36"/>
      <c r="WXL20" s="36"/>
      <c r="WXM20" s="36"/>
      <c r="WXN20" s="36"/>
      <c r="WXO20" s="36"/>
      <c r="WXP20" s="36"/>
      <c r="WXQ20" s="36"/>
      <c r="WXR20" s="36"/>
      <c r="WXS20" s="36"/>
      <c r="WXT20" s="36"/>
      <c r="WXU20" s="36"/>
      <c r="WXV20" s="36"/>
      <c r="WXW20" s="36"/>
      <c r="WXX20" s="36"/>
      <c r="WXY20" s="36"/>
      <c r="WXZ20" s="36"/>
      <c r="WYA20" s="36"/>
      <c r="WYB20" s="36"/>
      <c r="WYC20" s="36"/>
      <c r="WYD20" s="36"/>
      <c r="WYE20" s="36"/>
      <c r="WYF20" s="36"/>
      <c r="WYG20" s="36"/>
      <c r="WYH20" s="36"/>
      <c r="WYI20" s="36"/>
      <c r="WYJ20" s="36"/>
      <c r="WYK20" s="36"/>
      <c r="WYL20" s="36"/>
      <c r="WYM20" s="36"/>
      <c r="WYN20" s="36"/>
      <c r="WYO20" s="36"/>
      <c r="WYP20" s="36"/>
      <c r="WYQ20" s="36"/>
      <c r="WYR20" s="36"/>
      <c r="WYS20" s="36"/>
      <c r="WYT20" s="36"/>
      <c r="WYU20" s="36"/>
      <c r="WYV20" s="36"/>
      <c r="WYW20" s="36"/>
      <c r="WYX20" s="36"/>
      <c r="WYY20" s="36"/>
      <c r="WYZ20" s="36"/>
      <c r="WZA20" s="36"/>
      <c r="WZB20" s="36"/>
      <c r="WZC20" s="36"/>
      <c r="WZD20" s="36"/>
      <c r="WZE20" s="36"/>
      <c r="WZF20" s="36"/>
      <c r="WZG20" s="36"/>
      <c r="WZH20" s="36"/>
      <c r="WZI20" s="36"/>
      <c r="WZJ20" s="36"/>
      <c r="WZK20" s="36"/>
      <c r="WZL20" s="36"/>
      <c r="WZM20" s="36"/>
      <c r="WZN20" s="36"/>
      <c r="WZO20" s="36"/>
      <c r="WZP20" s="36"/>
      <c r="WZQ20" s="36"/>
      <c r="WZR20" s="36"/>
      <c r="WZS20" s="36"/>
      <c r="WZT20" s="36"/>
      <c r="WZU20" s="36"/>
      <c r="WZV20" s="36"/>
      <c r="WZW20" s="36"/>
      <c r="WZX20" s="36"/>
      <c r="WZY20" s="36"/>
      <c r="WZZ20" s="36"/>
      <c r="XAA20" s="36"/>
      <c r="XAB20" s="36"/>
      <c r="XAC20" s="36"/>
      <c r="XAD20" s="36"/>
      <c r="XAE20" s="36"/>
      <c r="XAF20" s="36"/>
      <c r="XAG20" s="36"/>
      <c r="XAH20" s="36"/>
      <c r="XAI20" s="36"/>
      <c r="XAJ20" s="36"/>
      <c r="XAK20" s="36"/>
      <c r="XAL20" s="36"/>
      <c r="XAM20" s="36"/>
      <c r="XAN20" s="36"/>
      <c r="XAO20" s="36"/>
      <c r="XAP20" s="36"/>
      <c r="XAQ20" s="36"/>
      <c r="XAR20" s="36"/>
      <c r="XAS20" s="36"/>
      <c r="XAT20" s="36"/>
      <c r="XAU20" s="36"/>
      <c r="XAV20" s="36"/>
      <c r="XAW20" s="36"/>
      <c r="XAX20" s="36"/>
      <c r="XAY20" s="36"/>
      <c r="XAZ20" s="36"/>
      <c r="XBA20" s="36"/>
      <c r="XBB20" s="36"/>
      <c r="XBC20" s="36"/>
      <c r="XBD20" s="36"/>
      <c r="XBE20" s="36"/>
      <c r="XBF20" s="36"/>
      <c r="XBG20" s="36"/>
      <c r="XBH20" s="36"/>
      <c r="XBI20" s="36"/>
      <c r="XBJ20" s="36"/>
      <c r="XBK20" s="36"/>
      <c r="XBL20" s="36"/>
      <c r="XBM20" s="36"/>
      <c r="XBN20" s="36"/>
      <c r="XBO20" s="36"/>
      <c r="XBP20" s="36"/>
      <c r="XBQ20" s="36"/>
      <c r="XBR20" s="36"/>
      <c r="XBS20" s="36"/>
      <c r="XBT20" s="36"/>
      <c r="XBU20" s="36"/>
      <c r="XBV20" s="36"/>
      <c r="XBW20" s="36"/>
      <c r="XBX20" s="36"/>
      <c r="XBY20" s="36"/>
      <c r="XBZ20" s="36"/>
      <c r="XCA20" s="37"/>
      <c r="XCB20" s="37"/>
      <c r="XCC20" s="37"/>
      <c r="XCD20" s="37"/>
      <c r="XCE20" s="37"/>
      <c r="XCF20" s="37"/>
      <c r="XCG20" s="37"/>
      <c r="XCH20" s="37"/>
      <c r="XCI20" s="37"/>
      <c r="XCJ20" s="37"/>
      <c r="XCK20" s="37"/>
      <c r="XCL20" s="37"/>
      <c r="XCM20" s="37"/>
      <c r="XCN20" s="37"/>
      <c r="XCO20" s="37"/>
      <c r="XCP20" s="37"/>
      <c r="XCQ20" s="37"/>
      <c r="XCR20" s="37"/>
      <c r="XCS20" s="37"/>
      <c r="XCT20" s="37"/>
      <c r="XCU20" s="37"/>
      <c r="XCV20" s="37"/>
      <c r="XCW20" s="37"/>
      <c r="XCX20" s="37"/>
      <c r="XCY20" s="37"/>
      <c r="XCZ20" s="37"/>
      <c r="XDA20" s="37"/>
      <c r="XDB20" s="37"/>
      <c r="XDC20" s="37"/>
      <c r="XDD20" s="37"/>
      <c r="XDE20" s="37"/>
      <c r="XDF20" s="37"/>
      <c r="XDG20" s="37"/>
      <c r="XDH20" s="37"/>
      <c r="XDI20" s="37"/>
      <c r="XDJ20" s="37"/>
      <c r="XDK20" s="37"/>
      <c r="XDL20" s="37"/>
      <c r="XDM20" s="37"/>
      <c r="XDN20" s="37"/>
      <c r="XDO20" s="37"/>
      <c r="XDP20" s="37"/>
      <c r="XDQ20" s="37"/>
      <c r="XDR20" s="37"/>
      <c r="XDS20" s="37"/>
      <c r="XDT20" s="37"/>
      <c r="XDU20" s="37"/>
      <c r="XDV20" s="37"/>
      <c r="XDW20" s="37"/>
      <c r="XDX20" s="37"/>
      <c r="XDY20" s="37"/>
      <c r="XDZ20" s="37"/>
      <c r="XEA20" s="37"/>
      <c r="XEB20" s="37"/>
      <c r="XEC20" s="37"/>
      <c r="XED20" s="37"/>
      <c r="XEE20" s="37"/>
      <c r="XEF20" s="37"/>
      <c r="XEG20" s="37"/>
      <c r="XEH20" s="37"/>
      <c r="XEI20" s="37"/>
      <c r="XEJ20" s="37"/>
      <c r="XEK20" s="37"/>
      <c r="XEL20" s="37"/>
      <c r="XEM20" s="37"/>
      <c r="XEN20" s="37"/>
      <c r="XEO20" s="37"/>
      <c r="XEP20" s="37"/>
      <c r="XEQ20" s="37"/>
      <c r="XER20" s="37"/>
      <c r="XES20" s="37"/>
      <c r="XET20" s="37"/>
      <c r="XEU20" s="37"/>
      <c r="XEV20" s="37"/>
      <c r="XEW20" s="37"/>
      <c r="XEX20" s="37"/>
      <c r="XEY20" s="37"/>
      <c r="XEZ20" s="37"/>
      <c r="XFA20" s="37"/>
      <c r="XFB20" s="37"/>
      <c r="XFC20" s="37"/>
      <c r="XFD20" s="4"/>
    </row>
    <row r="21" s="1" customFormat="true" ht="13.8" hidden="false" customHeight="false" outlineLevel="0" collapsed="false">
      <c r="A21" s="34"/>
      <c r="B21" s="18" t="s">
        <v>223</v>
      </c>
      <c r="C21" s="38" t="s">
        <v>44</v>
      </c>
      <c r="D21" s="20" t="n">
        <v>90</v>
      </c>
      <c r="E21" s="39" t="n">
        <v>12</v>
      </c>
      <c r="F21" s="39" t="n">
        <v>17.29</v>
      </c>
      <c r="G21" s="39" t="n">
        <v>11.46</v>
      </c>
      <c r="H21" s="39" t="n">
        <v>282</v>
      </c>
      <c r="I21" s="39" t="n">
        <v>38.4</v>
      </c>
      <c r="J21" s="39" t="n">
        <v>0.16</v>
      </c>
      <c r="K21" s="39" t="n">
        <v>0.11</v>
      </c>
      <c r="L21" s="39" t="n">
        <v>0.6</v>
      </c>
      <c r="M21" s="39" t="n">
        <v>14.36</v>
      </c>
      <c r="N21" s="39" t="n">
        <v>18.84</v>
      </c>
      <c r="O21" s="39" t="n">
        <v>129.38</v>
      </c>
      <c r="P21" s="39" t="n">
        <v>3.24</v>
      </c>
      <c r="Q21" s="40" t="n">
        <v>7.46</v>
      </c>
      <c r="R21" s="40" t="n">
        <v>8.29</v>
      </c>
      <c r="S21" s="40" t="n">
        <v>9.44</v>
      </c>
      <c r="T21" s="40" t="n">
        <v>142</v>
      </c>
      <c r="U21" s="40" t="n">
        <v>33</v>
      </c>
      <c r="V21" s="41" t="n">
        <v>0.05</v>
      </c>
      <c r="W21" s="41" t="n">
        <v>0.07</v>
      </c>
      <c r="X21" s="40" t="n">
        <v>0.41</v>
      </c>
      <c r="Y21" s="40" t="n">
        <v>23.65</v>
      </c>
      <c r="Z21" s="40" t="n">
        <v>16.5</v>
      </c>
      <c r="AA21" s="40" t="n">
        <v>83.14</v>
      </c>
      <c r="AB21" s="40" t="n">
        <v>0.68</v>
      </c>
      <c r="XFD21" s="4"/>
    </row>
    <row r="22" customFormat="false" ht="13.8" hidden="false" customHeight="false" outlineLevel="0" collapsed="false">
      <c r="A22" s="34"/>
      <c r="B22" s="18" t="s">
        <v>45</v>
      </c>
      <c r="C22" s="38" t="s">
        <v>46</v>
      </c>
      <c r="D22" s="20" t="n">
        <v>150</v>
      </c>
      <c r="E22" s="39" t="n">
        <f aca="false">BD22*150/100</f>
        <v>2.865</v>
      </c>
      <c r="F22" s="39" t="n">
        <f aca="false">BE22*150/100</f>
        <v>4.32</v>
      </c>
      <c r="G22" s="39" t="n">
        <f aca="false">BF22*150/100</f>
        <v>23.01</v>
      </c>
      <c r="H22" s="39" t="n">
        <f aca="false">BG22*150/100</f>
        <v>141</v>
      </c>
      <c r="I22" s="39" t="n">
        <f aca="false">BH22*150/100</f>
        <v>0</v>
      </c>
      <c r="J22" s="39" t="n">
        <f aca="false">BI22*150/100</f>
        <v>0.15</v>
      </c>
      <c r="K22" s="39" t="n">
        <f aca="false">BJ22*150/100</f>
        <v>0.09</v>
      </c>
      <c r="L22" s="39" t="n">
        <f aca="false">BK22*150/100</f>
        <v>21</v>
      </c>
      <c r="M22" s="39" t="n">
        <f aca="false">BL22*150/100</f>
        <v>14.64</v>
      </c>
      <c r="N22" s="39" t="n">
        <f aca="false">BM22*150/100</f>
        <v>29.325</v>
      </c>
      <c r="O22" s="39" t="n">
        <f aca="false">BN22*150/100</f>
        <v>79.725</v>
      </c>
      <c r="P22" s="39" t="n">
        <f aca="false">BO22*150/100</f>
        <v>1.155</v>
      </c>
      <c r="BD22" s="39" t="n">
        <v>1.91</v>
      </c>
      <c r="BE22" s="39" t="n">
        <v>2.88</v>
      </c>
      <c r="BF22" s="39" t="n">
        <v>15.34</v>
      </c>
      <c r="BG22" s="39" t="n">
        <v>94</v>
      </c>
      <c r="BH22" s="39"/>
      <c r="BI22" s="39" t="n">
        <v>0.1</v>
      </c>
      <c r="BJ22" s="39" t="n">
        <v>0.06</v>
      </c>
      <c r="BK22" s="39" t="n">
        <v>14</v>
      </c>
      <c r="BL22" s="39" t="n">
        <v>9.76</v>
      </c>
      <c r="BM22" s="39" t="n">
        <v>19.55</v>
      </c>
      <c r="BN22" s="39" t="n">
        <v>53.15</v>
      </c>
      <c r="BO22" s="39" t="n">
        <v>0.77</v>
      </c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  <c r="XFA22" s="2"/>
      <c r="XFB22" s="2"/>
      <c r="XFC22" s="2"/>
    </row>
    <row r="23" customFormat="false" ht="13.8" hidden="false" customHeight="false" outlineLevel="0" collapsed="false">
      <c r="A23" s="34"/>
      <c r="B23" s="21" t="s">
        <v>31</v>
      </c>
      <c r="C23" s="26" t="s">
        <v>32</v>
      </c>
      <c r="D23" s="21" t="n">
        <v>30</v>
      </c>
      <c r="E23" s="27" t="n">
        <f aca="false">BD23*30/20</f>
        <v>2.04</v>
      </c>
      <c r="F23" s="27" t="n">
        <f aca="false">BE23*30/20</f>
        <v>0.36</v>
      </c>
      <c r="G23" s="27" t="n">
        <f aca="false">BF23*30/20</f>
        <v>10.08</v>
      </c>
      <c r="H23" s="27" t="n">
        <f aca="false">BG23*30/20</f>
        <v>51.24</v>
      </c>
      <c r="I23" s="27" t="n">
        <f aca="false">BH23*30/20</f>
        <v>0</v>
      </c>
      <c r="J23" s="27" t="n">
        <f aca="false">BI23*30/20</f>
        <v>0.045</v>
      </c>
      <c r="K23" s="27" t="n">
        <f aca="false">BJ23*30/20</f>
        <v>0.03</v>
      </c>
      <c r="L23" s="27" t="n">
        <f aca="false">BK23*30/20</f>
        <v>0</v>
      </c>
      <c r="M23" s="27" t="n">
        <f aca="false">BL23*30/20</f>
        <v>13.515</v>
      </c>
      <c r="N23" s="27" t="n">
        <f aca="false">BM23*30/20</f>
        <v>14.115</v>
      </c>
      <c r="O23" s="27" t="n">
        <f aca="false">BN23*30/20</f>
        <v>45.21</v>
      </c>
      <c r="P23" s="27" t="n">
        <f aca="false">BO23*30/20</f>
        <v>1.125</v>
      </c>
      <c r="Q23" s="27" t="n">
        <v>1.7</v>
      </c>
      <c r="R23" s="27" t="n">
        <v>0.3</v>
      </c>
      <c r="S23" s="27" t="n">
        <v>8.4</v>
      </c>
      <c r="T23" s="27" t="n">
        <v>42.7</v>
      </c>
      <c r="U23" s="27"/>
      <c r="V23" s="27" t="n">
        <v>0.04</v>
      </c>
      <c r="W23" s="27" t="n">
        <v>0.02</v>
      </c>
      <c r="X23" s="27"/>
      <c r="Y23" s="27" t="n">
        <v>11.26</v>
      </c>
      <c r="Z23" s="27" t="n">
        <v>11.76</v>
      </c>
      <c r="AA23" s="27" t="n">
        <v>37.68</v>
      </c>
      <c r="AB23" s="27" t="n">
        <v>0.94</v>
      </c>
      <c r="BD23" s="27" t="n">
        <v>1.36</v>
      </c>
      <c r="BE23" s="27" t="n">
        <v>0.24</v>
      </c>
      <c r="BF23" s="27" t="n">
        <v>6.72</v>
      </c>
      <c r="BG23" s="27" t="n">
        <v>34.16</v>
      </c>
      <c r="BH23" s="27"/>
      <c r="BI23" s="27" t="n">
        <v>0.03</v>
      </c>
      <c r="BJ23" s="27" t="n">
        <v>0.02</v>
      </c>
      <c r="BK23" s="27"/>
      <c r="BL23" s="27" t="n">
        <v>9.01</v>
      </c>
      <c r="BM23" s="27" t="n">
        <v>9.41</v>
      </c>
      <c r="BN23" s="27" t="n">
        <v>30.14</v>
      </c>
      <c r="BO23" s="27" t="n">
        <v>0.75</v>
      </c>
    </row>
    <row r="24" customFormat="false" ht="17.15" hidden="false" customHeight="true" outlineLevel="0" collapsed="false">
      <c r="A24" s="34"/>
      <c r="B24" s="21" t="s">
        <v>31</v>
      </c>
      <c r="C24" s="15" t="s">
        <v>33</v>
      </c>
      <c r="D24" s="21" t="n">
        <v>40</v>
      </c>
      <c r="E24" s="27" t="n">
        <f aca="false">BD24*40/40</f>
        <v>2.96</v>
      </c>
      <c r="F24" s="27" t="n">
        <f aca="false">BE24*40/40</f>
        <v>0.36</v>
      </c>
      <c r="G24" s="27" t="n">
        <f aca="false">BF24*40/40</f>
        <v>21.1</v>
      </c>
      <c r="H24" s="27" t="n">
        <f aca="false">BG24*40/40</f>
        <v>93.78</v>
      </c>
      <c r="I24" s="27" t="n">
        <f aca="false">BH24*40/40</f>
        <v>0</v>
      </c>
      <c r="J24" s="27" t="n">
        <f aca="false">BI24*40/40</f>
        <v>0</v>
      </c>
      <c r="K24" s="27" t="n">
        <f aca="false">BJ24*40/40</f>
        <v>0.02</v>
      </c>
      <c r="L24" s="27" t="n">
        <f aca="false">BK24*40/40</f>
        <v>0</v>
      </c>
      <c r="M24" s="27" t="n">
        <f aca="false">BL24*40/40</f>
        <v>8</v>
      </c>
      <c r="N24" s="27" t="n">
        <f aca="false">BM24*40/40</f>
        <v>5.6</v>
      </c>
      <c r="O24" s="27" t="n">
        <f aca="false">BN24*40/40</f>
        <v>26</v>
      </c>
      <c r="P24" s="27" t="n">
        <f aca="false">BO24*40/40</f>
        <v>0.44</v>
      </c>
      <c r="Q24" s="27" t="n">
        <v>3.03</v>
      </c>
      <c r="R24" s="27" t="n">
        <v>0.36</v>
      </c>
      <c r="S24" s="27" t="n">
        <v>19.64</v>
      </c>
      <c r="T24" s="27" t="n">
        <v>93.77</v>
      </c>
      <c r="U24" s="27"/>
      <c r="V24" s="27"/>
      <c r="W24" s="27" t="n">
        <v>0.013</v>
      </c>
      <c r="X24" s="27"/>
      <c r="Y24" s="27" t="n">
        <v>8</v>
      </c>
      <c r="Z24" s="27" t="n">
        <v>5.6</v>
      </c>
      <c r="AA24" s="27" t="n">
        <v>26</v>
      </c>
      <c r="AB24" s="27" t="n">
        <v>0.44</v>
      </c>
      <c r="AC24" s="27" t="n">
        <v>3</v>
      </c>
      <c r="AD24" s="27" t="n">
        <f aca="false">AP24*40/40</f>
        <v>0</v>
      </c>
      <c r="AE24" s="27" t="n">
        <f aca="false">AQ24*40/40</f>
        <v>0</v>
      </c>
      <c r="AF24" s="27" t="n">
        <f aca="false">AR24*40/40</f>
        <v>0</v>
      </c>
      <c r="AG24" s="27" t="n">
        <f aca="false">AS24*40/40</f>
        <v>0</v>
      </c>
      <c r="AH24" s="27" t="n">
        <f aca="false">AT24*40/40</f>
        <v>0</v>
      </c>
      <c r="AI24" s="27" t="n">
        <f aca="false">AU24*40/40</f>
        <v>0</v>
      </c>
      <c r="AJ24" s="27" t="n">
        <f aca="false">AV24*40/40</f>
        <v>0</v>
      </c>
      <c r="AK24" s="27" t="n">
        <f aca="false">AW24*40/40</f>
        <v>0</v>
      </c>
      <c r="AL24" s="27" t="n">
        <f aca="false">AX24*40/40</f>
        <v>0</v>
      </c>
      <c r="AM24" s="27" t="n">
        <f aca="false">AY24*40/40</f>
        <v>0</v>
      </c>
      <c r="AN24" s="27" t="n">
        <f aca="false">AZ24*40/40</f>
        <v>0</v>
      </c>
      <c r="BD24" s="27" t="n">
        <v>2.96</v>
      </c>
      <c r="BE24" s="27" t="n">
        <v>0.36</v>
      </c>
      <c r="BF24" s="27" t="n">
        <v>21.1</v>
      </c>
      <c r="BG24" s="27" t="n">
        <v>93.78</v>
      </c>
      <c r="BH24" s="27"/>
      <c r="BI24" s="27"/>
      <c r="BJ24" s="27" t="n">
        <v>0.02</v>
      </c>
      <c r="BK24" s="27"/>
      <c r="BL24" s="27" t="n">
        <v>8</v>
      </c>
      <c r="BM24" s="27" t="n">
        <v>5.6</v>
      </c>
      <c r="BN24" s="27" t="n">
        <v>26</v>
      </c>
      <c r="BO24" s="27" t="n">
        <v>0.44</v>
      </c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  <c r="XAQ24" s="4"/>
      <c r="XAR24" s="4"/>
      <c r="XAS24" s="4"/>
      <c r="XAT24" s="4"/>
      <c r="XAU24" s="4"/>
      <c r="XAV24" s="4"/>
      <c r="XAW24" s="4"/>
      <c r="XAX24" s="4"/>
      <c r="XAY24" s="4"/>
      <c r="XAZ24" s="4"/>
      <c r="XBA24" s="4"/>
      <c r="XBB24" s="4"/>
      <c r="XBC24" s="4"/>
      <c r="XBD24" s="4"/>
      <c r="XBE24" s="4"/>
      <c r="XBF24" s="4"/>
      <c r="XBG24" s="4"/>
      <c r="XBH24" s="4"/>
      <c r="XBI24" s="4"/>
      <c r="XBJ24" s="4"/>
      <c r="XBK24" s="4"/>
      <c r="XBL24" s="4"/>
      <c r="XBM24" s="4"/>
      <c r="XBN24" s="4"/>
      <c r="XBO24" s="4"/>
      <c r="XBP24" s="4"/>
      <c r="XBQ24" s="4"/>
      <c r="XBR24" s="4"/>
      <c r="XBS24" s="4"/>
      <c r="XBT24" s="4"/>
      <c r="XBU24" s="4"/>
      <c r="XBV24" s="4"/>
      <c r="XBW24" s="4"/>
      <c r="XBX24" s="4"/>
      <c r="XBY24" s="4"/>
      <c r="XBZ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S24" s="4"/>
      <c r="XCT24" s="4"/>
      <c r="XCU24" s="4"/>
      <c r="XCV24" s="4"/>
      <c r="XCW24" s="4"/>
      <c r="XCX24" s="4"/>
      <c r="XCY24" s="4"/>
      <c r="XCZ24" s="4"/>
      <c r="XDA24" s="4"/>
      <c r="XDB24" s="4"/>
      <c r="XDC24" s="4"/>
      <c r="XDD24" s="4"/>
      <c r="XDE24" s="4"/>
      <c r="XDF24" s="4"/>
      <c r="XDG24" s="4"/>
      <c r="XDH24" s="4"/>
      <c r="XDI24" s="4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  <c r="XEU24" s="4"/>
      <c r="XEV24" s="4"/>
      <c r="XEW24" s="4"/>
      <c r="XEX24" s="4"/>
      <c r="XEY24" s="4"/>
      <c r="XEZ24" s="4"/>
      <c r="XFA24" s="4"/>
      <c r="XFB24" s="4"/>
      <c r="XFC24" s="4"/>
    </row>
    <row r="25" customFormat="false" ht="13.8" hidden="false" customHeight="false" outlineLevel="0" collapsed="false">
      <c r="A25" s="34"/>
      <c r="B25" s="21" t="s">
        <v>47</v>
      </c>
      <c r="C25" s="26" t="s">
        <v>48</v>
      </c>
      <c r="D25" s="21" t="n">
        <v>200</v>
      </c>
      <c r="E25" s="27" t="n">
        <f aca="false">SUM(CC25*200/180)</f>
        <v>0.677777777777778</v>
      </c>
      <c r="F25" s="27" t="n">
        <f aca="false">SUM(CD25*200/180)</f>
        <v>0.277777777777778</v>
      </c>
      <c r="G25" s="27" t="n">
        <f aca="false">SUM(CE25*200/180)</f>
        <v>20.7555555555556</v>
      </c>
      <c r="H25" s="27" t="n">
        <f aca="false">SUM(CF25*200/180)</f>
        <v>88</v>
      </c>
      <c r="I25" s="27" t="n">
        <f aca="false">SUM(CG25*200/180)</f>
        <v>0</v>
      </c>
      <c r="J25" s="27" t="n">
        <f aca="false">SUM(CH25*200/180)</f>
        <v>0.0222222222222222</v>
      </c>
      <c r="K25" s="27" t="n">
        <f aca="false">SUM(CI25*200/180)</f>
        <v>0</v>
      </c>
      <c r="L25" s="27" t="n">
        <f aca="false">SUM(CJ25*200/180)</f>
        <v>100</v>
      </c>
      <c r="M25" s="27" t="n">
        <f aca="false">SUM(CK25*200/180)</f>
        <v>21.3444444444444</v>
      </c>
      <c r="N25" s="27" t="n">
        <f aca="false">SUM(CL25*200/180)</f>
        <v>3.44444444444444</v>
      </c>
      <c r="O25" s="27" t="n">
        <f aca="false">SUM(CM25*200/180)</f>
        <v>3.44444444444444</v>
      </c>
      <c r="P25" s="27" t="n">
        <f aca="false">SUM(CN25*200/180)</f>
        <v>0.644444444444444</v>
      </c>
      <c r="Q25" s="27" t="n">
        <v>0.6</v>
      </c>
      <c r="R25" s="27" t="n">
        <v>0.2</v>
      </c>
      <c r="S25" s="27" t="n">
        <v>15.2</v>
      </c>
      <c r="T25" s="27" t="n">
        <v>65.3</v>
      </c>
      <c r="U25" s="28" t="n">
        <v>98</v>
      </c>
      <c r="V25" s="21" t="n">
        <v>0.01</v>
      </c>
      <c r="W25" s="21" t="n">
        <v>0.05</v>
      </c>
      <c r="X25" s="27" t="n">
        <v>80</v>
      </c>
      <c r="Y25" s="27" t="n">
        <v>11</v>
      </c>
      <c r="Z25" s="27" t="n">
        <v>3</v>
      </c>
      <c r="AA25" s="27" t="n">
        <v>3</v>
      </c>
      <c r="AB25" s="27" t="n">
        <v>0.54</v>
      </c>
      <c r="CC25" s="27" t="n">
        <v>0.61</v>
      </c>
      <c r="CD25" s="27" t="n">
        <v>0.25</v>
      </c>
      <c r="CE25" s="27" t="n">
        <v>18.68</v>
      </c>
      <c r="CF25" s="27" t="n">
        <v>79.2</v>
      </c>
      <c r="CG25" s="27"/>
      <c r="CH25" s="27" t="n">
        <v>0.02</v>
      </c>
      <c r="CI25" s="27" t="n">
        <f aca="false">CU25*180/200</f>
        <v>0</v>
      </c>
      <c r="CJ25" s="27" t="n">
        <v>90</v>
      </c>
      <c r="CK25" s="27" t="n">
        <v>19.21</v>
      </c>
      <c r="CL25" s="27" t="n">
        <v>3.1</v>
      </c>
      <c r="CM25" s="27" t="n">
        <v>3.1</v>
      </c>
      <c r="CN25" s="27" t="n">
        <v>0.58</v>
      </c>
    </row>
    <row r="26" customFormat="false" ht="13.8" hidden="false" customHeight="false" outlineLevel="0" collapsed="false">
      <c r="A26" s="34"/>
      <c r="B26" s="21" t="s">
        <v>49</v>
      </c>
      <c r="C26" s="15" t="s">
        <v>50</v>
      </c>
      <c r="D26" s="21" t="n">
        <v>30</v>
      </c>
      <c r="E26" s="27" t="n">
        <f aca="false">BD26*30/30</f>
        <v>3.6</v>
      </c>
      <c r="F26" s="27" t="n">
        <f aca="false">BE26*30/30</f>
        <v>0.6</v>
      </c>
      <c r="G26" s="27" t="n">
        <f aca="false">BF26*30/30</f>
        <v>22.5</v>
      </c>
      <c r="H26" s="27" t="n">
        <f aca="false">BG26*30/30</f>
        <v>111</v>
      </c>
      <c r="I26" s="27" t="n">
        <f aca="false">BH26*30/30</f>
        <v>0</v>
      </c>
      <c r="J26" s="27" t="n">
        <f aca="false">BI26*30/30</f>
        <v>0</v>
      </c>
      <c r="K26" s="27" t="n">
        <f aca="false">BJ26*30/30</f>
        <v>0</v>
      </c>
      <c r="L26" s="27" t="n">
        <f aca="false">BK26*30/30</f>
        <v>0</v>
      </c>
      <c r="M26" s="27" t="n">
        <f aca="false">BL26*30/30</f>
        <v>0</v>
      </c>
      <c r="N26" s="27" t="n">
        <f aca="false">BM26*30/30</f>
        <v>0</v>
      </c>
      <c r="O26" s="27" t="n">
        <f aca="false">BN26*30/30</f>
        <v>0</v>
      </c>
      <c r="P26" s="27" t="n">
        <f aca="false">BO26*30/30</f>
        <v>0</v>
      </c>
      <c r="Q26" s="42"/>
      <c r="R26" s="42"/>
      <c r="S26" s="42"/>
      <c r="T26" s="42"/>
      <c r="U26" s="42"/>
      <c r="V26" s="15"/>
      <c r="W26" s="15"/>
      <c r="X26" s="42"/>
      <c r="Y26" s="42"/>
      <c r="Z26" s="42"/>
      <c r="AA26" s="42"/>
      <c r="AB26" s="42"/>
      <c r="BD26" s="27" t="n">
        <v>3.6</v>
      </c>
      <c r="BE26" s="27" t="n">
        <v>0.6</v>
      </c>
      <c r="BF26" s="27" t="n">
        <v>22.5</v>
      </c>
      <c r="BG26" s="27" t="n">
        <v>111</v>
      </c>
      <c r="BH26" s="27"/>
      <c r="BI26" s="27"/>
      <c r="BJ26" s="27"/>
      <c r="BK26" s="27"/>
      <c r="BL26" s="27"/>
      <c r="BM26" s="27"/>
      <c r="BN26" s="27"/>
      <c r="BO26" s="27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ED26" s="4"/>
      <c r="BEE26" s="4"/>
      <c r="BEF26" s="4"/>
      <c r="BEG26" s="4"/>
      <c r="BEH26" s="4"/>
      <c r="BEI26" s="4"/>
      <c r="BEJ26" s="4"/>
      <c r="BEK26" s="4"/>
      <c r="BEL26" s="4"/>
      <c r="BEM26" s="4"/>
      <c r="BEN26" s="4"/>
      <c r="BEO26" s="4"/>
      <c r="BEP26" s="4"/>
      <c r="BEQ26" s="4"/>
      <c r="BER26" s="4"/>
      <c r="BES26" s="4"/>
      <c r="BET26" s="4"/>
      <c r="BEU26" s="4"/>
      <c r="BEV26" s="4"/>
      <c r="BEW26" s="4"/>
      <c r="BEX26" s="4"/>
      <c r="BEY26" s="4"/>
      <c r="BEZ26" s="4"/>
      <c r="BFA26" s="4"/>
      <c r="BFB26" s="4"/>
      <c r="BFC26" s="4"/>
      <c r="BFD26" s="4"/>
      <c r="BFE26" s="4"/>
      <c r="BFF26" s="4"/>
      <c r="BFG26" s="4"/>
      <c r="BFH26" s="4"/>
      <c r="BFI26" s="4"/>
      <c r="BFJ26" s="4"/>
      <c r="BFK26" s="4"/>
      <c r="BFL26" s="4"/>
      <c r="BFM26" s="4"/>
      <c r="BFN26" s="4"/>
      <c r="BFO26" s="4"/>
      <c r="BFP26" s="4"/>
      <c r="BFQ26" s="4"/>
      <c r="BFR26" s="4"/>
      <c r="BFS26" s="4"/>
      <c r="BFT26" s="4"/>
      <c r="BFU26" s="4"/>
      <c r="BFV26" s="4"/>
      <c r="BFW26" s="4"/>
      <c r="BFX26" s="4"/>
      <c r="BFY26" s="4"/>
      <c r="BFZ26" s="4"/>
      <c r="BGA26" s="4"/>
      <c r="BGB26" s="4"/>
      <c r="BGC26" s="4"/>
      <c r="BGD26" s="4"/>
      <c r="BGE26" s="4"/>
      <c r="BGF26" s="4"/>
      <c r="BGG26" s="4"/>
      <c r="BGH26" s="4"/>
      <c r="BGI26" s="4"/>
      <c r="BGJ26" s="4"/>
      <c r="BGK26" s="4"/>
      <c r="BGL26" s="4"/>
      <c r="BGM26" s="4"/>
      <c r="BGN26" s="4"/>
      <c r="BGO26" s="4"/>
      <c r="BGP26" s="4"/>
      <c r="BGQ26" s="4"/>
      <c r="BGR26" s="4"/>
      <c r="BGS26" s="4"/>
      <c r="BGT26" s="4"/>
      <c r="BGU26" s="4"/>
      <c r="BGV26" s="4"/>
      <c r="BGW26" s="4"/>
      <c r="BGX26" s="4"/>
      <c r="BGY26" s="4"/>
      <c r="BGZ26" s="4"/>
      <c r="BHA26" s="4"/>
      <c r="BHB26" s="4"/>
      <c r="BHC26" s="4"/>
      <c r="BHD26" s="4"/>
      <c r="BHE26" s="4"/>
      <c r="BHF26" s="4"/>
      <c r="BHG26" s="4"/>
      <c r="BHH26" s="4"/>
      <c r="BHI26" s="4"/>
      <c r="BHJ26" s="4"/>
      <c r="BHK26" s="4"/>
      <c r="BHL26" s="4"/>
      <c r="BHM26" s="4"/>
      <c r="BHN26" s="4"/>
      <c r="BHO26" s="4"/>
      <c r="BHP26" s="4"/>
      <c r="BHQ26" s="4"/>
      <c r="BHR26" s="4"/>
      <c r="BHS26" s="4"/>
      <c r="BHT26" s="4"/>
      <c r="BHU26" s="4"/>
      <c r="BHV26" s="4"/>
      <c r="BHW26" s="4"/>
      <c r="BHX26" s="4"/>
      <c r="BHY26" s="4"/>
      <c r="BHZ26" s="4"/>
      <c r="BIA26" s="4"/>
      <c r="BIB26" s="4"/>
      <c r="BIC26" s="4"/>
      <c r="BID26" s="4"/>
      <c r="BIE26" s="4"/>
      <c r="BIF26" s="4"/>
      <c r="BIG26" s="4"/>
      <c r="BIH26" s="4"/>
      <c r="BII26" s="4"/>
      <c r="BIJ26" s="4"/>
      <c r="BIK26" s="4"/>
      <c r="BIL26" s="4"/>
      <c r="BIM26" s="4"/>
      <c r="BIN26" s="4"/>
      <c r="BIO26" s="4"/>
      <c r="BIP26" s="4"/>
      <c r="BIQ26" s="4"/>
      <c r="BIR26" s="4"/>
      <c r="BIS26" s="4"/>
      <c r="BIT26" s="4"/>
      <c r="BIU26" s="4"/>
      <c r="BIV26" s="4"/>
      <c r="BIW26" s="4"/>
      <c r="BIX26" s="4"/>
      <c r="BIY26" s="4"/>
      <c r="BIZ26" s="4"/>
      <c r="BJA26" s="4"/>
      <c r="BJB26" s="4"/>
      <c r="BJC26" s="4"/>
      <c r="BJD26" s="4"/>
      <c r="BJE26" s="4"/>
      <c r="BJF26" s="4"/>
      <c r="BJG26" s="4"/>
      <c r="BJH26" s="4"/>
      <c r="BJI26" s="4"/>
      <c r="BJJ26" s="4"/>
      <c r="BJK26" s="4"/>
      <c r="BJL26" s="4"/>
      <c r="BJM26" s="4"/>
      <c r="BJN26" s="4"/>
      <c r="BJO26" s="4"/>
      <c r="BJP26" s="4"/>
      <c r="BJQ26" s="4"/>
      <c r="BJR26" s="4"/>
      <c r="BJS26" s="4"/>
      <c r="BJT26" s="4"/>
      <c r="BJU26" s="4"/>
      <c r="BJV26" s="4"/>
      <c r="BJW26" s="4"/>
      <c r="BJX26" s="4"/>
      <c r="BJY26" s="4"/>
      <c r="BJZ26" s="4"/>
      <c r="BKA26" s="4"/>
      <c r="BKB26" s="4"/>
      <c r="BKC26" s="4"/>
      <c r="BKD26" s="4"/>
      <c r="BKE26" s="4"/>
      <c r="BKF26" s="4"/>
      <c r="BKG26" s="4"/>
      <c r="BKH26" s="4"/>
      <c r="BKI26" s="4"/>
      <c r="BKJ26" s="4"/>
      <c r="BKK26" s="4"/>
      <c r="BKL26" s="4"/>
      <c r="BKM26" s="4"/>
      <c r="BKN26" s="4"/>
      <c r="BKO26" s="4"/>
      <c r="BKP26" s="4"/>
      <c r="BKQ26" s="4"/>
      <c r="BKR26" s="4"/>
      <c r="BKS26" s="4"/>
      <c r="BKT26" s="4"/>
      <c r="BKU26" s="4"/>
      <c r="BKV26" s="4"/>
      <c r="BKW26" s="4"/>
      <c r="BKX26" s="4"/>
      <c r="BKY26" s="4"/>
      <c r="BKZ26" s="4"/>
      <c r="BLA26" s="4"/>
      <c r="BLB26" s="4"/>
      <c r="BLC26" s="4"/>
      <c r="BLD26" s="4"/>
      <c r="BLE26" s="4"/>
      <c r="BLF26" s="4"/>
      <c r="BLG26" s="4"/>
      <c r="BLH26" s="4"/>
      <c r="BLI26" s="4"/>
      <c r="BLJ26" s="4"/>
      <c r="BLK26" s="4"/>
      <c r="BLL26" s="4"/>
      <c r="BLM26" s="4"/>
      <c r="BLN26" s="4"/>
      <c r="BLO26" s="4"/>
      <c r="BLP26" s="4"/>
      <c r="BLQ26" s="4"/>
      <c r="BLR26" s="4"/>
      <c r="BLS26" s="4"/>
      <c r="BLT26" s="4"/>
      <c r="BLU26" s="4"/>
      <c r="BLV26" s="4"/>
      <c r="BLW26" s="4"/>
      <c r="BLX26" s="4"/>
      <c r="BLY26" s="4"/>
      <c r="BLZ26" s="4"/>
      <c r="BMA26" s="4"/>
      <c r="BMB26" s="4"/>
      <c r="BMC26" s="4"/>
      <c r="BMD26" s="4"/>
      <c r="BME26" s="4"/>
      <c r="BMF26" s="4"/>
      <c r="BMG26" s="4"/>
      <c r="BMH26" s="4"/>
      <c r="BMI26" s="4"/>
      <c r="BMJ26" s="4"/>
      <c r="BMK26" s="4"/>
      <c r="BML26" s="4"/>
      <c r="BMM26" s="4"/>
      <c r="BMN26" s="4"/>
      <c r="BMO26" s="4"/>
      <c r="BMP26" s="4"/>
      <c r="BMQ26" s="4"/>
      <c r="BMR26" s="4"/>
      <c r="BMS26" s="4"/>
      <c r="BMT26" s="4"/>
      <c r="BMU26" s="4"/>
      <c r="BMV26" s="4"/>
      <c r="BMW26" s="4"/>
      <c r="BMX26" s="4"/>
      <c r="BMY26" s="4"/>
      <c r="BMZ26" s="4"/>
      <c r="BNA26" s="4"/>
      <c r="BNB26" s="4"/>
      <c r="BNC26" s="4"/>
      <c r="BND26" s="4"/>
      <c r="BNE26" s="4"/>
      <c r="BNF26" s="4"/>
      <c r="BNG26" s="4"/>
      <c r="BNH26" s="4"/>
      <c r="BNI26" s="4"/>
      <c r="BNJ26" s="4"/>
      <c r="BNK26" s="4"/>
      <c r="BNL26" s="4"/>
      <c r="BNM26" s="4"/>
      <c r="BNN26" s="4"/>
      <c r="BNO26" s="4"/>
      <c r="BNP26" s="4"/>
      <c r="BNQ26" s="4"/>
      <c r="BNR26" s="4"/>
      <c r="BNS26" s="4"/>
      <c r="BNT26" s="4"/>
      <c r="BNU26" s="4"/>
      <c r="BNV26" s="4"/>
      <c r="BNW26" s="4"/>
      <c r="BNX26" s="4"/>
      <c r="BNY26" s="4"/>
      <c r="BNZ26" s="4"/>
      <c r="BOA26" s="4"/>
      <c r="BOB26" s="4"/>
      <c r="BOC26" s="4"/>
      <c r="BOD26" s="4"/>
      <c r="BOE26" s="4"/>
      <c r="BOF26" s="4"/>
      <c r="BOG26" s="4"/>
      <c r="BOH26" s="4"/>
      <c r="BOI26" s="4"/>
      <c r="BOJ26" s="4"/>
      <c r="BOK26" s="4"/>
      <c r="BOL26" s="4"/>
      <c r="BOM26" s="4"/>
      <c r="BON26" s="4"/>
      <c r="BOO26" s="4"/>
      <c r="BOP26" s="4"/>
      <c r="BOQ26" s="4"/>
      <c r="BOR26" s="4"/>
      <c r="BOS26" s="4"/>
      <c r="BOT26" s="4"/>
      <c r="BOU26" s="4"/>
      <c r="BOV26" s="4"/>
      <c r="BOW26" s="4"/>
      <c r="BOX26" s="4"/>
      <c r="BOY26" s="4"/>
      <c r="BOZ26" s="4"/>
      <c r="BPA26" s="4"/>
      <c r="BPB26" s="4"/>
      <c r="BPC26" s="4"/>
      <c r="BPD26" s="4"/>
      <c r="BPE26" s="4"/>
      <c r="BPF26" s="4"/>
      <c r="BPG26" s="4"/>
      <c r="BPH26" s="4"/>
      <c r="BPI26" s="4"/>
      <c r="BPJ26" s="4"/>
      <c r="BPK26" s="4"/>
      <c r="BPL26" s="4"/>
      <c r="BPM26" s="4"/>
      <c r="BPN26" s="4"/>
      <c r="BPO26" s="4"/>
      <c r="BPP26" s="4"/>
      <c r="BPQ26" s="4"/>
      <c r="BPR26" s="4"/>
      <c r="BPS26" s="4"/>
      <c r="BPT26" s="4"/>
      <c r="BPU26" s="4"/>
      <c r="BPV26" s="4"/>
      <c r="BPW26" s="4"/>
      <c r="BPX26" s="4"/>
      <c r="BPY26" s="4"/>
      <c r="BPZ26" s="4"/>
      <c r="BQA26" s="4"/>
      <c r="BQB26" s="4"/>
      <c r="BQC26" s="4"/>
      <c r="BQD26" s="4"/>
      <c r="BQE26" s="4"/>
      <c r="BQF26" s="4"/>
      <c r="BQG26" s="4"/>
      <c r="BQH26" s="4"/>
      <c r="BQI26" s="4"/>
      <c r="BQJ26" s="4"/>
      <c r="BQK26" s="4"/>
      <c r="BQL26" s="4"/>
      <c r="BQM26" s="4"/>
      <c r="BQN26" s="4"/>
      <c r="BQO26" s="4"/>
      <c r="BQP26" s="4"/>
      <c r="BQQ26" s="4"/>
      <c r="BQR26" s="4"/>
      <c r="BQS26" s="4"/>
      <c r="BQT26" s="4"/>
      <c r="BQU26" s="4"/>
      <c r="BQV26" s="4"/>
      <c r="BQW26" s="4"/>
      <c r="BQX26" s="4"/>
      <c r="BQY26" s="4"/>
      <c r="BQZ26" s="4"/>
      <c r="BRA26" s="4"/>
      <c r="BRB26" s="4"/>
      <c r="BRC26" s="4"/>
      <c r="BRD26" s="4"/>
      <c r="BRE26" s="4"/>
      <c r="BRF26" s="4"/>
      <c r="BRG26" s="4"/>
      <c r="BRH26" s="4"/>
      <c r="BRI26" s="4"/>
      <c r="BRJ26" s="4"/>
      <c r="BRK26" s="4"/>
      <c r="BRL26" s="4"/>
      <c r="BRM26" s="4"/>
      <c r="BRN26" s="4"/>
      <c r="BRO26" s="4"/>
      <c r="BRP26" s="4"/>
      <c r="BRQ26" s="4"/>
      <c r="BRR26" s="4"/>
      <c r="BRS26" s="4"/>
      <c r="BRT26" s="4"/>
      <c r="BRU26" s="4"/>
      <c r="BRV26" s="4"/>
      <c r="BRW26" s="4"/>
      <c r="BRX26" s="4"/>
      <c r="BRY26" s="4"/>
      <c r="BRZ26" s="4"/>
      <c r="BSA26" s="4"/>
      <c r="BSB26" s="4"/>
      <c r="BSC26" s="4"/>
      <c r="BSD26" s="4"/>
      <c r="BSE26" s="4"/>
      <c r="BSF26" s="4"/>
      <c r="BSG26" s="4"/>
      <c r="BSH26" s="4"/>
      <c r="BSI26" s="4"/>
      <c r="BSJ26" s="4"/>
      <c r="BSK26" s="4"/>
      <c r="BSL26" s="4"/>
      <c r="BSM26" s="4"/>
      <c r="BSN26" s="4"/>
      <c r="BSO26" s="4"/>
      <c r="BSP26" s="4"/>
      <c r="BSQ26" s="4"/>
      <c r="BSR26" s="4"/>
      <c r="BSS26" s="4"/>
      <c r="BST26" s="4"/>
      <c r="BSU26" s="4"/>
      <c r="BSV26" s="4"/>
      <c r="BSW26" s="4"/>
      <c r="BSX26" s="4"/>
      <c r="BSY26" s="4"/>
      <c r="BSZ26" s="4"/>
      <c r="BTA26" s="4"/>
      <c r="BTB26" s="4"/>
      <c r="BTC26" s="4"/>
      <c r="BTD26" s="4"/>
      <c r="BTE26" s="4"/>
      <c r="BTF26" s="4"/>
      <c r="BTG26" s="4"/>
      <c r="BTH26" s="4"/>
      <c r="BTI26" s="4"/>
      <c r="BTJ26" s="4"/>
      <c r="BTK26" s="4"/>
      <c r="BTL26" s="4"/>
      <c r="BTM26" s="4"/>
      <c r="BTN26" s="4"/>
      <c r="BTO26" s="4"/>
      <c r="BTP26" s="4"/>
      <c r="BTQ26" s="4"/>
      <c r="BTR26" s="4"/>
      <c r="BTS26" s="4"/>
      <c r="BTT26" s="4"/>
      <c r="BTU26" s="4"/>
      <c r="BTV26" s="4"/>
      <c r="BTW26" s="4"/>
      <c r="BTX26" s="4"/>
      <c r="BTY26" s="4"/>
      <c r="BTZ26" s="4"/>
      <c r="BUA26" s="4"/>
      <c r="BUB26" s="4"/>
      <c r="BUC26" s="4"/>
      <c r="BUD26" s="4"/>
      <c r="BUE26" s="4"/>
      <c r="BUF26" s="4"/>
      <c r="BUG26" s="4"/>
      <c r="BUH26" s="4"/>
      <c r="BUI26" s="4"/>
      <c r="BUJ26" s="4"/>
      <c r="BUK26" s="4"/>
      <c r="BUL26" s="4"/>
      <c r="BUM26" s="4"/>
      <c r="BUN26" s="4"/>
      <c r="BUO26" s="4"/>
      <c r="BUP26" s="4"/>
      <c r="BUQ26" s="4"/>
      <c r="BUR26" s="4"/>
      <c r="BUS26" s="4"/>
      <c r="BUT26" s="4"/>
      <c r="BUU26" s="4"/>
      <c r="BUV26" s="4"/>
      <c r="BUW26" s="4"/>
      <c r="BUX26" s="4"/>
      <c r="BUY26" s="4"/>
      <c r="BUZ26" s="4"/>
      <c r="BVA26" s="4"/>
      <c r="BVB26" s="4"/>
      <c r="BVC26" s="4"/>
      <c r="BVD26" s="4"/>
      <c r="BVE26" s="4"/>
      <c r="BVF26" s="4"/>
      <c r="BVG26" s="4"/>
      <c r="BVH26" s="4"/>
      <c r="BVI26" s="4"/>
      <c r="BVJ26" s="4"/>
      <c r="BVK26" s="4"/>
      <c r="BVL26" s="4"/>
      <c r="BVM26" s="4"/>
      <c r="BVN26" s="4"/>
      <c r="BVO26" s="4"/>
      <c r="BVP26" s="4"/>
      <c r="BVQ26" s="4"/>
      <c r="BVR26" s="4"/>
      <c r="BVS26" s="4"/>
      <c r="BVT26" s="4"/>
      <c r="BVU26" s="4"/>
      <c r="BVV26" s="4"/>
      <c r="BVW26" s="4"/>
      <c r="BVX26" s="4"/>
      <c r="BVY26" s="4"/>
      <c r="BVZ26" s="4"/>
      <c r="BWA26" s="4"/>
      <c r="BWB26" s="4"/>
      <c r="BWC26" s="4"/>
      <c r="BWD26" s="4"/>
      <c r="BWE26" s="4"/>
      <c r="BWF26" s="4"/>
      <c r="BWG26" s="4"/>
      <c r="BWH26" s="4"/>
      <c r="BWI26" s="4"/>
      <c r="BWJ26" s="4"/>
      <c r="BWK26" s="4"/>
      <c r="BWL26" s="4"/>
      <c r="BWM26" s="4"/>
      <c r="BWN26" s="4"/>
      <c r="BWO26" s="4"/>
      <c r="BWP26" s="4"/>
      <c r="BWQ26" s="4"/>
      <c r="BWR26" s="4"/>
      <c r="BWS26" s="4"/>
      <c r="BWT26" s="4"/>
      <c r="BWU26" s="4"/>
      <c r="BWV26" s="4"/>
      <c r="BWW26" s="4"/>
      <c r="BWX26" s="4"/>
      <c r="BWY26" s="4"/>
      <c r="BWZ26" s="4"/>
      <c r="BXA26" s="4"/>
      <c r="BXB26" s="4"/>
      <c r="BXC26" s="4"/>
      <c r="BXD26" s="4"/>
      <c r="BXE26" s="4"/>
      <c r="BXF26" s="4"/>
      <c r="BXG26" s="4"/>
      <c r="BXH26" s="4"/>
      <c r="BXI26" s="4"/>
      <c r="BXJ26" s="4"/>
      <c r="BXK26" s="4"/>
      <c r="BXL26" s="4"/>
      <c r="BXM26" s="4"/>
      <c r="BXN26" s="4"/>
      <c r="BXO26" s="4"/>
      <c r="BXP26" s="4"/>
      <c r="BXQ26" s="4"/>
      <c r="BXR26" s="4"/>
      <c r="BXS26" s="4"/>
      <c r="BXT26" s="4"/>
      <c r="BXU26" s="4"/>
      <c r="BXV26" s="4"/>
      <c r="BXW26" s="4"/>
      <c r="BXX26" s="4"/>
      <c r="BXY26" s="4"/>
      <c r="BXZ26" s="4"/>
      <c r="BYA26" s="4"/>
      <c r="BYB26" s="4"/>
      <c r="BYC26" s="4"/>
      <c r="BYD26" s="4"/>
      <c r="BYE26" s="4"/>
      <c r="BYF26" s="4"/>
      <c r="BYG26" s="4"/>
      <c r="BYH26" s="4"/>
      <c r="BYI26" s="4"/>
      <c r="BYJ26" s="4"/>
      <c r="BYK26" s="4"/>
      <c r="BYL26" s="4"/>
      <c r="BYM26" s="4"/>
      <c r="BYN26" s="4"/>
      <c r="BYO26" s="4"/>
      <c r="BYP26" s="4"/>
      <c r="BYQ26" s="4"/>
      <c r="BYR26" s="4"/>
      <c r="BYS26" s="4"/>
      <c r="BYT26" s="4"/>
      <c r="BYU26" s="4"/>
      <c r="BYV26" s="4"/>
      <c r="BYW26" s="4"/>
      <c r="BYX26" s="4"/>
      <c r="BYY26" s="4"/>
      <c r="BYZ26" s="4"/>
      <c r="BZA26" s="4"/>
      <c r="BZB26" s="4"/>
      <c r="BZC26" s="4"/>
      <c r="BZD26" s="4"/>
      <c r="BZE26" s="4"/>
      <c r="BZF26" s="4"/>
      <c r="BZG26" s="4"/>
      <c r="BZH26" s="4"/>
      <c r="BZI26" s="4"/>
      <c r="BZJ26" s="4"/>
      <c r="BZK26" s="4"/>
      <c r="BZL26" s="4"/>
      <c r="BZM26" s="4"/>
      <c r="BZN26" s="4"/>
      <c r="BZO26" s="4"/>
      <c r="BZP26" s="4"/>
      <c r="BZQ26" s="4"/>
      <c r="BZR26" s="4"/>
      <c r="BZS26" s="4"/>
      <c r="BZT26" s="4"/>
      <c r="BZU26" s="4"/>
      <c r="BZV26" s="4"/>
      <c r="BZW26" s="4"/>
      <c r="BZX26" s="4"/>
      <c r="BZY26" s="4"/>
      <c r="BZZ26" s="4"/>
      <c r="CAA26" s="4"/>
      <c r="CAB26" s="4"/>
      <c r="CAC26" s="4"/>
      <c r="CAD26" s="4"/>
      <c r="CAE26" s="4"/>
      <c r="CAF26" s="4"/>
      <c r="CAG26" s="4"/>
      <c r="CAH26" s="4"/>
      <c r="CAI26" s="4"/>
      <c r="CAJ26" s="4"/>
      <c r="CAK26" s="4"/>
      <c r="CAL26" s="4"/>
      <c r="CAM26" s="4"/>
      <c r="CAN26" s="4"/>
      <c r="CAO26" s="4"/>
      <c r="CAP26" s="4"/>
      <c r="CAQ26" s="4"/>
      <c r="CAR26" s="4"/>
      <c r="CAS26" s="4"/>
      <c r="CAT26" s="4"/>
      <c r="CAU26" s="4"/>
      <c r="CAV26" s="4"/>
      <c r="CAW26" s="4"/>
      <c r="CAX26" s="4"/>
      <c r="CAY26" s="4"/>
      <c r="CAZ26" s="4"/>
      <c r="CBA26" s="4"/>
      <c r="CBB26" s="4"/>
      <c r="CBC26" s="4"/>
      <c r="CBD26" s="4"/>
      <c r="CBE26" s="4"/>
      <c r="CBF26" s="4"/>
      <c r="CBG26" s="4"/>
      <c r="CBH26" s="4"/>
      <c r="CBI26" s="4"/>
      <c r="CBJ26" s="4"/>
      <c r="CBK26" s="4"/>
      <c r="CBL26" s="4"/>
      <c r="CBM26" s="4"/>
      <c r="CBN26" s="4"/>
      <c r="CBO26" s="4"/>
      <c r="CBP26" s="4"/>
      <c r="CBQ26" s="4"/>
      <c r="CBR26" s="4"/>
      <c r="CBS26" s="4"/>
      <c r="CBT26" s="4"/>
      <c r="CBU26" s="4"/>
      <c r="CBV26" s="4"/>
      <c r="CBW26" s="4"/>
      <c r="CBX26" s="4"/>
      <c r="CBY26" s="4"/>
      <c r="CBZ26" s="4"/>
      <c r="CCA26" s="4"/>
      <c r="CCB26" s="4"/>
      <c r="CCC26" s="4"/>
      <c r="CCD26" s="4"/>
      <c r="CCE26" s="4"/>
      <c r="CCF26" s="4"/>
      <c r="CCG26" s="4"/>
      <c r="CCH26" s="4"/>
      <c r="CCI26" s="4"/>
      <c r="CCJ26" s="4"/>
      <c r="CCK26" s="4"/>
      <c r="CCL26" s="4"/>
      <c r="CCM26" s="4"/>
      <c r="CCN26" s="4"/>
      <c r="CCO26" s="4"/>
      <c r="CCP26" s="4"/>
      <c r="CCQ26" s="4"/>
      <c r="CCR26" s="4"/>
      <c r="CCS26" s="4"/>
      <c r="CCT26" s="4"/>
      <c r="CCU26" s="4"/>
      <c r="CCV26" s="4"/>
      <c r="CCW26" s="4"/>
      <c r="CCX26" s="4"/>
      <c r="CCY26" s="4"/>
      <c r="CCZ26" s="4"/>
      <c r="CDA26" s="4"/>
      <c r="CDB26" s="4"/>
      <c r="CDC26" s="4"/>
      <c r="CDD26" s="4"/>
      <c r="CDE26" s="4"/>
      <c r="CDF26" s="4"/>
      <c r="CDG26" s="4"/>
      <c r="CDH26" s="4"/>
      <c r="CDI26" s="4"/>
      <c r="CDJ26" s="4"/>
      <c r="CDK26" s="4"/>
      <c r="CDL26" s="4"/>
      <c r="CDM26" s="4"/>
      <c r="CDN26" s="4"/>
      <c r="CDO26" s="4"/>
      <c r="CDP26" s="4"/>
      <c r="CDQ26" s="4"/>
      <c r="CDR26" s="4"/>
      <c r="CDS26" s="4"/>
      <c r="CDT26" s="4"/>
      <c r="CDU26" s="4"/>
      <c r="CDV26" s="4"/>
      <c r="CDW26" s="4"/>
      <c r="CDX26" s="4"/>
      <c r="CDY26" s="4"/>
      <c r="CDZ26" s="4"/>
      <c r="CEA26" s="4"/>
      <c r="CEB26" s="4"/>
      <c r="CEC26" s="4"/>
      <c r="CED26" s="4"/>
      <c r="CEE26" s="4"/>
      <c r="CEF26" s="4"/>
      <c r="CEG26" s="4"/>
      <c r="CEH26" s="4"/>
      <c r="CEI26" s="4"/>
      <c r="CEJ26" s="4"/>
      <c r="CEK26" s="4"/>
      <c r="CEL26" s="4"/>
      <c r="CEM26" s="4"/>
      <c r="CEN26" s="4"/>
      <c r="CEO26" s="4"/>
      <c r="CEP26" s="4"/>
      <c r="CEQ26" s="4"/>
      <c r="CER26" s="4"/>
      <c r="CES26" s="4"/>
      <c r="CET26" s="4"/>
      <c r="CEU26" s="4"/>
      <c r="CEV26" s="4"/>
      <c r="CEW26" s="4"/>
      <c r="CEX26" s="4"/>
      <c r="CEY26" s="4"/>
      <c r="CEZ26" s="4"/>
      <c r="CFA26" s="4"/>
      <c r="CFB26" s="4"/>
      <c r="CFC26" s="4"/>
      <c r="CFD26" s="4"/>
      <c r="CFE26" s="4"/>
      <c r="CFF26" s="4"/>
      <c r="CFG26" s="4"/>
      <c r="CFH26" s="4"/>
      <c r="CFI26" s="4"/>
      <c r="CFJ26" s="4"/>
      <c r="CFK26" s="4"/>
      <c r="CFL26" s="4"/>
      <c r="CFM26" s="4"/>
      <c r="CFN26" s="4"/>
      <c r="CFO26" s="4"/>
      <c r="CFP26" s="4"/>
      <c r="CFQ26" s="4"/>
      <c r="CFR26" s="4"/>
      <c r="CFS26" s="4"/>
      <c r="CFT26" s="4"/>
      <c r="CFU26" s="4"/>
      <c r="CFV26" s="4"/>
      <c r="CFW26" s="4"/>
      <c r="CFX26" s="4"/>
      <c r="CFY26" s="4"/>
      <c r="CFZ26" s="4"/>
      <c r="CGA26" s="4"/>
      <c r="CGB26" s="4"/>
      <c r="CGC26" s="4"/>
      <c r="CGD26" s="4"/>
      <c r="CGE26" s="4"/>
      <c r="CGF26" s="4"/>
      <c r="CGG26" s="4"/>
      <c r="CGH26" s="4"/>
      <c r="CGI26" s="4"/>
      <c r="CGJ26" s="4"/>
      <c r="CGK26" s="4"/>
      <c r="CGL26" s="4"/>
      <c r="CGM26" s="4"/>
      <c r="CGN26" s="4"/>
      <c r="CGO26" s="4"/>
      <c r="CGP26" s="4"/>
      <c r="CGQ26" s="4"/>
      <c r="CGR26" s="4"/>
      <c r="CGS26" s="4"/>
      <c r="CGT26" s="4"/>
      <c r="CGU26" s="4"/>
      <c r="CGV26" s="4"/>
      <c r="CGW26" s="4"/>
      <c r="CGX26" s="4"/>
      <c r="CGY26" s="4"/>
      <c r="CGZ26" s="4"/>
      <c r="CHA26" s="4"/>
      <c r="CHB26" s="4"/>
      <c r="CHC26" s="4"/>
      <c r="CHD26" s="4"/>
      <c r="CHE26" s="4"/>
      <c r="CHF26" s="4"/>
      <c r="CHG26" s="4"/>
      <c r="CHH26" s="4"/>
      <c r="CHI26" s="4"/>
      <c r="CHJ26" s="4"/>
      <c r="CHK26" s="4"/>
      <c r="CHL26" s="4"/>
      <c r="CHM26" s="4"/>
      <c r="CHN26" s="4"/>
      <c r="CHO26" s="4"/>
      <c r="CHP26" s="4"/>
      <c r="CHQ26" s="4"/>
      <c r="CHR26" s="4"/>
      <c r="CHS26" s="4"/>
      <c r="CHT26" s="4"/>
      <c r="CHU26" s="4"/>
      <c r="CHV26" s="4"/>
      <c r="CHW26" s="4"/>
      <c r="CHX26" s="4"/>
      <c r="CHY26" s="4"/>
      <c r="CHZ26" s="4"/>
      <c r="CIA26" s="4"/>
      <c r="CIB26" s="4"/>
      <c r="CIC26" s="4"/>
      <c r="CID26" s="4"/>
      <c r="CIE26" s="4"/>
      <c r="CIF26" s="4"/>
      <c r="CIG26" s="4"/>
      <c r="CIH26" s="4"/>
      <c r="CII26" s="4"/>
      <c r="CIJ26" s="4"/>
      <c r="CIK26" s="4"/>
      <c r="CIL26" s="4"/>
      <c r="CIM26" s="4"/>
      <c r="CIN26" s="4"/>
      <c r="CIO26" s="4"/>
      <c r="CIP26" s="4"/>
      <c r="CIQ26" s="4"/>
      <c r="CIR26" s="4"/>
      <c r="CIS26" s="4"/>
      <c r="CIT26" s="4"/>
      <c r="CIU26" s="4"/>
      <c r="CIV26" s="4"/>
      <c r="CIW26" s="4"/>
      <c r="CIX26" s="4"/>
      <c r="CIY26" s="4"/>
      <c r="CIZ26" s="4"/>
      <c r="CJA26" s="4"/>
      <c r="CJB26" s="4"/>
      <c r="CJC26" s="4"/>
      <c r="CJD26" s="4"/>
      <c r="CJE26" s="4"/>
      <c r="CJF26" s="4"/>
      <c r="CJG26" s="4"/>
      <c r="CJH26" s="4"/>
      <c r="CJI26" s="4"/>
      <c r="CJJ26" s="4"/>
      <c r="CJK26" s="4"/>
      <c r="CJL26" s="4"/>
      <c r="CJM26" s="4"/>
      <c r="CJN26" s="4"/>
      <c r="CJO26" s="4"/>
      <c r="CJP26" s="4"/>
      <c r="CJQ26" s="4"/>
      <c r="CJR26" s="4"/>
      <c r="CJS26" s="4"/>
      <c r="CJT26" s="4"/>
      <c r="CJU26" s="4"/>
      <c r="CJV26" s="4"/>
      <c r="CJW26" s="4"/>
      <c r="CJX26" s="4"/>
      <c r="CJY26" s="4"/>
      <c r="CJZ26" s="4"/>
      <c r="CKA26" s="4"/>
      <c r="CKB26" s="4"/>
      <c r="CKC26" s="4"/>
      <c r="CKD26" s="4"/>
      <c r="CKE26" s="4"/>
      <c r="CKF26" s="4"/>
      <c r="CKG26" s="4"/>
      <c r="CKH26" s="4"/>
      <c r="CKI26" s="4"/>
      <c r="CKJ26" s="4"/>
      <c r="CKK26" s="4"/>
      <c r="CKL26" s="4"/>
      <c r="CKM26" s="4"/>
      <c r="CKN26" s="4"/>
      <c r="CKO26" s="4"/>
      <c r="CKP26" s="4"/>
      <c r="CKQ26" s="4"/>
      <c r="CKR26" s="4"/>
      <c r="CKS26" s="4"/>
      <c r="CKT26" s="4"/>
      <c r="CKU26" s="4"/>
      <c r="CKV26" s="4"/>
      <c r="CKW26" s="4"/>
      <c r="CKX26" s="4"/>
      <c r="CKY26" s="4"/>
      <c r="CKZ26" s="4"/>
      <c r="CLA26" s="4"/>
      <c r="CLB26" s="4"/>
      <c r="CLC26" s="4"/>
      <c r="CLD26" s="4"/>
      <c r="CLE26" s="4"/>
      <c r="CLF26" s="4"/>
      <c r="CLG26" s="4"/>
      <c r="CLH26" s="4"/>
      <c r="CLI26" s="4"/>
      <c r="CLJ26" s="4"/>
      <c r="CLK26" s="4"/>
      <c r="CLL26" s="4"/>
      <c r="CLM26" s="4"/>
      <c r="CLN26" s="4"/>
      <c r="CLO26" s="4"/>
      <c r="CLP26" s="4"/>
      <c r="CLQ26" s="4"/>
      <c r="CLR26" s="4"/>
      <c r="CLS26" s="4"/>
      <c r="CLT26" s="4"/>
      <c r="CLU26" s="4"/>
      <c r="CLV26" s="4"/>
      <c r="CLW26" s="4"/>
      <c r="CLX26" s="4"/>
      <c r="CLY26" s="4"/>
      <c r="CLZ26" s="4"/>
      <c r="CMA26" s="4"/>
      <c r="CMB26" s="4"/>
      <c r="CMC26" s="4"/>
      <c r="CMD26" s="4"/>
      <c r="CME26" s="4"/>
      <c r="CMF26" s="4"/>
      <c r="CMG26" s="4"/>
      <c r="CMH26" s="4"/>
      <c r="CMI26" s="4"/>
      <c r="CMJ26" s="4"/>
      <c r="CMK26" s="4"/>
      <c r="CML26" s="4"/>
      <c r="CMM26" s="4"/>
      <c r="CMN26" s="4"/>
      <c r="CMO26" s="4"/>
      <c r="CMP26" s="4"/>
      <c r="CMQ26" s="4"/>
      <c r="CMR26" s="4"/>
      <c r="CMS26" s="4"/>
      <c r="CMT26" s="4"/>
      <c r="CMU26" s="4"/>
      <c r="CMV26" s="4"/>
      <c r="CMW26" s="4"/>
      <c r="CMX26" s="4"/>
      <c r="CMY26" s="4"/>
      <c r="CMZ26" s="4"/>
      <c r="CNA26" s="4"/>
      <c r="CNB26" s="4"/>
      <c r="CNC26" s="4"/>
      <c r="CND26" s="4"/>
      <c r="CNE26" s="4"/>
      <c r="CNF26" s="4"/>
      <c r="CNG26" s="4"/>
      <c r="CNH26" s="4"/>
      <c r="CNI26" s="4"/>
      <c r="CNJ26" s="4"/>
      <c r="CNK26" s="4"/>
      <c r="CNL26" s="4"/>
      <c r="CNM26" s="4"/>
      <c r="CNN26" s="4"/>
      <c r="CNO26" s="4"/>
      <c r="CNP26" s="4"/>
      <c r="CNQ26" s="4"/>
      <c r="CNR26" s="4"/>
      <c r="CNS26" s="4"/>
      <c r="CNT26" s="4"/>
      <c r="CNU26" s="4"/>
      <c r="CNV26" s="4"/>
      <c r="CNW26" s="4"/>
      <c r="CNX26" s="4"/>
      <c r="CNY26" s="4"/>
      <c r="CNZ26" s="4"/>
      <c r="COA26" s="4"/>
      <c r="COB26" s="4"/>
      <c r="COC26" s="4"/>
      <c r="COD26" s="4"/>
      <c r="COE26" s="4"/>
      <c r="COF26" s="4"/>
      <c r="COG26" s="4"/>
      <c r="COH26" s="4"/>
      <c r="COI26" s="4"/>
      <c r="COJ26" s="4"/>
      <c r="COK26" s="4"/>
      <c r="COL26" s="4"/>
      <c r="COM26" s="4"/>
      <c r="CON26" s="4"/>
      <c r="COO26" s="4"/>
      <c r="COP26" s="4"/>
      <c r="COQ26" s="4"/>
      <c r="COR26" s="4"/>
      <c r="COS26" s="4"/>
      <c r="COT26" s="4"/>
      <c r="COU26" s="4"/>
      <c r="COV26" s="4"/>
      <c r="COW26" s="4"/>
      <c r="COX26" s="4"/>
      <c r="COY26" s="4"/>
      <c r="COZ26" s="4"/>
      <c r="CPA26" s="4"/>
      <c r="CPB26" s="4"/>
      <c r="CPC26" s="4"/>
      <c r="CPD26" s="4"/>
      <c r="CPE26" s="4"/>
      <c r="CPF26" s="4"/>
      <c r="CPG26" s="4"/>
      <c r="CPH26" s="4"/>
      <c r="CPI26" s="4"/>
      <c r="CPJ26" s="4"/>
      <c r="CPK26" s="4"/>
      <c r="CPL26" s="4"/>
      <c r="CPM26" s="4"/>
      <c r="CPN26" s="4"/>
      <c r="CPO26" s="4"/>
      <c r="CPP26" s="4"/>
      <c r="CPQ26" s="4"/>
      <c r="CPR26" s="4"/>
      <c r="CPS26" s="4"/>
      <c r="CPT26" s="4"/>
      <c r="CPU26" s="4"/>
      <c r="CPV26" s="4"/>
      <c r="CPW26" s="4"/>
      <c r="CPX26" s="4"/>
      <c r="CPY26" s="4"/>
      <c r="CPZ26" s="4"/>
      <c r="CQA26" s="4"/>
      <c r="CQB26" s="4"/>
      <c r="CQC26" s="4"/>
      <c r="CQD26" s="4"/>
      <c r="CQE26" s="4"/>
      <c r="CQF26" s="4"/>
      <c r="CQG26" s="4"/>
      <c r="CQH26" s="4"/>
      <c r="CQI26" s="4"/>
      <c r="CQJ26" s="4"/>
      <c r="CQK26" s="4"/>
      <c r="CQL26" s="4"/>
      <c r="CQM26" s="4"/>
      <c r="CQN26" s="4"/>
      <c r="CQO26" s="4"/>
      <c r="CQP26" s="4"/>
      <c r="CQQ26" s="4"/>
      <c r="CQR26" s="4"/>
      <c r="CQS26" s="4"/>
      <c r="CQT26" s="4"/>
      <c r="CQU26" s="4"/>
      <c r="CQV26" s="4"/>
      <c r="CQW26" s="4"/>
      <c r="CQX26" s="4"/>
      <c r="CQY26" s="4"/>
      <c r="CQZ26" s="4"/>
      <c r="CRA26" s="4"/>
      <c r="CRB26" s="4"/>
      <c r="CRC26" s="4"/>
      <c r="CRD26" s="4"/>
      <c r="CRE26" s="4"/>
      <c r="CRF26" s="4"/>
      <c r="CRG26" s="4"/>
      <c r="CRH26" s="4"/>
      <c r="CRI26" s="4"/>
      <c r="CRJ26" s="4"/>
      <c r="CRK26" s="4"/>
      <c r="CRL26" s="4"/>
      <c r="CRM26" s="4"/>
      <c r="CRN26" s="4"/>
      <c r="CRO26" s="4"/>
      <c r="CRP26" s="4"/>
      <c r="CRQ26" s="4"/>
      <c r="CRR26" s="4"/>
      <c r="CRS26" s="4"/>
      <c r="CRT26" s="4"/>
      <c r="CRU26" s="4"/>
      <c r="CRV26" s="4"/>
      <c r="CRW26" s="4"/>
      <c r="CRX26" s="4"/>
      <c r="CRY26" s="4"/>
      <c r="CRZ26" s="4"/>
      <c r="CSA26" s="4"/>
      <c r="CSB26" s="4"/>
      <c r="CSC26" s="4"/>
      <c r="CSD26" s="4"/>
      <c r="CSE26" s="4"/>
      <c r="CSF26" s="4"/>
      <c r="CSG26" s="4"/>
      <c r="CSH26" s="4"/>
      <c r="CSI26" s="4"/>
      <c r="CSJ26" s="4"/>
      <c r="CSK26" s="4"/>
      <c r="CSL26" s="4"/>
      <c r="CSM26" s="4"/>
      <c r="CSN26" s="4"/>
      <c r="CSO26" s="4"/>
      <c r="CSP26" s="4"/>
      <c r="CSQ26" s="4"/>
      <c r="CSR26" s="4"/>
      <c r="CSS26" s="4"/>
      <c r="CST26" s="4"/>
      <c r="CSU26" s="4"/>
      <c r="CSV26" s="4"/>
      <c r="CSW26" s="4"/>
      <c r="CSX26" s="4"/>
      <c r="CSY26" s="4"/>
      <c r="CSZ26" s="4"/>
      <c r="CTA26" s="4"/>
      <c r="CTB26" s="4"/>
      <c r="CTC26" s="4"/>
      <c r="CTD26" s="4"/>
      <c r="CTE26" s="4"/>
      <c r="CTF26" s="4"/>
      <c r="CTG26" s="4"/>
      <c r="CTH26" s="4"/>
      <c r="CTI26" s="4"/>
      <c r="CTJ26" s="4"/>
      <c r="CTK26" s="4"/>
      <c r="CTL26" s="4"/>
      <c r="CTM26" s="4"/>
      <c r="CTN26" s="4"/>
      <c r="CTO26" s="4"/>
      <c r="CTP26" s="4"/>
      <c r="CTQ26" s="4"/>
      <c r="CTR26" s="4"/>
      <c r="CTS26" s="4"/>
      <c r="CTT26" s="4"/>
      <c r="CTU26" s="4"/>
      <c r="CTV26" s="4"/>
      <c r="CTW26" s="4"/>
      <c r="CTX26" s="4"/>
      <c r="CTY26" s="4"/>
      <c r="CTZ26" s="4"/>
      <c r="CUA26" s="4"/>
      <c r="CUB26" s="4"/>
      <c r="CUC26" s="4"/>
      <c r="CUD26" s="4"/>
      <c r="CUE26" s="4"/>
      <c r="CUF26" s="4"/>
      <c r="CUG26" s="4"/>
      <c r="CUH26" s="4"/>
      <c r="CUI26" s="4"/>
      <c r="CUJ26" s="4"/>
      <c r="CUK26" s="4"/>
      <c r="CUL26" s="4"/>
      <c r="CUM26" s="4"/>
      <c r="CUN26" s="4"/>
      <c r="CUO26" s="4"/>
      <c r="CUP26" s="4"/>
      <c r="CUQ26" s="4"/>
      <c r="CUR26" s="4"/>
      <c r="CUS26" s="4"/>
      <c r="CUT26" s="4"/>
      <c r="CUU26" s="4"/>
      <c r="CUV26" s="4"/>
      <c r="CUW26" s="4"/>
      <c r="CUX26" s="4"/>
      <c r="CUY26" s="4"/>
      <c r="CUZ26" s="4"/>
      <c r="CVA26" s="4"/>
      <c r="CVB26" s="4"/>
      <c r="CVC26" s="4"/>
      <c r="CVD26" s="4"/>
      <c r="CVE26" s="4"/>
      <c r="CVF26" s="4"/>
      <c r="CVG26" s="4"/>
      <c r="CVH26" s="4"/>
      <c r="CVI26" s="4"/>
      <c r="CVJ26" s="4"/>
      <c r="CVK26" s="4"/>
      <c r="CVL26" s="4"/>
      <c r="CVM26" s="4"/>
      <c r="CVN26" s="4"/>
      <c r="CVO26" s="4"/>
      <c r="CVP26" s="4"/>
      <c r="CVQ26" s="4"/>
      <c r="CVR26" s="4"/>
      <c r="CVS26" s="4"/>
      <c r="CVT26" s="4"/>
      <c r="CVU26" s="4"/>
      <c r="CVV26" s="4"/>
      <c r="CVW26" s="4"/>
      <c r="CVX26" s="4"/>
      <c r="CVY26" s="4"/>
      <c r="CVZ26" s="4"/>
      <c r="CWA26" s="4"/>
      <c r="CWB26" s="4"/>
      <c r="CWC26" s="4"/>
      <c r="CWD26" s="4"/>
      <c r="CWE26" s="4"/>
      <c r="CWF26" s="4"/>
      <c r="CWG26" s="4"/>
      <c r="CWH26" s="4"/>
      <c r="CWI26" s="4"/>
      <c r="CWJ26" s="4"/>
      <c r="CWK26" s="4"/>
      <c r="CWL26" s="4"/>
      <c r="CWM26" s="4"/>
      <c r="CWN26" s="4"/>
      <c r="CWO26" s="4"/>
      <c r="CWP26" s="4"/>
      <c r="CWQ26" s="4"/>
      <c r="CWR26" s="4"/>
      <c r="CWS26" s="4"/>
      <c r="CWT26" s="4"/>
      <c r="CWU26" s="4"/>
      <c r="CWV26" s="4"/>
      <c r="CWW26" s="4"/>
      <c r="CWX26" s="4"/>
      <c r="CWY26" s="4"/>
      <c r="CWZ26" s="4"/>
      <c r="CXA26" s="4"/>
      <c r="CXB26" s="4"/>
      <c r="CXC26" s="4"/>
      <c r="CXD26" s="4"/>
      <c r="CXE26" s="4"/>
      <c r="CXF26" s="4"/>
      <c r="CXG26" s="4"/>
      <c r="CXH26" s="4"/>
      <c r="CXI26" s="4"/>
      <c r="CXJ26" s="4"/>
      <c r="CXK26" s="4"/>
      <c r="CXL26" s="4"/>
      <c r="CXM26" s="4"/>
      <c r="CXN26" s="4"/>
      <c r="CXO26" s="4"/>
      <c r="CXP26" s="4"/>
      <c r="CXQ26" s="4"/>
      <c r="CXR26" s="4"/>
      <c r="CXS26" s="4"/>
      <c r="CXT26" s="4"/>
      <c r="CXU26" s="4"/>
      <c r="CXV26" s="4"/>
      <c r="CXW26" s="4"/>
      <c r="CXX26" s="4"/>
      <c r="CXY26" s="4"/>
      <c r="CXZ26" s="4"/>
      <c r="CYA26" s="4"/>
      <c r="CYB26" s="4"/>
      <c r="CYC26" s="4"/>
      <c r="CYD26" s="4"/>
      <c r="CYE26" s="4"/>
      <c r="CYF26" s="4"/>
      <c r="CYG26" s="4"/>
      <c r="CYH26" s="4"/>
      <c r="CYI26" s="4"/>
      <c r="CYJ26" s="4"/>
      <c r="CYK26" s="4"/>
      <c r="CYL26" s="4"/>
      <c r="CYM26" s="4"/>
      <c r="CYN26" s="4"/>
      <c r="CYO26" s="4"/>
      <c r="CYP26" s="4"/>
      <c r="CYQ26" s="4"/>
      <c r="CYR26" s="4"/>
      <c r="CYS26" s="4"/>
      <c r="CYT26" s="4"/>
      <c r="CYU26" s="4"/>
      <c r="CYV26" s="4"/>
      <c r="CYW26" s="4"/>
      <c r="CYX26" s="4"/>
      <c r="CYY26" s="4"/>
      <c r="CYZ26" s="4"/>
      <c r="CZA26" s="4"/>
      <c r="CZB26" s="4"/>
      <c r="CZC26" s="4"/>
      <c r="CZD26" s="4"/>
      <c r="CZE26" s="4"/>
      <c r="CZF26" s="4"/>
      <c r="CZG26" s="4"/>
      <c r="CZH26" s="4"/>
      <c r="CZI26" s="4"/>
      <c r="CZJ26" s="4"/>
      <c r="CZK26" s="4"/>
      <c r="CZL26" s="4"/>
      <c r="CZM26" s="4"/>
      <c r="CZN26" s="4"/>
      <c r="CZO26" s="4"/>
      <c r="CZP26" s="4"/>
      <c r="CZQ26" s="4"/>
      <c r="CZR26" s="4"/>
      <c r="CZS26" s="4"/>
      <c r="CZT26" s="4"/>
      <c r="CZU26" s="4"/>
      <c r="CZV26" s="4"/>
      <c r="CZW26" s="4"/>
      <c r="CZX26" s="4"/>
      <c r="CZY26" s="4"/>
      <c r="CZZ26" s="4"/>
      <c r="DAA26" s="4"/>
      <c r="DAB26" s="4"/>
      <c r="DAC26" s="4"/>
      <c r="DAD26" s="4"/>
      <c r="DAE26" s="4"/>
      <c r="DAF26" s="4"/>
      <c r="DAG26" s="4"/>
      <c r="DAH26" s="4"/>
      <c r="DAI26" s="4"/>
      <c r="DAJ26" s="4"/>
      <c r="DAK26" s="4"/>
      <c r="DAL26" s="4"/>
      <c r="DAM26" s="4"/>
      <c r="DAN26" s="4"/>
      <c r="DAO26" s="4"/>
      <c r="DAP26" s="4"/>
      <c r="DAQ26" s="4"/>
      <c r="DAR26" s="4"/>
      <c r="DAS26" s="4"/>
      <c r="DAT26" s="4"/>
      <c r="DAU26" s="4"/>
      <c r="DAV26" s="4"/>
      <c r="DAW26" s="4"/>
      <c r="DAX26" s="4"/>
      <c r="DAY26" s="4"/>
      <c r="DAZ26" s="4"/>
      <c r="DBA26" s="4"/>
      <c r="DBB26" s="4"/>
      <c r="DBC26" s="4"/>
      <c r="DBD26" s="4"/>
      <c r="DBE26" s="4"/>
      <c r="DBF26" s="4"/>
      <c r="DBG26" s="4"/>
      <c r="DBH26" s="4"/>
      <c r="DBI26" s="4"/>
      <c r="DBJ26" s="4"/>
      <c r="DBK26" s="4"/>
      <c r="DBL26" s="4"/>
      <c r="DBM26" s="4"/>
      <c r="DBN26" s="4"/>
      <c r="DBO26" s="4"/>
      <c r="DBP26" s="4"/>
      <c r="DBQ26" s="4"/>
      <c r="DBR26" s="4"/>
      <c r="DBS26" s="4"/>
      <c r="DBT26" s="4"/>
      <c r="DBU26" s="4"/>
      <c r="DBV26" s="4"/>
      <c r="DBW26" s="4"/>
      <c r="DBX26" s="4"/>
      <c r="DBY26" s="4"/>
      <c r="DBZ26" s="4"/>
      <c r="DCA26" s="4"/>
      <c r="DCB26" s="4"/>
      <c r="DCC26" s="4"/>
      <c r="DCD26" s="4"/>
      <c r="DCE26" s="4"/>
      <c r="DCF26" s="4"/>
      <c r="DCG26" s="4"/>
      <c r="DCH26" s="4"/>
      <c r="DCI26" s="4"/>
      <c r="DCJ26" s="4"/>
      <c r="DCK26" s="4"/>
      <c r="DCL26" s="4"/>
      <c r="DCM26" s="4"/>
      <c r="DCN26" s="4"/>
      <c r="DCO26" s="4"/>
      <c r="DCP26" s="4"/>
      <c r="DCQ26" s="4"/>
      <c r="DCR26" s="4"/>
      <c r="DCS26" s="4"/>
      <c r="DCT26" s="4"/>
      <c r="DCU26" s="4"/>
      <c r="DCV26" s="4"/>
      <c r="DCW26" s="4"/>
      <c r="DCX26" s="4"/>
      <c r="DCY26" s="4"/>
      <c r="DCZ26" s="4"/>
      <c r="DDA26" s="4"/>
      <c r="DDB26" s="4"/>
      <c r="DDC26" s="4"/>
      <c r="DDD26" s="4"/>
      <c r="DDE26" s="4"/>
      <c r="DDF26" s="4"/>
      <c r="DDG26" s="4"/>
      <c r="DDH26" s="4"/>
      <c r="DDI26" s="4"/>
      <c r="DDJ26" s="4"/>
      <c r="DDK26" s="4"/>
      <c r="DDL26" s="4"/>
      <c r="DDM26" s="4"/>
      <c r="DDN26" s="4"/>
      <c r="DDO26" s="4"/>
      <c r="DDP26" s="4"/>
      <c r="DDQ26" s="4"/>
      <c r="DDR26" s="4"/>
      <c r="DDS26" s="4"/>
      <c r="DDT26" s="4"/>
      <c r="DDU26" s="4"/>
      <c r="DDV26" s="4"/>
      <c r="DDW26" s="4"/>
      <c r="DDX26" s="4"/>
      <c r="DDY26" s="4"/>
      <c r="DDZ26" s="4"/>
      <c r="DEA26" s="4"/>
      <c r="DEB26" s="4"/>
      <c r="DEC26" s="4"/>
      <c r="DED26" s="4"/>
      <c r="DEE26" s="4"/>
      <c r="DEF26" s="4"/>
      <c r="DEG26" s="4"/>
      <c r="DEH26" s="4"/>
      <c r="DEI26" s="4"/>
      <c r="DEJ26" s="4"/>
      <c r="DEK26" s="4"/>
      <c r="DEL26" s="4"/>
      <c r="DEM26" s="4"/>
      <c r="DEN26" s="4"/>
      <c r="DEO26" s="4"/>
      <c r="DEP26" s="4"/>
      <c r="DEQ26" s="4"/>
      <c r="DER26" s="4"/>
      <c r="DES26" s="4"/>
      <c r="DET26" s="4"/>
      <c r="DEU26" s="4"/>
      <c r="DEV26" s="4"/>
      <c r="DEW26" s="4"/>
      <c r="DEX26" s="4"/>
      <c r="DEY26" s="4"/>
      <c r="DEZ26" s="4"/>
      <c r="DFA26" s="4"/>
      <c r="DFB26" s="4"/>
      <c r="DFC26" s="4"/>
      <c r="DFD26" s="4"/>
      <c r="DFE26" s="4"/>
      <c r="DFF26" s="4"/>
      <c r="DFG26" s="4"/>
      <c r="DFH26" s="4"/>
      <c r="DFI26" s="4"/>
      <c r="DFJ26" s="4"/>
      <c r="DFK26" s="4"/>
      <c r="DFL26" s="4"/>
      <c r="DFM26" s="4"/>
      <c r="DFN26" s="4"/>
      <c r="DFO26" s="4"/>
      <c r="DFP26" s="4"/>
      <c r="DFQ26" s="4"/>
      <c r="DFR26" s="4"/>
      <c r="DFS26" s="4"/>
      <c r="DFT26" s="4"/>
      <c r="DFU26" s="4"/>
      <c r="DFV26" s="4"/>
      <c r="DFW26" s="4"/>
      <c r="DFX26" s="4"/>
      <c r="DFY26" s="4"/>
      <c r="DFZ26" s="4"/>
      <c r="DGA26" s="4"/>
      <c r="DGB26" s="4"/>
      <c r="DGC26" s="4"/>
      <c r="DGD26" s="4"/>
      <c r="DGE26" s="4"/>
      <c r="DGF26" s="4"/>
      <c r="DGG26" s="4"/>
      <c r="DGH26" s="4"/>
      <c r="DGI26" s="4"/>
      <c r="DGJ26" s="4"/>
      <c r="DGK26" s="4"/>
      <c r="DGL26" s="4"/>
      <c r="DGM26" s="4"/>
      <c r="DGN26" s="4"/>
      <c r="DGO26" s="4"/>
      <c r="DGP26" s="4"/>
      <c r="DGQ26" s="4"/>
      <c r="DGR26" s="4"/>
      <c r="DGS26" s="4"/>
      <c r="DGT26" s="4"/>
      <c r="DGU26" s="4"/>
      <c r="DGV26" s="4"/>
      <c r="DGW26" s="4"/>
      <c r="DGX26" s="4"/>
      <c r="DGY26" s="4"/>
      <c r="DGZ26" s="4"/>
      <c r="DHA26" s="4"/>
      <c r="DHB26" s="4"/>
      <c r="DHC26" s="4"/>
      <c r="DHD26" s="4"/>
      <c r="DHE26" s="4"/>
      <c r="DHF26" s="4"/>
      <c r="DHG26" s="4"/>
      <c r="DHH26" s="4"/>
      <c r="DHI26" s="4"/>
      <c r="DHJ26" s="4"/>
      <c r="DHK26" s="4"/>
      <c r="DHL26" s="4"/>
      <c r="DHM26" s="4"/>
      <c r="DHN26" s="4"/>
      <c r="DHO26" s="4"/>
      <c r="DHP26" s="4"/>
      <c r="DHQ26" s="4"/>
      <c r="DHR26" s="4"/>
      <c r="DHS26" s="4"/>
      <c r="DHT26" s="4"/>
      <c r="DHU26" s="4"/>
      <c r="DHV26" s="4"/>
      <c r="DHW26" s="4"/>
      <c r="DHX26" s="4"/>
      <c r="DHY26" s="4"/>
      <c r="DHZ26" s="4"/>
      <c r="DIA26" s="4"/>
      <c r="DIB26" s="4"/>
      <c r="DIC26" s="4"/>
      <c r="DID26" s="4"/>
      <c r="DIE26" s="4"/>
      <c r="DIF26" s="4"/>
      <c r="DIG26" s="4"/>
      <c r="DIH26" s="4"/>
      <c r="DII26" s="4"/>
      <c r="DIJ26" s="4"/>
      <c r="DIK26" s="4"/>
      <c r="DIL26" s="4"/>
      <c r="DIM26" s="4"/>
      <c r="DIN26" s="4"/>
      <c r="DIO26" s="4"/>
      <c r="DIP26" s="4"/>
      <c r="DIQ26" s="4"/>
      <c r="DIR26" s="4"/>
      <c r="DIS26" s="4"/>
      <c r="DIT26" s="4"/>
      <c r="DIU26" s="4"/>
      <c r="DIV26" s="4"/>
      <c r="DIW26" s="4"/>
      <c r="DIX26" s="4"/>
      <c r="DIY26" s="4"/>
      <c r="DIZ26" s="4"/>
      <c r="DJA26" s="4"/>
      <c r="DJB26" s="4"/>
      <c r="DJC26" s="4"/>
      <c r="DJD26" s="4"/>
      <c r="DJE26" s="4"/>
      <c r="DJF26" s="4"/>
      <c r="DJG26" s="4"/>
      <c r="DJH26" s="4"/>
      <c r="DJI26" s="4"/>
      <c r="DJJ26" s="4"/>
      <c r="DJK26" s="4"/>
      <c r="DJL26" s="4"/>
      <c r="DJM26" s="4"/>
      <c r="DJN26" s="4"/>
      <c r="DJO26" s="4"/>
      <c r="DJP26" s="4"/>
      <c r="DJQ26" s="4"/>
      <c r="DJR26" s="4"/>
      <c r="DJS26" s="4"/>
      <c r="DJT26" s="4"/>
      <c r="DJU26" s="4"/>
      <c r="DJV26" s="4"/>
      <c r="DJW26" s="4"/>
      <c r="DJX26" s="4"/>
      <c r="DJY26" s="4"/>
      <c r="DJZ26" s="4"/>
      <c r="DKA26" s="4"/>
      <c r="DKB26" s="4"/>
      <c r="DKC26" s="4"/>
      <c r="DKD26" s="4"/>
      <c r="DKE26" s="4"/>
      <c r="DKF26" s="4"/>
      <c r="DKG26" s="4"/>
      <c r="DKH26" s="4"/>
      <c r="DKI26" s="4"/>
      <c r="DKJ26" s="4"/>
      <c r="DKK26" s="4"/>
      <c r="DKL26" s="4"/>
      <c r="DKM26" s="4"/>
      <c r="DKN26" s="4"/>
      <c r="DKO26" s="4"/>
      <c r="DKP26" s="4"/>
      <c r="DKQ26" s="4"/>
      <c r="DKR26" s="4"/>
      <c r="DKS26" s="4"/>
      <c r="DKT26" s="4"/>
      <c r="DKU26" s="4"/>
      <c r="DKV26" s="4"/>
      <c r="DKW26" s="4"/>
      <c r="DKX26" s="4"/>
      <c r="DKY26" s="4"/>
      <c r="DKZ26" s="4"/>
      <c r="DLA26" s="4"/>
      <c r="DLB26" s="4"/>
      <c r="DLC26" s="4"/>
      <c r="DLD26" s="4"/>
      <c r="DLE26" s="4"/>
      <c r="DLF26" s="4"/>
      <c r="DLG26" s="4"/>
      <c r="DLH26" s="4"/>
      <c r="DLI26" s="4"/>
      <c r="DLJ26" s="4"/>
      <c r="DLK26" s="4"/>
      <c r="DLL26" s="4"/>
      <c r="DLM26" s="4"/>
      <c r="DLN26" s="4"/>
      <c r="DLO26" s="4"/>
      <c r="DLP26" s="4"/>
      <c r="DLQ26" s="4"/>
      <c r="DLR26" s="4"/>
      <c r="DLS26" s="4"/>
      <c r="DLT26" s="4"/>
      <c r="DLU26" s="4"/>
      <c r="DLV26" s="4"/>
      <c r="DLW26" s="4"/>
      <c r="DLX26" s="4"/>
      <c r="DLY26" s="4"/>
      <c r="DLZ26" s="4"/>
      <c r="DMA26" s="4"/>
      <c r="DMB26" s="4"/>
      <c r="DMC26" s="4"/>
      <c r="DMD26" s="4"/>
      <c r="DME26" s="4"/>
      <c r="DMF26" s="4"/>
      <c r="DMG26" s="4"/>
      <c r="DMH26" s="4"/>
      <c r="DMI26" s="4"/>
      <c r="DMJ26" s="4"/>
      <c r="DMK26" s="4"/>
      <c r="DML26" s="4"/>
      <c r="DMM26" s="4"/>
      <c r="DMN26" s="4"/>
      <c r="DMO26" s="4"/>
      <c r="DMP26" s="4"/>
      <c r="DMQ26" s="4"/>
      <c r="DMR26" s="4"/>
      <c r="DMS26" s="4"/>
      <c r="DMT26" s="4"/>
      <c r="DMU26" s="4"/>
      <c r="DMV26" s="4"/>
      <c r="DMW26" s="4"/>
      <c r="DMX26" s="4"/>
      <c r="DMY26" s="4"/>
      <c r="DMZ26" s="4"/>
      <c r="DNA26" s="4"/>
      <c r="DNB26" s="4"/>
      <c r="DNC26" s="4"/>
      <c r="DND26" s="4"/>
      <c r="DNE26" s="4"/>
      <c r="DNF26" s="4"/>
      <c r="DNG26" s="4"/>
      <c r="DNH26" s="4"/>
      <c r="DNI26" s="4"/>
      <c r="DNJ26" s="4"/>
      <c r="DNK26" s="4"/>
      <c r="DNL26" s="4"/>
      <c r="DNM26" s="4"/>
      <c r="DNN26" s="4"/>
      <c r="DNO26" s="4"/>
      <c r="DNP26" s="4"/>
      <c r="DNQ26" s="4"/>
      <c r="DNR26" s="4"/>
      <c r="DNS26" s="4"/>
      <c r="DNT26" s="4"/>
      <c r="DNU26" s="4"/>
      <c r="DNV26" s="4"/>
      <c r="DNW26" s="4"/>
      <c r="DNX26" s="4"/>
      <c r="DNY26" s="4"/>
      <c r="DNZ26" s="4"/>
      <c r="DOA26" s="4"/>
      <c r="DOB26" s="4"/>
      <c r="DOC26" s="4"/>
      <c r="DOD26" s="4"/>
      <c r="DOE26" s="4"/>
      <c r="DOF26" s="4"/>
      <c r="DOG26" s="4"/>
      <c r="DOH26" s="4"/>
      <c r="DOI26" s="4"/>
      <c r="DOJ26" s="4"/>
      <c r="DOK26" s="4"/>
      <c r="DOL26" s="4"/>
      <c r="DOM26" s="4"/>
      <c r="DON26" s="4"/>
      <c r="DOO26" s="4"/>
      <c r="DOP26" s="4"/>
      <c r="DOQ26" s="4"/>
      <c r="DOR26" s="4"/>
      <c r="DOS26" s="4"/>
      <c r="DOT26" s="4"/>
      <c r="DOU26" s="4"/>
      <c r="DOV26" s="4"/>
      <c r="DOW26" s="4"/>
      <c r="DOX26" s="4"/>
      <c r="DOY26" s="4"/>
      <c r="DOZ26" s="4"/>
      <c r="DPA26" s="4"/>
      <c r="DPB26" s="4"/>
      <c r="DPC26" s="4"/>
      <c r="DPD26" s="4"/>
      <c r="DPE26" s="4"/>
      <c r="DPF26" s="4"/>
      <c r="DPG26" s="4"/>
      <c r="DPH26" s="4"/>
      <c r="DPI26" s="4"/>
      <c r="DPJ26" s="4"/>
      <c r="DPK26" s="4"/>
      <c r="DPL26" s="4"/>
      <c r="DPM26" s="4"/>
      <c r="DPN26" s="4"/>
      <c r="DPO26" s="4"/>
      <c r="DPP26" s="4"/>
      <c r="DPQ26" s="4"/>
      <c r="DPR26" s="4"/>
      <c r="DPS26" s="4"/>
      <c r="DPT26" s="4"/>
      <c r="DPU26" s="4"/>
      <c r="DPV26" s="4"/>
      <c r="DPW26" s="4"/>
      <c r="DPX26" s="4"/>
      <c r="DPY26" s="4"/>
      <c r="DPZ26" s="4"/>
      <c r="DQA26" s="4"/>
      <c r="DQB26" s="4"/>
      <c r="DQC26" s="4"/>
      <c r="DQD26" s="4"/>
      <c r="DQE26" s="4"/>
      <c r="DQF26" s="4"/>
      <c r="DQG26" s="4"/>
      <c r="DQH26" s="4"/>
      <c r="DQI26" s="4"/>
      <c r="DQJ26" s="4"/>
      <c r="DQK26" s="4"/>
      <c r="DQL26" s="4"/>
      <c r="DQM26" s="4"/>
      <c r="DQN26" s="4"/>
      <c r="DQO26" s="4"/>
      <c r="DQP26" s="4"/>
      <c r="DQQ26" s="4"/>
      <c r="DQR26" s="4"/>
      <c r="DQS26" s="4"/>
      <c r="DQT26" s="4"/>
      <c r="DQU26" s="4"/>
      <c r="DQV26" s="4"/>
      <c r="DQW26" s="4"/>
      <c r="DQX26" s="4"/>
      <c r="DQY26" s="4"/>
      <c r="DQZ26" s="4"/>
      <c r="DRA26" s="4"/>
      <c r="DRB26" s="4"/>
      <c r="DRC26" s="4"/>
      <c r="DRD26" s="4"/>
      <c r="DRE26" s="4"/>
      <c r="DRF26" s="4"/>
      <c r="DRG26" s="4"/>
      <c r="DRH26" s="4"/>
      <c r="DRI26" s="4"/>
      <c r="DRJ26" s="4"/>
      <c r="DRK26" s="4"/>
      <c r="DRL26" s="4"/>
      <c r="DRM26" s="4"/>
      <c r="DRN26" s="4"/>
      <c r="DRO26" s="4"/>
      <c r="DRP26" s="4"/>
      <c r="DRQ26" s="4"/>
      <c r="DRR26" s="4"/>
      <c r="DRS26" s="4"/>
      <c r="DRT26" s="4"/>
      <c r="DRU26" s="4"/>
      <c r="DRV26" s="4"/>
      <c r="DRW26" s="4"/>
      <c r="DRX26" s="4"/>
      <c r="DRY26" s="4"/>
      <c r="DRZ26" s="4"/>
      <c r="DSA26" s="4"/>
      <c r="DSB26" s="4"/>
      <c r="DSC26" s="4"/>
      <c r="DSD26" s="4"/>
      <c r="DSE26" s="4"/>
      <c r="DSF26" s="4"/>
      <c r="DSG26" s="4"/>
      <c r="DSH26" s="4"/>
      <c r="DSI26" s="4"/>
      <c r="DSJ26" s="4"/>
      <c r="DSK26" s="4"/>
      <c r="DSL26" s="4"/>
      <c r="DSM26" s="4"/>
      <c r="DSN26" s="4"/>
      <c r="DSO26" s="4"/>
      <c r="DSP26" s="4"/>
      <c r="DSQ26" s="4"/>
      <c r="DSR26" s="4"/>
      <c r="DSS26" s="4"/>
      <c r="DST26" s="4"/>
      <c r="DSU26" s="4"/>
      <c r="DSV26" s="4"/>
      <c r="DSW26" s="4"/>
      <c r="DSX26" s="4"/>
      <c r="DSY26" s="4"/>
      <c r="DSZ26" s="4"/>
      <c r="DTA26" s="4"/>
      <c r="DTB26" s="4"/>
      <c r="DTC26" s="4"/>
      <c r="DTD26" s="4"/>
      <c r="DTE26" s="4"/>
      <c r="DTF26" s="4"/>
      <c r="DTG26" s="4"/>
      <c r="DTH26" s="4"/>
      <c r="DTI26" s="4"/>
      <c r="DTJ26" s="4"/>
      <c r="DTK26" s="4"/>
      <c r="DTL26" s="4"/>
      <c r="DTM26" s="4"/>
      <c r="DTN26" s="4"/>
      <c r="DTO26" s="4"/>
      <c r="DTP26" s="4"/>
      <c r="DTQ26" s="4"/>
      <c r="DTR26" s="4"/>
      <c r="DTS26" s="4"/>
      <c r="DTT26" s="4"/>
      <c r="DTU26" s="4"/>
      <c r="DTV26" s="4"/>
      <c r="DTW26" s="4"/>
      <c r="DTX26" s="4"/>
      <c r="DTY26" s="4"/>
      <c r="DTZ26" s="4"/>
      <c r="DUA26" s="4"/>
      <c r="DUB26" s="4"/>
      <c r="DUC26" s="4"/>
      <c r="DUD26" s="4"/>
      <c r="DUE26" s="4"/>
      <c r="DUF26" s="4"/>
      <c r="DUG26" s="4"/>
      <c r="DUH26" s="4"/>
      <c r="DUI26" s="4"/>
      <c r="DUJ26" s="4"/>
      <c r="DUK26" s="4"/>
      <c r="DUL26" s="4"/>
      <c r="DUM26" s="4"/>
      <c r="DUN26" s="4"/>
      <c r="DUO26" s="4"/>
      <c r="DUP26" s="4"/>
      <c r="DUQ26" s="4"/>
      <c r="DUR26" s="4"/>
      <c r="DUS26" s="4"/>
      <c r="DUT26" s="4"/>
      <c r="DUU26" s="4"/>
      <c r="DUV26" s="4"/>
      <c r="DUW26" s="4"/>
      <c r="DUX26" s="4"/>
      <c r="DUY26" s="4"/>
      <c r="DUZ26" s="4"/>
      <c r="DVA26" s="4"/>
      <c r="DVB26" s="4"/>
      <c r="DVC26" s="4"/>
      <c r="DVD26" s="4"/>
      <c r="DVE26" s="4"/>
      <c r="DVF26" s="4"/>
      <c r="DVG26" s="4"/>
      <c r="DVH26" s="4"/>
      <c r="DVI26" s="4"/>
      <c r="DVJ26" s="4"/>
      <c r="DVK26" s="4"/>
      <c r="DVL26" s="4"/>
      <c r="DVM26" s="4"/>
      <c r="DVN26" s="4"/>
      <c r="DVO26" s="4"/>
      <c r="DVP26" s="4"/>
      <c r="DVQ26" s="4"/>
      <c r="DVR26" s="4"/>
      <c r="DVS26" s="4"/>
      <c r="DVT26" s="4"/>
      <c r="DVU26" s="4"/>
      <c r="DVV26" s="4"/>
      <c r="DVW26" s="4"/>
      <c r="DVX26" s="4"/>
      <c r="DVY26" s="4"/>
      <c r="DVZ26" s="4"/>
      <c r="DWA26" s="4"/>
      <c r="DWB26" s="4"/>
      <c r="DWC26" s="4"/>
      <c r="DWD26" s="4"/>
      <c r="DWE26" s="4"/>
      <c r="DWF26" s="4"/>
      <c r="DWG26" s="4"/>
      <c r="DWH26" s="4"/>
      <c r="DWI26" s="4"/>
      <c r="DWJ26" s="4"/>
      <c r="DWK26" s="4"/>
      <c r="DWL26" s="4"/>
      <c r="DWM26" s="4"/>
      <c r="DWN26" s="4"/>
      <c r="DWO26" s="4"/>
      <c r="DWP26" s="4"/>
      <c r="DWQ26" s="4"/>
      <c r="DWR26" s="4"/>
      <c r="DWS26" s="4"/>
      <c r="DWT26" s="4"/>
      <c r="DWU26" s="4"/>
      <c r="DWV26" s="4"/>
      <c r="DWW26" s="4"/>
      <c r="DWX26" s="4"/>
      <c r="DWY26" s="4"/>
      <c r="DWZ26" s="4"/>
      <c r="DXA26" s="4"/>
      <c r="DXB26" s="4"/>
      <c r="DXC26" s="4"/>
      <c r="DXD26" s="4"/>
      <c r="DXE26" s="4"/>
      <c r="DXF26" s="4"/>
      <c r="DXG26" s="4"/>
      <c r="DXH26" s="4"/>
      <c r="DXI26" s="4"/>
      <c r="DXJ26" s="4"/>
      <c r="DXK26" s="4"/>
      <c r="DXL26" s="4"/>
      <c r="DXM26" s="4"/>
      <c r="DXN26" s="4"/>
      <c r="DXO26" s="4"/>
      <c r="DXP26" s="4"/>
      <c r="DXQ26" s="4"/>
      <c r="DXR26" s="4"/>
      <c r="DXS26" s="4"/>
      <c r="DXT26" s="4"/>
      <c r="DXU26" s="4"/>
      <c r="DXV26" s="4"/>
      <c r="DXW26" s="4"/>
      <c r="DXX26" s="4"/>
      <c r="DXY26" s="4"/>
      <c r="DXZ26" s="4"/>
      <c r="DYA26" s="4"/>
      <c r="DYB26" s="4"/>
      <c r="DYC26" s="4"/>
      <c r="DYD26" s="4"/>
      <c r="DYE26" s="4"/>
      <c r="DYF26" s="4"/>
      <c r="DYG26" s="4"/>
      <c r="DYH26" s="4"/>
      <c r="DYI26" s="4"/>
      <c r="DYJ26" s="4"/>
      <c r="DYK26" s="4"/>
      <c r="DYL26" s="4"/>
      <c r="DYM26" s="4"/>
      <c r="DYN26" s="4"/>
      <c r="DYO26" s="4"/>
      <c r="DYP26" s="4"/>
      <c r="DYQ26" s="4"/>
      <c r="DYR26" s="4"/>
      <c r="DYS26" s="4"/>
      <c r="DYT26" s="4"/>
      <c r="DYU26" s="4"/>
      <c r="DYV26" s="4"/>
      <c r="DYW26" s="4"/>
      <c r="DYX26" s="4"/>
      <c r="DYY26" s="4"/>
      <c r="DYZ26" s="4"/>
      <c r="DZA26" s="4"/>
      <c r="DZB26" s="4"/>
      <c r="DZC26" s="4"/>
      <c r="DZD26" s="4"/>
      <c r="DZE26" s="4"/>
      <c r="DZF26" s="4"/>
      <c r="DZG26" s="4"/>
      <c r="DZH26" s="4"/>
      <c r="DZI26" s="4"/>
      <c r="DZJ26" s="4"/>
      <c r="DZK26" s="4"/>
      <c r="DZL26" s="4"/>
      <c r="DZM26" s="4"/>
      <c r="DZN26" s="4"/>
      <c r="DZO26" s="4"/>
      <c r="DZP26" s="4"/>
      <c r="DZQ26" s="4"/>
      <c r="DZR26" s="4"/>
      <c r="DZS26" s="4"/>
      <c r="DZT26" s="4"/>
      <c r="DZU26" s="4"/>
      <c r="DZV26" s="4"/>
      <c r="DZW26" s="4"/>
      <c r="DZX26" s="4"/>
      <c r="DZY26" s="4"/>
      <c r="DZZ26" s="4"/>
      <c r="EAA26" s="4"/>
      <c r="EAB26" s="4"/>
      <c r="EAC26" s="4"/>
      <c r="EAD26" s="4"/>
      <c r="EAE26" s="4"/>
      <c r="EAF26" s="4"/>
      <c r="EAG26" s="4"/>
      <c r="EAH26" s="4"/>
      <c r="EAI26" s="4"/>
      <c r="EAJ26" s="4"/>
      <c r="EAK26" s="4"/>
      <c r="EAL26" s="4"/>
      <c r="EAM26" s="4"/>
      <c r="EAN26" s="4"/>
      <c r="EAO26" s="4"/>
      <c r="EAP26" s="4"/>
      <c r="EAQ26" s="4"/>
      <c r="EAR26" s="4"/>
      <c r="EAS26" s="4"/>
      <c r="EAT26" s="4"/>
      <c r="EAU26" s="4"/>
      <c r="EAV26" s="4"/>
      <c r="EAW26" s="4"/>
      <c r="EAX26" s="4"/>
      <c r="EAY26" s="4"/>
      <c r="EAZ26" s="4"/>
      <c r="EBA26" s="4"/>
      <c r="EBB26" s="4"/>
      <c r="EBC26" s="4"/>
      <c r="EBD26" s="4"/>
      <c r="EBE26" s="4"/>
      <c r="EBF26" s="4"/>
      <c r="EBG26" s="4"/>
      <c r="EBH26" s="4"/>
      <c r="EBI26" s="4"/>
      <c r="EBJ26" s="4"/>
      <c r="EBK26" s="4"/>
      <c r="EBL26" s="4"/>
      <c r="EBM26" s="4"/>
      <c r="EBN26" s="4"/>
      <c r="EBO26" s="4"/>
      <c r="EBP26" s="4"/>
      <c r="EBQ26" s="4"/>
      <c r="EBR26" s="4"/>
      <c r="EBS26" s="4"/>
      <c r="EBT26" s="4"/>
      <c r="EBU26" s="4"/>
      <c r="EBV26" s="4"/>
      <c r="EBW26" s="4"/>
      <c r="EBX26" s="4"/>
      <c r="EBY26" s="4"/>
      <c r="EBZ26" s="4"/>
      <c r="ECA26" s="4"/>
      <c r="ECB26" s="4"/>
      <c r="ECC26" s="4"/>
      <c r="ECD26" s="4"/>
      <c r="ECE26" s="4"/>
      <c r="ECF26" s="4"/>
      <c r="ECG26" s="4"/>
      <c r="ECH26" s="4"/>
      <c r="ECI26" s="4"/>
      <c r="ECJ26" s="4"/>
      <c r="ECK26" s="4"/>
      <c r="ECL26" s="4"/>
      <c r="ECM26" s="4"/>
      <c r="ECN26" s="4"/>
      <c r="ECO26" s="4"/>
      <c r="ECP26" s="4"/>
      <c r="ECQ26" s="4"/>
      <c r="ECR26" s="4"/>
      <c r="ECS26" s="4"/>
      <c r="ECT26" s="4"/>
      <c r="ECU26" s="4"/>
      <c r="ECV26" s="4"/>
      <c r="ECW26" s="4"/>
      <c r="ECX26" s="4"/>
      <c r="ECY26" s="4"/>
      <c r="ECZ26" s="4"/>
      <c r="EDA26" s="4"/>
      <c r="EDB26" s="4"/>
      <c r="EDC26" s="4"/>
      <c r="EDD26" s="4"/>
      <c r="EDE26" s="4"/>
      <c r="EDF26" s="4"/>
      <c r="EDG26" s="4"/>
      <c r="EDH26" s="4"/>
      <c r="EDI26" s="4"/>
      <c r="EDJ26" s="4"/>
      <c r="EDK26" s="4"/>
      <c r="EDL26" s="4"/>
      <c r="EDM26" s="4"/>
      <c r="EDN26" s="4"/>
      <c r="EDO26" s="4"/>
      <c r="EDP26" s="4"/>
      <c r="EDQ26" s="4"/>
      <c r="EDR26" s="4"/>
      <c r="EDS26" s="4"/>
      <c r="EDT26" s="4"/>
      <c r="EDU26" s="4"/>
      <c r="EDV26" s="4"/>
      <c r="EDW26" s="4"/>
      <c r="EDX26" s="4"/>
      <c r="EDY26" s="4"/>
      <c r="EDZ26" s="4"/>
      <c r="EEA26" s="4"/>
      <c r="EEB26" s="4"/>
      <c r="EEC26" s="4"/>
      <c r="EED26" s="4"/>
      <c r="EEE26" s="4"/>
      <c r="EEF26" s="4"/>
      <c r="EEG26" s="4"/>
      <c r="EEH26" s="4"/>
      <c r="EEI26" s="4"/>
      <c r="EEJ26" s="4"/>
      <c r="EEK26" s="4"/>
      <c r="EEL26" s="4"/>
      <c r="EEM26" s="4"/>
      <c r="EEN26" s="4"/>
      <c r="EEO26" s="4"/>
      <c r="EEP26" s="4"/>
      <c r="EEQ26" s="4"/>
      <c r="EER26" s="4"/>
      <c r="EES26" s="4"/>
      <c r="EET26" s="4"/>
      <c r="EEU26" s="4"/>
      <c r="EEV26" s="4"/>
      <c r="EEW26" s="4"/>
      <c r="EEX26" s="4"/>
      <c r="EEY26" s="4"/>
      <c r="EEZ26" s="4"/>
      <c r="EFA26" s="4"/>
      <c r="EFB26" s="4"/>
      <c r="EFC26" s="4"/>
      <c r="EFD26" s="4"/>
      <c r="EFE26" s="4"/>
      <c r="EFF26" s="4"/>
      <c r="EFG26" s="4"/>
      <c r="EFH26" s="4"/>
      <c r="EFI26" s="4"/>
      <c r="EFJ26" s="4"/>
      <c r="EFK26" s="4"/>
      <c r="EFL26" s="4"/>
      <c r="EFM26" s="4"/>
      <c r="EFN26" s="4"/>
      <c r="EFO26" s="4"/>
      <c r="EFP26" s="4"/>
      <c r="EFQ26" s="4"/>
      <c r="EFR26" s="4"/>
      <c r="EFS26" s="4"/>
      <c r="EFT26" s="4"/>
      <c r="EFU26" s="4"/>
      <c r="EFV26" s="4"/>
      <c r="EFW26" s="4"/>
      <c r="EFX26" s="4"/>
      <c r="EFY26" s="4"/>
      <c r="EFZ26" s="4"/>
      <c r="EGA26" s="4"/>
      <c r="EGB26" s="4"/>
      <c r="EGC26" s="4"/>
      <c r="EGD26" s="4"/>
      <c r="EGE26" s="4"/>
      <c r="EGF26" s="4"/>
      <c r="EGG26" s="4"/>
      <c r="EGH26" s="4"/>
      <c r="EGI26" s="4"/>
      <c r="EGJ26" s="4"/>
      <c r="EGK26" s="4"/>
      <c r="EGL26" s="4"/>
      <c r="EGM26" s="4"/>
      <c r="EGN26" s="4"/>
      <c r="EGO26" s="4"/>
      <c r="EGP26" s="4"/>
      <c r="EGQ26" s="4"/>
      <c r="EGR26" s="4"/>
      <c r="EGS26" s="4"/>
      <c r="EGT26" s="4"/>
      <c r="EGU26" s="4"/>
      <c r="EGV26" s="4"/>
      <c r="EGW26" s="4"/>
      <c r="EGX26" s="4"/>
      <c r="EGY26" s="4"/>
      <c r="EGZ26" s="4"/>
      <c r="EHA26" s="4"/>
      <c r="EHB26" s="4"/>
      <c r="EHC26" s="4"/>
      <c r="EHD26" s="4"/>
      <c r="EHE26" s="4"/>
      <c r="EHF26" s="4"/>
      <c r="EHG26" s="4"/>
      <c r="EHH26" s="4"/>
      <c r="EHI26" s="4"/>
      <c r="EHJ26" s="4"/>
      <c r="EHK26" s="4"/>
      <c r="EHL26" s="4"/>
      <c r="EHM26" s="4"/>
      <c r="EHN26" s="4"/>
      <c r="EHO26" s="4"/>
      <c r="EHP26" s="4"/>
      <c r="EHQ26" s="4"/>
      <c r="EHR26" s="4"/>
      <c r="EHS26" s="4"/>
      <c r="EHT26" s="4"/>
      <c r="EHU26" s="4"/>
      <c r="EHV26" s="4"/>
      <c r="EHW26" s="4"/>
      <c r="EHX26" s="4"/>
      <c r="EHY26" s="4"/>
      <c r="EHZ26" s="4"/>
      <c r="EIA26" s="4"/>
      <c r="EIB26" s="4"/>
      <c r="EIC26" s="4"/>
      <c r="EID26" s="4"/>
      <c r="EIE26" s="4"/>
      <c r="EIF26" s="4"/>
      <c r="EIG26" s="4"/>
      <c r="EIH26" s="4"/>
      <c r="EII26" s="4"/>
      <c r="EIJ26" s="4"/>
      <c r="EIK26" s="4"/>
      <c r="EIL26" s="4"/>
      <c r="EIM26" s="4"/>
      <c r="EIN26" s="4"/>
      <c r="EIO26" s="4"/>
      <c r="EIP26" s="4"/>
      <c r="EIQ26" s="4"/>
      <c r="EIR26" s="4"/>
      <c r="EIS26" s="4"/>
      <c r="EIT26" s="4"/>
      <c r="EIU26" s="4"/>
      <c r="EIV26" s="4"/>
      <c r="EIW26" s="4"/>
      <c r="EIX26" s="4"/>
      <c r="EIY26" s="4"/>
      <c r="EIZ26" s="4"/>
      <c r="EJA26" s="4"/>
      <c r="EJB26" s="4"/>
      <c r="EJC26" s="4"/>
      <c r="EJD26" s="4"/>
      <c r="EJE26" s="4"/>
      <c r="EJF26" s="4"/>
      <c r="EJG26" s="4"/>
      <c r="EJH26" s="4"/>
      <c r="EJI26" s="4"/>
      <c r="EJJ26" s="4"/>
      <c r="EJK26" s="4"/>
      <c r="EJL26" s="4"/>
      <c r="EJM26" s="4"/>
      <c r="EJN26" s="4"/>
      <c r="EJO26" s="4"/>
      <c r="EJP26" s="4"/>
      <c r="EJQ26" s="4"/>
      <c r="EJR26" s="4"/>
      <c r="EJS26" s="4"/>
      <c r="EJT26" s="4"/>
      <c r="EJU26" s="4"/>
      <c r="EJV26" s="4"/>
      <c r="EJW26" s="4"/>
      <c r="EJX26" s="4"/>
      <c r="EJY26" s="4"/>
      <c r="EJZ26" s="4"/>
      <c r="EKA26" s="4"/>
      <c r="EKB26" s="4"/>
      <c r="EKC26" s="4"/>
      <c r="EKD26" s="4"/>
      <c r="EKE26" s="4"/>
      <c r="EKF26" s="4"/>
      <c r="EKG26" s="4"/>
      <c r="EKH26" s="4"/>
      <c r="EKI26" s="4"/>
      <c r="EKJ26" s="4"/>
      <c r="EKK26" s="4"/>
      <c r="EKL26" s="4"/>
      <c r="EKM26" s="4"/>
      <c r="EKN26" s="4"/>
      <c r="EKO26" s="4"/>
      <c r="EKP26" s="4"/>
      <c r="EKQ26" s="4"/>
      <c r="EKR26" s="4"/>
      <c r="EKS26" s="4"/>
      <c r="EKT26" s="4"/>
      <c r="EKU26" s="4"/>
      <c r="EKV26" s="4"/>
      <c r="EKW26" s="4"/>
      <c r="EKX26" s="4"/>
      <c r="EKY26" s="4"/>
      <c r="EKZ26" s="4"/>
      <c r="ELA26" s="4"/>
      <c r="ELB26" s="4"/>
      <c r="ELC26" s="4"/>
      <c r="ELD26" s="4"/>
      <c r="ELE26" s="4"/>
      <c r="ELF26" s="4"/>
      <c r="ELG26" s="4"/>
      <c r="ELH26" s="4"/>
      <c r="ELI26" s="4"/>
      <c r="ELJ26" s="4"/>
      <c r="ELK26" s="4"/>
      <c r="ELL26" s="4"/>
      <c r="ELM26" s="4"/>
      <c r="ELN26" s="4"/>
      <c r="ELO26" s="4"/>
      <c r="ELP26" s="4"/>
      <c r="ELQ26" s="4"/>
      <c r="ELR26" s="4"/>
      <c r="ELS26" s="4"/>
      <c r="ELT26" s="4"/>
      <c r="ELU26" s="4"/>
      <c r="ELV26" s="4"/>
      <c r="ELW26" s="4"/>
      <c r="ELX26" s="4"/>
      <c r="ELY26" s="4"/>
      <c r="ELZ26" s="4"/>
      <c r="EMA26" s="4"/>
      <c r="EMB26" s="4"/>
      <c r="EMC26" s="4"/>
      <c r="EMD26" s="4"/>
      <c r="EME26" s="4"/>
      <c r="EMF26" s="4"/>
      <c r="EMG26" s="4"/>
      <c r="EMH26" s="4"/>
      <c r="EMI26" s="4"/>
      <c r="EMJ26" s="4"/>
      <c r="EMK26" s="4"/>
      <c r="EML26" s="4"/>
      <c r="EMM26" s="4"/>
      <c r="EMN26" s="4"/>
      <c r="EMO26" s="4"/>
      <c r="EMP26" s="4"/>
      <c r="EMQ26" s="4"/>
      <c r="EMR26" s="4"/>
      <c r="EMS26" s="4"/>
      <c r="EMT26" s="4"/>
      <c r="EMU26" s="4"/>
      <c r="EMV26" s="4"/>
      <c r="EMW26" s="4"/>
      <c r="EMX26" s="4"/>
      <c r="EMY26" s="4"/>
      <c r="EMZ26" s="4"/>
      <c r="ENA26" s="4"/>
      <c r="ENB26" s="4"/>
      <c r="ENC26" s="4"/>
      <c r="END26" s="4"/>
      <c r="ENE26" s="4"/>
      <c r="ENF26" s="4"/>
      <c r="ENG26" s="4"/>
      <c r="ENH26" s="4"/>
      <c r="ENI26" s="4"/>
      <c r="ENJ26" s="4"/>
      <c r="ENK26" s="4"/>
      <c r="ENL26" s="4"/>
      <c r="ENM26" s="4"/>
      <c r="ENN26" s="4"/>
      <c r="ENO26" s="4"/>
      <c r="ENP26" s="4"/>
      <c r="ENQ26" s="4"/>
      <c r="ENR26" s="4"/>
      <c r="ENS26" s="4"/>
      <c r="ENT26" s="4"/>
      <c r="ENU26" s="4"/>
      <c r="ENV26" s="4"/>
      <c r="ENW26" s="4"/>
      <c r="ENX26" s="4"/>
      <c r="ENY26" s="4"/>
      <c r="ENZ26" s="4"/>
      <c r="EOA26" s="4"/>
      <c r="EOB26" s="4"/>
      <c r="EOC26" s="4"/>
      <c r="EOD26" s="4"/>
      <c r="EOE26" s="4"/>
      <c r="EOF26" s="4"/>
      <c r="EOG26" s="4"/>
      <c r="EOH26" s="4"/>
      <c r="EOI26" s="4"/>
      <c r="EOJ26" s="4"/>
      <c r="EOK26" s="4"/>
      <c r="EOL26" s="4"/>
      <c r="EOM26" s="4"/>
      <c r="EON26" s="4"/>
      <c r="EOO26" s="4"/>
      <c r="EOP26" s="4"/>
      <c r="EOQ26" s="4"/>
      <c r="EOR26" s="4"/>
      <c r="EOS26" s="4"/>
      <c r="EOT26" s="4"/>
      <c r="EOU26" s="4"/>
      <c r="EOV26" s="4"/>
      <c r="EOW26" s="4"/>
      <c r="EOX26" s="4"/>
      <c r="EOY26" s="4"/>
      <c r="EOZ26" s="4"/>
      <c r="EPA26" s="4"/>
      <c r="EPB26" s="4"/>
      <c r="EPC26" s="4"/>
      <c r="EPD26" s="4"/>
      <c r="EPE26" s="4"/>
      <c r="EPF26" s="4"/>
      <c r="EPG26" s="4"/>
      <c r="EPH26" s="4"/>
      <c r="EPI26" s="4"/>
      <c r="EPJ26" s="4"/>
      <c r="EPK26" s="4"/>
      <c r="EPL26" s="4"/>
      <c r="EPM26" s="4"/>
      <c r="EPN26" s="4"/>
      <c r="EPO26" s="4"/>
      <c r="EPP26" s="4"/>
      <c r="EPQ26" s="4"/>
      <c r="EPR26" s="4"/>
      <c r="EPS26" s="4"/>
      <c r="EPT26" s="4"/>
      <c r="EPU26" s="4"/>
      <c r="EPV26" s="4"/>
      <c r="EPW26" s="4"/>
      <c r="EPX26" s="4"/>
      <c r="EPY26" s="4"/>
      <c r="EPZ26" s="4"/>
      <c r="EQA26" s="4"/>
      <c r="EQB26" s="4"/>
      <c r="EQC26" s="4"/>
      <c r="EQD26" s="4"/>
      <c r="EQE26" s="4"/>
      <c r="EQF26" s="4"/>
      <c r="EQG26" s="4"/>
      <c r="EQH26" s="4"/>
      <c r="EQI26" s="4"/>
      <c r="EQJ26" s="4"/>
      <c r="EQK26" s="4"/>
      <c r="EQL26" s="4"/>
      <c r="EQM26" s="4"/>
      <c r="EQN26" s="4"/>
      <c r="EQO26" s="4"/>
      <c r="EQP26" s="4"/>
      <c r="EQQ26" s="4"/>
      <c r="EQR26" s="4"/>
      <c r="EQS26" s="4"/>
      <c r="EQT26" s="4"/>
      <c r="EQU26" s="4"/>
      <c r="EQV26" s="4"/>
      <c r="EQW26" s="4"/>
      <c r="EQX26" s="4"/>
      <c r="EQY26" s="4"/>
      <c r="EQZ26" s="4"/>
      <c r="ERA26" s="4"/>
      <c r="ERB26" s="4"/>
      <c r="ERC26" s="4"/>
      <c r="ERD26" s="4"/>
      <c r="ERE26" s="4"/>
      <c r="ERF26" s="4"/>
      <c r="ERG26" s="4"/>
      <c r="ERH26" s="4"/>
      <c r="ERI26" s="4"/>
      <c r="ERJ26" s="4"/>
      <c r="ERK26" s="4"/>
      <c r="ERL26" s="4"/>
      <c r="ERM26" s="4"/>
      <c r="ERN26" s="4"/>
      <c r="ERO26" s="4"/>
      <c r="ERP26" s="4"/>
      <c r="ERQ26" s="4"/>
      <c r="ERR26" s="4"/>
      <c r="ERS26" s="4"/>
      <c r="ERT26" s="4"/>
      <c r="ERU26" s="4"/>
      <c r="ERV26" s="4"/>
      <c r="ERW26" s="4"/>
      <c r="ERX26" s="4"/>
      <c r="ERY26" s="4"/>
      <c r="ERZ26" s="4"/>
      <c r="ESA26" s="4"/>
      <c r="ESB26" s="4"/>
      <c r="ESC26" s="4"/>
      <c r="ESD26" s="4"/>
      <c r="ESE26" s="4"/>
      <c r="ESF26" s="4"/>
      <c r="ESG26" s="4"/>
      <c r="ESH26" s="4"/>
      <c r="ESI26" s="4"/>
      <c r="ESJ26" s="4"/>
      <c r="ESK26" s="4"/>
      <c r="ESL26" s="4"/>
      <c r="ESM26" s="4"/>
      <c r="ESN26" s="4"/>
      <c r="ESO26" s="4"/>
      <c r="ESP26" s="4"/>
      <c r="ESQ26" s="4"/>
      <c r="ESR26" s="4"/>
      <c r="ESS26" s="4"/>
      <c r="EST26" s="4"/>
      <c r="ESU26" s="4"/>
      <c r="ESV26" s="4"/>
      <c r="ESW26" s="4"/>
      <c r="ESX26" s="4"/>
      <c r="ESY26" s="4"/>
      <c r="ESZ26" s="4"/>
      <c r="ETA26" s="4"/>
      <c r="ETB26" s="4"/>
      <c r="ETC26" s="4"/>
      <c r="ETD26" s="4"/>
      <c r="ETE26" s="4"/>
      <c r="ETF26" s="4"/>
      <c r="ETG26" s="4"/>
      <c r="ETH26" s="4"/>
      <c r="ETI26" s="4"/>
      <c r="ETJ26" s="4"/>
      <c r="ETK26" s="4"/>
      <c r="ETL26" s="4"/>
      <c r="ETM26" s="4"/>
      <c r="ETN26" s="4"/>
      <c r="ETO26" s="4"/>
      <c r="ETP26" s="4"/>
      <c r="ETQ26" s="4"/>
      <c r="ETR26" s="4"/>
      <c r="ETS26" s="4"/>
      <c r="ETT26" s="4"/>
      <c r="ETU26" s="4"/>
      <c r="ETV26" s="4"/>
      <c r="ETW26" s="4"/>
      <c r="ETX26" s="4"/>
      <c r="ETY26" s="4"/>
      <c r="ETZ26" s="4"/>
      <c r="EUA26" s="4"/>
      <c r="EUB26" s="4"/>
      <c r="EUC26" s="4"/>
      <c r="EUD26" s="4"/>
      <c r="EUE26" s="4"/>
      <c r="EUF26" s="4"/>
      <c r="EUG26" s="4"/>
      <c r="EUH26" s="4"/>
      <c r="EUI26" s="4"/>
      <c r="EUJ26" s="4"/>
      <c r="EUK26" s="4"/>
      <c r="EUL26" s="4"/>
      <c r="EUM26" s="4"/>
      <c r="EUN26" s="4"/>
      <c r="EUO26" s="4"/>
      <c r="EUP26" s="4"/>
      <c r="EUQ26" s="4"/>
      <c r="EUR26" s="4"/>
      <c r="EUS26" s="4"/>
      <c r="EUT26" s="4"/>
      <c r="EUU26" s="4"/>
      <c r="EUV26" s="4"/>
      <c r="EUW26" s="4"/>
      <c r="EUX26" s="4"/>
      <c r="EUY26" s="4"/>
      <c r="EUZ26" s="4"/>
      <c r="EVA26" s="4"/>
      <c r="EVB26" s="4"/>
      <c r="EVC26" s="4"/>
      <c r="EVD26" s="4"/>
      <c r="EVE26" s="4"/>
      <c r="EVF26" s="4"/>
      <c r="EVG26" s="4"/>
      <c r="EVH26" s="4"/>
      <c r="EVI26" s="4"/>
      <c r="EVJ26" s="4"/>
      <c r="EVK26" s="4"/>
      <c r="EVL26" s="4"/>
      <c r="EVM26" s="4"/>
      <c r="EVN26" s="4"/>
      <c r="EVO26" s="4"/>
      <c r="EVP26" s="4"/>
      <c r="EVQ26" s="4"/>
      <c r="EVR26" s="4"/>
      <c r="EVS26" s="4"/>
      <c r="EVT26" s="4"/>
      <c r="EVU26" s="4"/>
      <c r="EVV26" s="4"/>
      <c r="EVW26" s="4"/>
      <c r="EVX26" s="4"/>
      <c r="EVY26" s="4"/>
      <c r="EVZ26" s="4"/>
      <c r="EWA26" s="4"/>
      <c r="EWB26" s="4"/>
      <c r="EWC26" s="4"/>
      <c r="EWD26" s="4"/>
      <c r="EWE26" s="4"/>
      <c r="EWF26" s="4"/>
      <c r="EWG26" s="4"/>
      <c r="EWH26" s="4"/>
      <c r="EWI26" s="4"/>
      <c r="EWJ26" s="4"/>
      <c r="EWK26" s="4"/>
      <c r="EWL26" s="4"/>
      <c r="EWM26" s="4"/>
      <c r="EWN26" s="4"/>
      <c r="EWO26" s="4"/>
      <c r="EWP26" s="4"/>
      <c r="EWQ26" s="4"/>
      <c r="EWR26" s="4"/>
      <c r="EWS26" s="4"/>
      <c r="EWT26" s="4"/>
      <c r="EWU26" s="4"/>
      <c r="EWV26" s="4"/>
      <c r="EWW26" s="4"/>
      <c r="EWX26" s="4"/>
      <c r="EWY26" s="4"/>
      <c r="EWZ26" s="4"/>
      <c r="EXA26" s="4"/>
      <c r="EXB26" s="4"/>
      <c r="EXC26" s="4"/>
      <c r="EXD26" s="4"/>
      <c r="EXE26" s="4"/>
      <c r="EXF26" s="4"/>
      <c r="EXG26" s="4"/>
      <c r="EXH26" s="4"/>
      <c r="EXI26" s="4"/>
      <c r="EXJ26" s="4"/>
      <c r="EXK26" s="4"/>
      <c r="EXL26" s="4"/>
      <c r="EXM26" s="4"/>
      <c r="EXN26" s="4"/>
      <c r="EXO26" s="4"/>
      <c r="EXP26" s="4"/>
      <c r="EXQ26" s="4"/>
      <c r="EXR26" s="4"/>
      <c r="EXS26" s="4"/>
      <c r="EXT26" s="4"/>
      <c r="EXU26" s="4"/>
      <c r="EXV26" s="4"/>
      <c r="EXW26" s="4"/>
      <c r="EXX26" s="4"/>
      <c r="EXY26" s="4"/>
      <c r="EXZ26" s="4"/>
      <c r="EYA26" s="4"/>
      <c r="EYB26" s="4"/>
      <c r="EYC26" s="4"/>
      <c r="EYD26" s="4"/>
      <c r="EYE26" s="4"/>
      <c r="EYF26" s="4"/>
      <c r="EYG26" s="4"/>
      <c r="EYH26" s="4"/>
      <c r="EYI26" s="4"/>
      <c r="EYJ26" s="4"/>
      <c r="EYK26" s="4"/>
      <c r="EYL26" s="4"/>
      <c r="EYM26" s="4"/>
      <c r="EYN26" s="4"/>
      <c r="EYO26" s="4"/>
      <c r="EYP26" s="4"/>
      <c r="EYQ26" s="4"/>
      <c r="EYR26" s="4"/>
      <c r="EYS26" s="4"/>
      <c r="EYT26" s="4"/>
      <c r="EYU26" s="4"/>
      <c r="EYV26" s="4"/>
      <c r="EYW26" s="4"/>
      <c r="EYX26" s="4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43"/>
      <c r="UFO26" s="4"/>
      <c r="UFP26" s="4"/>
      <c r="UFQ26" s="4"/>
      <c r="UFR26" s="4"/>
      <c r="UFS26" s="4"/>
      <c r="UFT26" s="4"/>
      <c r="UFU26" s="4"/>
      <c r="UFV26" s="4"/>
      <c r="UFW26" s="4"/>
      <c r="UFX26" s="4"/>
      <c r="UFY26" s="4"/>
      <c r="UFZ26" s="4"/>
      <c r="UGA26" s="4"/>
      <c r="UGB26" s="4"/>
      <c r="UGC26" s="4"/>
      <c r="UGD26" s="4"/>
      <c r="UGE26" s="4"/>
      <c r="UGF26" s="4"/>
      <c r="UGG26" s="4"/>
      <c r="UGH26" s="4"/>
      <c r="UGI26" s="4"/>
      <c r="UGJ26" s="4"/>
      <c r="UGK26" s="4"/>
      <c r="UGL26" s="4"/>
      <c r="UGM26" s="4"/>
      <c r="UGN26" s="4"/>
      <c r="UGO26" s="4"/>
      <c r="UGP26" s="4"/>
      <c r="UGQ26" s="4"/>
      <c r="UGR26" s="4"/>
      <c r="UGS26" s="4"/>
      <c r="UGT26" s="4"/>
      <c r="UGU26" s="4"/>
      <c r="UGV26" s="4"/>
      <c r="UGW26" s="4"/>
      <c r="UGX26" s="4"/>
      <c r="UGY26" s="4"/>
      <c r="UGZ26" s="4"/>
      <c r="UHA26" s="4"/>
      <c r="UHB26" s="4"/>
      <c r="UHC26" s="4"/>
      <c r="UHD26" s="4"/>
      <c r="UHE26" s="4"/>
      <c r="UHF26" s="4"/>
      <c r="UHG26" s="4"/>
      <c r="UHH26" s="4"/>
      <c r="UHI26" s="4"/>
      <c r="UHJ26" s="4"/>
      <c r="UHK26" s="4"/>
      <c r="UHL26" s="4"/>
      <c r="UHM26" s="4"/>
      <c r="UHN26" s="4"/>
      <c r="UHO26" s="4"/>
      <c r="UHP26" s="4"/>
      <c r="UHQ26" s="4"/>
      <c r="UHR26" s="4"/>
      <c r="UHS26" s="4"/>
      <c r="UHT26" s="4"/>
      <c r="UHU26" s="4"/>
      <c r="UHV26" s="4"/>
      <c r="UHW26" s="4"/>
      <c r="UHX26" s="4"/>
      <c r="UHY26" s="4"/>
      <c r="UHZ26" s="4"/>
      <c r="UIA26" s="4"/>
      <c r="UIB26" s="4"/>
      <c r="UIC26" s="4"/>
      <c r="UID26" s="4"/>
      <c r="UIE26" s="4"/>
      <c r="UIF26" s="4"/>
      <c r="UIG26" s="4"/>
      <c r="UIH26" s="4"/>
      <c r="UII26" s="4"/>
      <c r="UIJ26" s="4"/>
      <c r="UIK26" s="4"/>
      <c r="UIL26" s="4"/>
      <c r="UIM26" s="4"/>
      <c r="UIN26" s="4"/>
      <c r="UIO26" s="4"/>
      <c r="UIP26" s="4"/>
      <c r="UIQ26" s="4"/>
      <c r="UIR26" s="4"/>
      <c r="UIS26" s="4"/>
      <c r="UIT26" s="4"/>
      <c r="UIU26" s="4"/>
      <c r="UIV26" s="4"/>
      <c r="UIW26" s="4"/>
      <c r="UIX26" s="4"/>
      <c r="UIY26" s="4"/>
      <c r="UIZ26" s="4"/>
      <c r="UJA26" s="4"/>
      <c r="UJB26" s="4"/>
      <c r="UJC26" s="4"/>
      <c r="UJD26" s="4"/>
      <c r="UJE26" s="4"/>
      <c r="UJF26" s="4"/>
      <c r="UJG26" s="4"/>
      <c r="UJH26" s="4"/>
      <c r="UJI26" s="4"/>
      <c r="UJJ26" s="4"/>
      <c r="UJK26" s="4"/>
      <c r="UJL26" s="4"/>
      <c r="UJM26" s="4"/>
      <c r="UJN26" s="4"/>
      <c r="UJO26" s="4"/>
      <c r="UJP26" s="4"/>
      <c r="UJQ26" s="4"/>
      <c r="UJR26" s="4"/>
      <c r="UJS26" s="4"/>
      <c r="UJT26" s="4"/>
      <c r="UJU26" s="4"/>
      <c r="UJV26" s="4"/>
      <c r="UJW26" s="4"/>
      <c r="UJX26" s="4"/>
      <c r="UJY26" s="4"/>
      <c r="UJZ26" s="4"/>
      <c r="UKA26" s="4"/>
      <c r="UKB26" s="4"/>
      <c r="UKC26" s="4"/>
      <c r="UKD26" s="4"/>
      <c r="UKE26" s="4"/>
      <c r="UKF26" s="4"/>
      <c r="UKG26" s="4"/>
      <c r="UKH26" s="4"/>
      <c r="UKI26" s="4"/>
      <c r="UKJ26" s="4"/>
      <c r="UKK26" s="4"/>
      <c r="UKL26" s="4"/>
      <c r="UKM26" s="4"/>
      <c r="UKN26" s="4"/>
      <c r="UKO26" s="4"/>
      <c r="UKP26" s="4"/>
      <c r="UKQ26" s="4"/>
      <c r="UKR26" s="4"/>
      <c r="UKS26" s="4"/>
      <c r="UKT26" s="4"/>
      <c r="UKU26" s="4"/>
      <c r="UKV26" s="4"/>
      <c r="UKW26" s="4"/>
      <c r="UKX26" s="4"/>
      <c r="UKY26" s="4"/>
      <c r="UKZ26" s="4"/>
      <c r="ULA26" s="4"/>
      <c r="ULB26" s="4"/>
      <c r="ULC26" s="4"/>
      <c r="ULD26" s="4"/>
      <c r="ULE26" s="4"/>
      <c r="ULF26" s="4"/>
      <c r="ULG26" s="4"/>
      <c r="ULH26" s="4"/>
      <c r="ULI26" s="4"/>
      <c r="ULJ26" s="4"/>
      <c r="ULK26" s="4"/>
      <c r="ULL26" s="4"/>
      <c r="ULM26" s="4"/>
      <c r="ULN26" s="4"/>
      <c r="ULO26" s="4"/>
      <c r="ULP26" s="4"/>
      <c r="ULQ26" s="4"/>
      <c r="ULR26" s="4"/>
      <c r="ULS26" s="4"/>
      <c r="ULT26" s="4"/>
      <c r="ULU26" s="4"/>
      <c r="ULV26" s="4"/>
      <c r="ULW26" s="4"/>
      <c r="ULX26" s="4"/>
      <c r="ULY26" s="4"/>
      <c r="ULZ26" s="4"/>
      <c r="UMA26" s="4"/>
      <c r="UMB26" s="4"/>
      <c r="UMC26" s="4"/>
      <c r="UMD26" s="4"/>
      <c r="UME26" s="4"/>
      <c r="UMF26" s="4"/>
      <c r="UMG26" s="4"/>
      <c r="UMH26" s="4"/>
      <c r="UMI26" s="4"/>
      <c r="UMJ26" s="4"/>
      <c r="UMK26" s="4"/>
      <c r="UML26" s="4"/>
      <c r="UMM26" s="4"/>
      <c r="UMN26" s="4"/>
      <c r="UMO26" s="4"/>
      <c r="UMP26" s="4"/>
      <c r="UMQ26" s="4"/>
      <c r="UMR26" s="4"/>
      <c r="UMS26" s="4"/>
      <c r="UMT26" s="4"/>
      <c r="UMU26" s="4"/>
      <c r="UMV26" s="4"/>
      <c r="UMW26" s="4"/>
      <c r="UMX26" s="4"/>
      <c r="UMY26" s="4"/>
      <c r="UMZ26" s="4"/>
      <c r="UNA26" s="4"/>
      <c r="UNB26" s="4"/>
      <c r="UNC26" s="4"/>
      <c r="UND26" s="4"/>
      <c r="UNE26" s="4"/>
      <c r="UNF26" s="4"/>
      <c r="UNG26" s="4"/>
      <c r="UNH26" s="4"/>
      <c r="UNI26" s="4"/>
      <c r="UNJ26" s="4"/>
      <c r="UNK26" s="4"/>
      <c r="UNL26" s="4"/>
      <c r="UNM26" s="4"/>
      <c r="UNN26" s="4"/>
      <c r="UNO26" s="4"/>
      <c r="UNP26" s="4"/>
      <c r="UNQ26" s="4"/>
      <c r="UNR26" s="4"/>
      <c r="UNS26" s="4"/>
      <c r="UNT26" s="4"/>
      <c r="UNU26" s="4"/>
      <c r="UNV26" s="4"/>
      <c r="UNW26" s="4"/>
      <c r="UNX26" s="4"/>
      <c r="UNY26" s="4"/>
      <c r="UNZ26" s="4"/>
      <c r="UOA26" s="4"/>
      <c r="UOB26" s="4"/>
      <c r="UOC26" s="4"/>
      <c r="UOD26" s="4"/>
      <c r="UOE26" s="4"/>
      <c r="UOF26" s="4"/>
      <c r="UOG26" s="4"/>
      <c r="UOH26" s="4"/>
      <c r="UOI26" s="4"/>
      <c r="UOJ26" s="4"/>
      <c r="UOK26" s="4"/>
      <c r="UOL26" s="4"/>
      <c r="UOM26" s="4"/>
      <c r="UON26" s="4"/>
      <c r="UOO26" s="4"/>
      <c r="UOP26" s="4"/>
      <c r="UOQ26" s="4"/>
      <c r="UOR26" s="4"/>
      <c r="UOS26" s="4"/>
      <c r="UOT26" s="4"/>
      <c r="UOU26" s="4"/>
      <c r="UOV26" s="4"/>
      <c r="UOW26" s="4"/>
      <c r="UOX26" s="4"/>
      <c r="UOY26" s="4"/>
      <c r="UOZ26" s="4"/>
      <c r="UPA26" s="4"/>
      <c r="UPB26" s="4"/>
      <c r="UPC26" s="4"/>
      <c r="UPD26" s="4"/>
      <c r="UPE26" s="4"/>
      <c r="UPF26" s="4"/>
      <c r="UPG26" s="4"/>
      <c r="UPH26" s="4"/>
      <c r="UPI26" s="4"/>
      <c r="UPJ26" s="4"/>
      <c r="UPK26" s="4"/>
      <c r="UPL26" s="4"/>
      <c r="UPM26" s="4"/>
      <c r="UPN26" s="4"/>
      <c r="UPO26" s="4"/>
      <c r="UPP26" s="4"/>
      <c r="UPQ26" s="4"/>
      <c r="UPR26" s="4"/>
      <c r="UPS26" s="4"/>
      <c r="UPT26" s="4"/>
      <c r="UPU26" s="4"/>
      <c r="UPV26" s="4"/>
      <c r="UPW26" s="4"/>
      <c r="UPX26" s="4"/>
      <c r="UPY26" s="4"/>
      <c r="UPZ26" s="4"/>
      <c r="UQA26" s="4"/>
      <c r="UQB26" s="4"/>
      <c r="UQC26" s="4"/>
      <c r="UQD26" s="4"/>
      <c r="UQE26" s="4"/>
      <c r="UQF26" s="4"/>
      <c r="UQG26" s="4"/>
      <c r="UQH26" s="4"/>
      <c r="UQI26" s="4"/>
      <c r="UQJ26" s="4"/>
      <c r="UQK26" s="4"/>
      <c r="UQL26" s="4"/>
      <c r="UQM26" s="4"/>
      <c r="UQN26" s="4"/>
      <c r="UQO26" s="4"/>
      <c r="UQP26" s="4"/>
      <c r="UQQ26" s="4"/>
      <c r="UQR26" s="4"/>
      <c r="UQS26" s="4"/>
      <c r="UQT26" s="4"/>
      <c r="UQU26" s="4"/>
      <c r="UQV26" s="4"/>
      <c r="UQW26" s="4"/>
      <c r="UQX26" s="4"/>
      <c r="UQY26" s="4"/>
      <c r="UQZ26" s="4"/>
      <c r="URA26" s="4"/>
      <c r="URB26" s="4"/>
      <c r="URC26" s="4"/>
      <c r="URD26" s="4"/>
      <c r="URE26" s="4"/>
      <c r="URF26" s="4"/>
      <c r="URG26" s="4"/>
      <c r="URH26" s="4"/>
      <c r="URI26" s="4"/>
      <c r="URJ26" s="4"/>
      <c r="URK26" s="4"/>
      <c r="URL26" s="4"/>
      <c r="URM26" s="4"/>
      <c r="URN26" s="4"/>
      <c r="URO26" s="4"/>
      <c r="URP26" s="4"/>
      <c r="URQ26" s="4"/>
      <c r="URR26" s="4"/>
      <c r="URS26" s="4"/>
      <c r="URT26" s="4"/>
      <c r="URU26" s="4"/>
      <c r="URV26" s="4"/>
      <c r="URW26" s="4"/>
      <c r="URX26" s="4"/>
      <c r="URY26" s="4"/>
      <c r="URZ26" s="4"/>
      <c r="USA26" s="4"/>
      <c r="USB26" s="4"/>
      <c r="USC26" s="4"/>
      <c r="USD26" s="4"/>
      <c r="USE26" s="4"/>
      <c r="USF26" s="4"/>
      <c r="USG26" s="4"/>
      <c r="USH26" s="4"/>
      <c r="USI26" s="4"/>
      <c r="USJ26" s="4"/>
      <c r="USK26" s="4"/>
      <c r="USL26" s="4"/>
      <c r="USM26" s="4"/>
      <c r="USN26" s="4"/>
      <c r="USO26" s="4"/>
      <c r="USP26" s="4"/>
      <c r="USQ26" s="4"/>
      <c r="USR26" s="4"/>
      <c r="USS26" s="4"/>
      <c r="UST26" s="4"/>
      <c r="USU26" s="4"/>
      <c r="USV26" s="4"/>
      <c r="USW26" s="4"/>
      <c r="USX26" s="4"/>
      <c r="USY26" s="4"/>
      <c r="USZ26" s="4"/>
      <c r="UTA26" s="4"/>
      <c r="UTB26" s="4"/>
      <c r="UTC26" s="4"/>
      <c r="UTD26" s="4"/>
      <c r="UTE26" s="4"/>
      <c r="UTF26" s="4"/>
      <c r="UTG26" s="4"/>
      <c r="UTH26" s="4"/>
      <c r="UTI26" s="4"/>
      <c r="UTJ26" s="4"/>
      <c r="UTK26" s="4"/>
      <c r="UTL26" s="4"/>
      <c r="UTM26" s="4"/>
      <c r="UTN26" s="4"/>
      <c r="UTO26" s="4"/>
      <c r="UTP26" s="4"/>
      <c r="UTQ26" s="4"/>
      <c r="UTR26" s="4"/>
      <c r="UTS26" s="4"/>
      <c r="UTT26" s="4"/>
      <c r="UTU26" s="4"/>
      <c r="UTV26" s="4"/>
      <c r="UTW26" s="4"/>
      <c r="UTX26" s="4"/>
      <c r="UTY26" s="4"/>
      <c r="UTZ26" s="4"/>
      <c r="UUA26" s="4"/>
      <c r="UUB26" s="4"/>
      <c r="UUC26" s="4"/>
      <c r="UUD26" s="4"/>
      <c r="UUE26" s="4"/>
      <c r="UUF26" s="4"/>
      <c r="UUG26" s="4"/>
      <c r="UUH26" s="4"/>
      <c r="UUI26" s="4"/>
      <c r="UUJ26" s="4"/>
      <c r="UUK26" s="4"/>
      <c r="UUL26" s="4"/>
      <c r="UUM26" s="4"/>
      <c r="UUN26" s="4"/>
      <c r="UUO26" s="4"/>
      <c r="UUP26" s="4"/>
      <c r="UUQ26" s="4"/>
      <c r="UUR26" s="4"/>
      <c r="UUS26" s="4"/>
      <c r="UUT26" s="4"/>
      <c r="UUU26" s="4"/>
      <c r="UUV26" s="4"/>
      <c r="UUW26" s="4"/>
      <c r="UUX26" s="4"/>
      <c r="UUY26" s="4"/>
      <c r="UUZ26" s="4"/>
      <c r="UVA26" s="4"/>
      <c r="UVB26" s="4"/>
      <c r="UVC26" s="4"/>
      <c r="UVD26" s="4"/>
      <c r="UVE26" s="4"/>
      <c r="UVF26" s="4"/>
      <c r="UVG26" s="4"/>
      <c r="UVH26" s="4"/>
      <c r="UVI26" s="4"/>
      <c r="UVJ26" s="4"/>
      <c r="UVK26" s="4"/>
      <c r="UVL26" s="4"/>
      <c r="UVM26" s="4"/>
      <c r="UVN26" s="4"/>
      <c r="UVO26" s="4"/>
      <c r="UVP26" s="4"/>
      <c r="UVQ26" s="4"/>
      <c r="UVR26" s="4"/>
      <c r="UVS26" s="4"/>
      <c r="UVT26" s="4"/>
      <c r="UVU26" s="4"/>
      <c r="UVV26" s="4"/>
      <c r="UVW26" s="4"/>
      <c r="UVX26" s="4"/>
      <c r="UVY26" s="4"/>
      <c r="UVZ26" s="4"/>
      <c r="UWA26" s="4"/>
      <c r="UWB26" s="4"/>
      <c r="UWC26" s="4"/>
      <c r="UWD26" s="4"/>
      <c r="UWE26" s="4"/>
      <c r="UWF26" s="4"/>
      <c r="UWG26" s="4"/>
      <c r="UWH26" s="4"/>
      <c r="UWI26" s="4"/>
      <c r="UWJ26" s="4"/>
      <c r="UWK26" s="4"/>
      <c r="UWL26" s="4"/>
      <c r="UWM26" s="4"/>
      <c r="UWN26" s="4"/>
      <c r="UWO26" s="4"/>
      <c r="UWP26" s="4"/>
      <c r="UWQ26" s="4"/>
      <c r="UWR26" s="4"/>
      <c r="UWS26" s="4"/>
      <c r="UWT26" s="4"/>
      <c r="UWU26" s="4"/>
      <c r="UWV26" s="4"/>
      <c r="UWW26" s="4"/>
      <c r="UWX26" s="4"/>
      <c r="UWY26" s="4"/>
      <c r="UWZ26" s="4"/>
      <c r="UXA26" s="4"/>
      <c r="UXB26" s="4"/>
      <c r="UXC26" s="4"/>
      <c r="UXD26" s="4"/>
      <c r="UXE26" s="4"/>
      <c r="UXF26" s="4"/>
      <c r="UXG26" s="4"/>
      <c r="UXH26" s="4"/>
      <c r="UXI26" s="4"/>
      <c r="UXJ26" s="4"/>
      <c r="UXK26" s="4"/>
      <c r="UXL26" s="4"/>
      <c r="UXM26" s="4"/>
      <c r="UXN26" s="4"/>
      <c r="UXO26" s="4"/>
      <c r="UXP26" s="4"/>
      <c r="UXQ26" s="4"/>
      <c r="UXR26" s="4"/>
      <c r="UXS26" s="4"/>
      <c r="UXT26" s="4"/>
      <c r="UXU26" s="4"/>
      <c r="UXV26" s="4"/>
      <c r="UXW26" s="4"/>
      <c r="UXX26" s="4"/>
      <c r="UXY26" s="4"/>
      <c r="UXZ26" s="4"/>
      <c r="UYA26" s="4"/>
      <c r="UYB26" s="4"/>
      <c r="UYC26" s="4"/>
      <c r="UYD26" s="4"/>
      <c r="UYE26" s="4"/>
      <c r="UYF26" s="4"/>
      <c r="UYG26" s="4"/>
      <c r="UYH26" s="4"/>
      <c r="UYI26" s="4"/>
      <c r="UYJ26" s="4"/>
      <c r="UYK26" s="4"/>
      <c r="UYL26" s="4"/>
      <c r="UYM26" s="4"/>
      <c r="UYN26" s="4"/>
      <c r="UYO26" s="4"/>
      <c r="UYP26" s="4"/>
      <c r="UYQ26" s="4"/>
      <c r="UYR26" s="4"/>
      <c r="UYS26" s="4"/>
      <c r="UYT26" s="4"/>
      <c r="UYU26" s="4"/>
      <c r="UYV26" s="4"/>
      <c r="UYW26" s="4"/>
      <c r="UYX26" s="4"/>
      <c r="UYY26" s="4"/>
      <c r="UYZ26" s="4"/>
      <c r="UZA26" s="4"/>
      <c r="UZB26" s="4"/>
      <c r="UZC26" s="4"/>
      <c r="UZD26" s="4"/>
      <c r="UZE26" s="4"/>
      <c r="UZF26" s="4"/>
      <c r="UZG26" s="4"/>
      <c r="UZH26" s="4"/>
      <c r="UZI26" s="4"/>
      <c r="UZJ26" s="4"/>
      <c r="UZK26" s="4"/>
      <c r="UZL26" s="4"/>
      <c r="UZM26" s="4"/>
      <c r="UZN26" s="4"/>
      <c r="UZO26" s="4"/>
      <c r="UZP26" s="4"/>
      <c r="UZQ26" s="4"/>
      <c r="UZR26" s="4"/>
      <c r="UZS26" s="4"/>
      <c r="UZT26" s="4"/>
      <c r="UZU26" s="4"/>
      <c r="UZV26" s="4"/>
      <c r="UZW26" s="4"/>
      <c r="UZX26" s="4"/>
      <c r="UZY26" s="4"/>
      <c r="UZZ26" s="4"/>
      <c r="VAA26" s="4"/>
      <c r="VAB26" s="4"/>
      <c r="VAC26" s="4"/>
      <c r="VAD26" s="4"/>
      <c r="VAE26" s="4"/>
      <c r="VAF26" s="4"/>
      <c r="VAG26" s="4"/>
      <c r="VAH26" s="4"/>
      <c r="VAI26" s="4"/>
      <c r="VAJ26" s="4"/>
      <c r="VAK26" s="4"/>
      <c r="VAL26" s="4"/>
      <c r="VAM26" s="4"/>
      <c r="VAN26" s="4"/>
      <c r="VAO26" s="4"/>
      <c r="VAP26" s="4"/>
      <c r="VAQ26" s="4"/>
      <c r="VAR26" s="4"/>
      <c r="VAS26" s="4"/>
      <c r="VAT26" s="4"/>
      <c r="VAU26" s="4"/>
      <c r="VAV26" s="4"/>
      <c r="VAW26" s="4"/>
      <c r="VAX26" s="4"/>
      <c r="VAY26" s="4"/>
      <c r="VAZ26" s="4"/>
      <c r="VBA26" s="4"/>
      <c r="VBB26" s="4"/>
      <c r="VBC26" s="4"/>
      <c r="VBD26" s="4"/>
      <c r="VBE26" s="4"/>
      <c r="VBF26" s="4"/>
      <c r="VBG26" s="4"/>
      <c r="VBH26" s="4"/>
      <c r="VBI26" s="4"/>
      <c r="VBJ26" s="4"/>
      <c r="VBK26" s="4"/>
      <c r="VBL26" s="4"/>
      <c r="VBM26" s="4"/>
      <c r="VBN26" s="4"/>
      <c r="VBO26" s="4"/>
      <c r="VBP26" s="4"/>
      <c r="VBQ26" s="4"/>
      <c r="VBR26" s="4"/>
      <c r="VBS26" s="4"/>
      <c r="VBT26" s="4"/>
      <c r="VBU26" s="4"/>
      <c r="VBV26" s="4"/>
      <c r="VBW26" s="4"/>
      <c r="VBX26" s="4"/>
      <c r="VBY26" s="4"/>
      <c r="VBZ26" s="4"/>
      <c r="VCA26" s="4"/>
      <c r="VCB26" s="4"/>
      <c r="VCC26" s="4"/>
      <c r="VCD26" s="4"/>
      <c r="VCE26" s="4"/>
      <c r="VCF26" s="4"/>
      <c r="VCG26" s="4"/>
      <c r="VCH26" s="4"/>
      <c r="VCI26" s="4"/>
      <c r="VCJ26" s="4"/>
      <c r="VCK26" s="4"/>
      <c r="VCL26" s="4"/>
      <c r="VCM26" s="4"/>
      <c r="VCN26" s="4"/>
      <c r="VCO26" s="4"/>
      <c r="VCP26" s="4"/>
      <c r="VCQ26" s="4"/>
      <c r="VCR26" s="4"/>
      <c r="VCS26" s="4"/>
      <c r="VCT26" s="4"/>
      <c r="VCU26" s="4"/>
      <c r="VCV26" s="4"/>
      <c r="VCW26" s="4"/>
      <c r="VCX26" s="4"/>
      <c r="VCY26" s="4"/>
      <c r="VCZ26" s="4"/>
      <c r="VDA26" s="4"/>
      <c r="VDB26" s="4"/>
      <c r="VDC26" s="4"/>
      <c r="VDD26" s="4"/>
      <c r="VDE26" s="4"/>
      <c r="VDF26" s="4"/>
      <c r="VDG26" s="4"/>
      <c r="VDH26" s="4"/>
      <c r="VDI26" s="4"/>
      <c r="VDJ26" s="4"/>
      <c r="VDK26" s="4"/>
      <c r="VDL26" s="4"/>
      <c r="VDM26" s="4"/>
      <c r="VDN26" s="4"/>
      <c r="VDO26" s="4"/>
      <c r="VDP26" s="4"/>
      <c r="VDQ26" s="4"/>
      <c r="VDR26" s="4"/>
      <c r="VDS26" s="4"/>
      <c r="VDT26" s="4"/>
      <c r="VDU26" s="4"/>
      <c r="VDV26" s="4"/>
      <c r="VDW26" s="4"/>
      <c r="VDX26" s="4"/>
      <c r="VDY26" s="4"/>
      <c r="VDZ26" s="4"/>
      <c r="VEA26" s="4"/>
      <c r="VEB26" s="4"/>
      <c r="VEC26" s="4"/>
      <c r="VED26" s="4"/>
      <c r="VEE26" s="4"/>
      <c r="VEF26" s="4"/>
      <c r="VEG26" s="4"/>
      <c r="VEH26" s="4"/>
      <c r="VEI26" s="4"/>
      <c r="VEJ26" s="4"/>
      <c r="VEK26" s="4"/>
      <c r="VEL26" s="4"/>
      <c r="VEM26" s="4"/>
      <c r="VEN26" s="4"/>
      <c r="VEO26" s="4"/>
      <c r="VEP26" s="4"/>
      <c r="VEQ26" s="4"/>
      <c r="VER26" s="4"/>
      <c r="VES26" s="4"/>
      <c r="VET26" s="4"/>
      <c r="VEU26" s="4"/>
      <c r="VEV26" s="4"/>
      <c r="VEW26" s="4"/>
      <c r="VEX26" s="4"/>
      <c r="VEY26" s="4"/>
      <c r="VEZ26" s="4"/>
      <c r="VFA26" s="4"/>
      <c r="VFB26" s="4"/>
      <c r="VFC26" s="4"/>
      <c r="VFD26" s="4"/>
      <c r="VFE26" s="4"/>
      <c r="VFF26" s="4"/>
      <c r="VFG26" s="4"/>
      <c r="VFH26" s="4"/>
      <c r="VFI26" s="4"/>
      <c r="VFJ26" s="4"/>
      <c r="VFK26" s="4"/>
      <c r="VFL26" s="4"/>
      <c r="VFM26" s="4"/>
      <c r="VFN26" s="4"/>
      <c r="VFO26" s="4"/>
      <c r="VFP26" s="4"/>
      <c r="VFQ26" s="4"/>
      <c r="VFR26" s="4"/>
      <c r="VFS26" s="4"/>
      <c r="VFT26" s="4"/>
      <c r="VFU26" s="4"/>
      <c r="VFV26" s="4"/>
      <c r="VFW26" s="4"/>
      <c r="VFX26" s="4"/>
      <c r="VFY26" s="4"/>
      <c r="VFZ26" s="4"/>
      <c r="VGA26" s="4"/>
      <c r="VGB26" s="4"/>
      <c r="VGC26" s="4"/>
      <c r="VGD26" s="4"/>
      <c r="VGE26" s="4"/>
      <c r="VGF26" s="4"/>
      <c r="VGG26" s="4"/>
      <c r="VGH26" s="4"/>
      <c r="VGI26" s="4"/>
      <c r="VGJ26" s="4"/>
      <c r="VGK26" s="4"/>
      <c r="VGL26" s="4"/>
      <c r="VGM26" s="4"/>
      <c r="VGN26" s="4"/>
      <c r="VGO26" s="4"/>
      <c r="VGP26" s="4"/>
      <c r="VGQ26" s="4"/>
      <c r="VGR26" s="4"/>
      <c r="VGS26" s="4"/>
      <c r="VGT26" s="4"/>
      <c r="VGU26" s="4"/>
      <c r="VGV26" s="4"/>
      <c r="VGW26" s="4"/>
      <c r="VGX26" s="4"/>
      <c r="VGY26" s="4"/>
      <c r="VGZ26" s="4"/>
      <c r="VHA26" s="4"/>
      <c r="VHB26" s="4"/>
      <c r="VHC26" s="4"/>
      <c r="VHD26" s="4"/>
      <c r="VHE26" s="4"/>
      <c r="VHF26" s="4"/>
      <c r="VHG26" s="4"/>
      <c r="VHH26" s="4"/>
      <c r="VHI26" s="4"/>
      <c r="VHJ26" s="4"/>
      <c r="VHK26" s="4"/>
      <c r="VHL26" s="4"/>
      <c r="VHM26" s="4"/>
      <c r="VHN26" s="4"/>
      <c r="VHO26" s="4"/>
      <c r="VHP26" s="4"/>
      <c r="VHQ26" s="4"/>
      <c r="VHR26" s="4"/>
      <c r="VHS26" s="4"/>
      <c r="VHT26" s="4"/>
      <c r="VHU26" s="4"/>
      <c r="VHV26" s="4"/>
      <c r="VHW26" s="4"/>
      <c r="VHX26" s="4"/>
      <c r="VHY26" s="4"/>
      <c r="VHZ26" s="4"/>
      <c r="VIA26" s="4"/>
      <c r="VIB26" s="4"/>
      <c r="VIC26" s="4"/>
      <c r="VID26" s="4"/>
      <c r="VIE26" s="4"/>
      <c r="VIF26" s="4"/>
      <c r="VIG26" s="4"/>
      <c r="VIH26" s="4"/>
      <c r="VII26" s="4"/>
      <c r="VIJ26" s="4"/>
      <c r="VIK26" s="4"/>
      <c r="VIL26" s="4"/>
      <c r="VIM26" s="4"/>
      <c r="VIN26" s="4"/>
      <c r="VIO26" s="4"/>
      <c r="VIP26" s="4"/>
      <c r="VIQ26" s="4"/>
      <c r="VIR26" s="4"/>
      <c r="VIS26" s="4"/>
      <c r="VIT26" s="4"/>
      <c r="VIU26" s="4"/>
      <c r="VIV26" s="4"/>
      <c r="VIW26" s="4"/>
      <c r="VIX26" s="4"/>
      <c r="VIY26" s="4"/>
      <c r="VIZ26" s="4"/>
      <c r="VJA26" s="4"/>
      <c r="VJB26" s="4"/>
      <c r="VJC26" s="4"/>
      <c r="VJD26" s="4"/>
      <c r="VJE26" s="4"/>
      <c r="VJF26" s="4"/>
      <c r="VJG26" s="4"/>
      <c r="VJH26" s="4"/>
      <c r="VJI26" s="4"/>
      <c r="VJJ26" s="4"/>
      <c r="VJK26" s="4"/>
      <c r="VJL26" s="4"/>
      <c r="VJM26" s="4"/>
      <c r="VJN26" s="4"/>
      <c r="VJO26" s="4"/>
      <c r="VJP26" s="4"/>
      <c r="VJQ26" s="4"/>
      <c r="VJR26" s="4"/>
      <c r="VJS26" s="4"/>
      <c r="VJT26" s="4"/>
      <c r="VJU26" s="4"/>
      <c r="VJV26" s="4"/>
      <c r="VJW26" s="4"/>
      <c r="VJX26" s="4"/>
      <c r="VJY26" s="4"/>
      <c r="VJZ26" s="4"/>
      <c r="VKA26" s="4"/>
      <c r="VKB26" s="4"/>
      <c r="VKC26" s="4"/>
      <c r="VKD26" s="4"/>
      <c r="VKE26" s="4"/>
      <c r="VKF26" s="4"/>
      <c r="VKG26" s="4"/>
      <c r="VKH26" s="4"/>
      <c r="VKI26" s="4"/>
      <c r="VKJ26" s="4"/>
      <c r="VKK26" s="4"/>
      <c r="VKL26" s="4"/>
      <c r="VKM26" s="4"/>
      <c r="VKN26" s="4"/>
      <c r="VKO26" s="4"/>
      <c r="VKP26" s="4"/>
      <c r="VKQ26" s="4"/>
      <c r="VKR26" s="4"/>
      <c r="VKS26" s="4"/>
      <c r="VKT26" s="4"/>
      <c r="VKU26" s="4"/>
      <c r="VKV26" s="4"/>
      <c r="VKW26" s="4"/>
      <c r="VKX26" s="4"/>
      <c r="VKY26" s="4"/>
      <c r="VKZ26" s="4"/>
      <c r="VLA26" s="4"/>
      <c r="VLB26" s="4"/>
      <c r="VLC26" s="4"/>
      <c r="VLD26" s="4"/>
      <c r="VLE26" s="4"/>
      <c r="VLF26" s="4"/>
      <c r="VLG26" s="4"/>
      <c r="VLH26" s="4"/>
      <c r="VLI26" s="4"/>
      <c r="VLJ26" s="4"/>
      <c r="VLK26" s="4"/>
      <c r="VLL26" s="4"/>
      <c r="VLM26" s="4"/>
      <c r="VLN26" s="4"/>
      <c r="VLO26" s="4"/>
      <c r="VLP26" s="4"/>
      <c r="VLQ26" s="4"/>
      <c r="VLR26" s="4"/>
      <c r="VLS26" s="4"/>
      <c r="VLT26" s="4"/>
      <c r="VLU26" s="4"/>
      <c r="VLV26" s="4"/>
      <c r="VLW26" s="4"/>
      <c r="VLX26" s="4"/>
      <c r="VLY26" s="4"/>
      <c r="VLZ26" s="4"/>
      <c r="VMA26" s="4"/>
      <c r="VMB26" s="4"/>
      <c r="VMC26" s="4"/>
      <c r="VMD26" s="4"/>
      <c r="VME26" s="4"/>
      <c r="VMF26" s="4"/>
      <c r="VMG26" s="4"/>
      <c r="VMH26" s="4"/>
      <c r="VMI26" s="4"/>
      <c r="VMJ26" s="4"/>
      <c r="VMK26" s="4"/>
      <c r="VML26" s="4"/>
      <c r="VMM26" s="4"/>
      <c r="VMN26" s="4"/>
      <c r="VMO26" s="4"/>
      <c r="VMP26" s="4"/>
      <c r="VMQ26" s="4"/>
      <c r="VMR26" s="4"/>
      <c r="VMS26" s="4"/>
      <c r="VMT26" s="4"/>
      <c r="VMU26" s="4"/>
      <c r="VMV26" s="4"/>
      <c r="VMW26" s="4"/>
      <c r="VMX26" s="4"/>
      <c r="VMY26" s="4"/>
      <c r="VMZ26" s="4"/>
      <c r="VNA26" s="4"/>
      <c r="VNB26" s="4"/>
      <c r="VNC26" s="4"/>
      <c r="VND26" s="4"/>
      <c r="VNE26" s="4"/>
      <c r="VNF26" s="4"/>
      <c r="VNG26" s="4"/>
      <c r="VNH26" s="4"/>
      <c r="VNI26" s="4"/>
      <c r="VNJ26" s="4"/>
      <c r="VNK26" s="4"/>
      <c r="VNL26" s="4"/>
      <c r="VNM26" s="4"/>
      <c r="VNN26" s="4"/>
      <c r="VNO26" s="4"/>
      <c r="VNP26" s="4"/>
      <c r="VNQ26" s="4"/>
      <c r="VNR26" s="4"/>
      <c r="VNS26" s="4"/>
      <c r="VNT26" s="4"/>
      <c r="VNU26" s="4"/>
      <c r="VNV26" s="4"/>
      <c r="VNW26" s="4"/>
      <c r="VNX26" s="4"/>
      <c r="VNY26" s="4"/>
      <c r="VNZ26" s="4"/>
      <c r="VOA26" s="4"/>
      <c r="VOB26" s="4"/>
      <c r="VOC26" s="4"/>
      <c r="VOD26" s="4"/>
      <c r="VOE26" s="4"/>
      <c r="VOF26" s="4"/>
      <c r="VOG26" s="4"/>
      <c r="VOH26" s="4"/>
      <c r="VOI26" s="4"/>
      <c r="VOJ26" s="4"/>
      <c r="VOK26" s="4"/>
      <c r="VOL26" s="4"/>
      <c r="VOM26" s="4"/>
      <c r="VON26" s="4"/>
      <c r="VOO26" s="4"/>
      <c r="VOP26" s="4"/>
      <c r="VOQ26" s="4"/>
      <c r="VOR26" s="4"/>
      <c r="VOS26" s="4"/>
      <c r="VOT26" s="4"/>
      <c r="VOU26" s="4"/>
      <c r="VOV26" s="4"/>
      <c r="VOW26" s="4"/>
      <c r="VOX26" s="4"/>
      <c r="VOY26" s="4"/>
      <c r="VOZ26" s="4"/>
      <c r="VPA26" s="4"/>
      <c r="VPB26" s="4"/>
      <c r="VPC26" s="4"/>
      <c r="VPD26" s="4"/>
      <c r="VPE26" s="4"/>
      <c r="VPF26" s="4"/>
      <c r="VPG26" s="4"/>
      <c r="VPH26" s="4"/>
      <c r="VPI26" s="4"/>
      <c r="VPJ26" s="4"/>
      <c r="VPK26" s="4"/>
      <c r="VPL26" s="4"/>
      <c r="VPM26" s="4"/>
      <c r="VPN26" s="4"/>
      <c r="VPO26" s="4"/>
      <c r="VPP26" s="4"/>
      <c r="VPQ26" s="4"/>
      <c r="VPR26" s="4"/>
      <c r="VPS26" s="4"/>
      <c r="VPT26" s="4"/>
      <c r="VPU26" s="4"/>
      <c r="VPV26" s="4"/>
      <c r="VPW26" s="4"/>
      <c r="VPX26" s="4"/>
      <c r="VPY26" s="4"/>
      <c r="VPZ26" s="4"/>
      <c r="VQA26" s="4"/>
      <c r="VQB26" s="4"/>
      <c r="VQC26" s="4"/>
      <c r="VQD26" s="4"/>
      <c r="VQE26" s="4"/>
      <c r="VQF26" s="4"/>
      <c r="VQG26" s="4"/>
      <c r="VQH26" s="4"/>
      <c r="VQI26" s="4"/>
      <c r="VQJ26" s="4"/>
      <c r="VQK26" s="4"/>
      <c r="VQL26" s="4"/>
      <c r="VQM26" s="4"/>
      <c r="VQN26" s="4"/>
      <c r="VQO26" s="4"/>
      <c r="VQP26" s="4"/>
      <c r="VQQ26" s="4"/>
      <c r="VQR26" s="4"/>
      <c r="VQS26" s="4"/>
      <c r="VQT26" s="4"/>
      <c r="VQU26" s="4"/>
      <c r="VQV26" s="4"/>
      <c r="VQW26" s="4"/>
      <c r="VQX26" s="4"/>
      <c r="VQY26" s="4"/>
      <c r="VQZ26" s="4"/>
      <c r="VRA26" s="4"/>
      <c r="VRB26" s="4"/>
      <c r="VRC26" s="4"/>
      <c r="VRD26" s="4"/>
      <c r="VRE26" s="4"/>
      <c r="VRF26" s="4"/>
      <c r="VRG26" s="4"/>
      <c r="VRH26" s="4"/>
      <c r="VRI26" s="4"/>
      <c r="VRJ26" s="4"/>
      <c r="VRK26" s="4"/>
      <c r="VRL26" s="4"/>
      <c r="VRM26" s="4"/>
      <c r="VRN26" s="4"/>
      <c r="VRO26" s="4"/>
      <c r="VRP26" s="4"/>
      <c r="VRQ26" s="4"/>
      <c r="VRR26" s="4"/>
      <c r="VRS26" s="4"/>
      <c r="VRT26" s="4"/>
      <c r="VRU26" s="4"/>
      <c r="VRV26" s="4"/>
      <c r="VRW26" s="4"/>
      <c r="VRX26" s="4"/>
      <c r="VRY26" s="4"/>
      <c r="VRZ26" s="4"/>
      <c r="VSA26" s="4"/>
      <c r="VSB26" s="4"/>
      <c r="VSC26" s="4"/>
      <c r="VSD26" s="4"/>
      <c r="VSE26" s="4"/>
      <c r="VSF26" s="4"/>
      <c r="VSG26" s="4"/>
      <c r="VSH26" s="4"/>
      <c r="VSI26" s="4"/>
      <c r="VSJ26" s="4"/>
      <c r="VSK26" s="4"/>
      <c r="VSL26" s="4"/>
      <c r="VSM26" s="4"/>
      <c r="VSN26" s="4"/>
      <c r="VSO26" s="4"/>
      <c r="VSP26" s="4"/>
      <c r="VSQ26" s="4"/>
      <c r="VSR26" s="4"/>
      <c r="VSS26" s="4"/>
      <c r="VST26" s="4"/>
      <c r="VSU26" s="4"/>
      <c r="VSV26" s="4"/>
      <c r="VSW26" s="4"/>
      <c r="VSX26" s="4"/>
      <c r="VSY26" s="4"/>
      <c r="VSZ26" s="4"/>
      <c r="VTA26" s="4"/>
      <c r="VTB26" s="4"/>
      <c r="VTC26" s="4"/>
      <c r="VTD26" s="4"/>
      <c r="VTE26" s="4"/>
      <c r="VTF26" s="4"/>
      <c r="VTG26" s="4"/>
      <c r="VTH26" s="4"/>
      <c r="VTI26" s="4"/>
      <c r="VTJ26" s="4"/>
      <c r="VTK26" s="4"/>
      <c r="VTL26" s="4"/>
      <c r="VTM26" s="4"/>
      <c r="VTN26" s="4"/>
      <c r="VTO26" s="4"/>
      <c r="VTP26" s="4"/>
      <c r="VTQ26" s="4"/>
      <c r="VTR26" s="4"/>
      <c r="VTS26" s="4"/>
      <c r="VTT26" s="4"/>
      <c r="VTU26" s="4"/>
      <c r="VTV26" s="4"/>
      <c r="VTW26" s="4"/>
      <c r="VTX26" s="4"/>
      <c r="VTY26" s="4"/>
      <c r="VTZ26" s="4"/>
      <c r="VUA26" s="4"/>
      <c r="VUB26" s="4"/>
      <c r="VUC26" s="4"/>
      <c r="VUD26" s="4"/>
      <c r="VUE26" s="4"/>
      <c r="VUF26" s="4"/>
      <c r="VUG26" s="4"/>
      <c r="VUH26" s="4"/>
      <c r="VUI26" s="4"/>
      <c r="VUJ26" s="4"/>
      <c r="VUK26" s="4"/>
      <c r="VUL26" s="4"/>
      <c r="VUM26" s="4"/>
      <c r="VUN26" s="4"/>
      <c r="VUO26" s="4"/>
      <c r="VUP26" s="4"/>
      <c r="VUQ26" s="4"/>
      <c r="VUR26" s="4"/>
      <c r="VUS26" s="4"/>
      <c r="VUT26" s="4"/>
      <c r="VUU26" s="4"/>
      <c r="VUV26" s="4"/>
      <c r="VUW26" s="4"/>
      <c r="VUX26" s="4"/>
      <c r="VUY26" s="4"/>
      <c r="VUZ26" s="4"/>
      <c r="VVA26" s="4"/>
      <c r="VVB26" s="4"/>
      <c r="VVC26" s="4"/>
      <c r="VVD26" s="4"/>
      <c r="VVE26" s="4"/>
      <c r="VVF26" s="4"/>
      <c r="VVG26" s="4"/>
      <c r="VVH26" s="4"/>
      <c r="VVI26" s="4"/>
      <c r="VVJ26" s="4"/>
      <c r="VVK26" s="4"/>
      <c r="VVL26" s="4"/>
      <c r="VVM26" s="4"/>
      <c r="VVN26" s="4"/>
      <c r="VVO26" s="4"/>
      <c r="VVP26" s="4"/>
      <c r="VVQ26" s="4"/>
      <c r="VVR26" s="4"/>
      <c r="VVS26" s="4"/>
      <c r="VVT26" s="4"/>
      <c r="VVU26" s="4"/>
      <c r="VVV26" s="4"/>
      <c r="VVW26" s="4"/>
      <c r="VVX26" s="4"/>
      <c r="VVY26" s="4"/>
      <c r="VVZ26" s="4"/>
      <c r="VWA26" s="4"/>
      <c r="VWB26" s="4"/>
      <c r="VWC26" s="4"/>
      <c r="VWD26" s="4"/>
      <c r="VWE26" s="4"/>
      <c r="VWF26" s="4"/>
      <c r="VWG26" s="4"/>
      <c r="VWH26" s="4"/>
      <c r="VWI26" s="4"/>
      <c r="VWJ26" s="4"/>
      <c r="VWK26" s="4"/>
      <c r="VWL26" s="4"/>
      <c r="VWM26" s="4"/>
      <c r="VWN26" s="4"/>
      <c r="VWO26" s="4"/>
      <c r="VWP26" s="4"/>
      <c r="VWQ26" s="4"/>
      <c r="VWR26" s="4"/>
      <c r="VWS26" s="4"/>
      <c r="VWT26" s="4"/>
      <c r="VWU26" s="4"/>
      <c r="VWV26" s="4"/>
      <c r="VWW26" s="4"/>
      <c r="VWX26" s="4"/>
      <c r="VWY26" s="4"/>
      <c r="VWZ26" s="4"/>
      <c r="VXA26" s="4"/>
      <c r="VXB26" s="4"/>
      <c r="VXC26" s="4"/>
      <c r="VXD26" s="4"/>
      <c r="VXE26" s="4"/>
      <c r="VXF26" s="4"/>
      <c r="VXG26" s="4"/>
      <c r="VXH26" s="4"/>
      <c r="VXI26" s="4"/>
      <c r="VXJ26" s="4"/>
      <c r="VXK26" s="4"/>
      <c r="VXL26" s="4"/>
      <c r="VXM26" s="4"/>
      <c r="VXN26" s="4"/>
      <c r="VXO26" s="4"/>
      <c r="VXP26" s="4"/>
      <c r="VXQ26" s="4"/>
      <c r="VXR26" s="4"/>
      <c r="VXS26" s="4"/>
      <c r="VXT26" s="4"/>
      <c r="VXU26" s="4"/>
      <c r="VXV26" s="4"/>
      <c r="VXW26" s="4"/>
      <c r="VXX26" s="4"/>
      <c r="VXY26" s="4"/>
      <c r="VXZ26" s="4"/>
      <c r="VYA26" s="4"/>
      <c r="VYB26" s="4"/>
      <c r="VYC26" s="4"/>
      <c r="VYD26" s="4"/>
      <c r="VYE26" s="4"/>
      <c r="VYF26" s="4"/>
      <c r="VYG26" s="4"/>
      <c r="VYH26" s="4"/>
      <c r="VYI26" s="4"/>
      <c r="VYJ26" s="4"/>
      <c r="VYK26" s="4"/>
      <c r="VYL26" s="4"/>
      <c r="VYM26" s="4"/>
      <c r="VYN26" s="4"/>
      <c r="VYO26" s="4"/>
      <c r="VYP26" s="4"/>
      <c r="VYQ26" s="4"/>
      <c r="VYR26" s="4"/>
      <c r="VYS26" s="4"/>
      <c r="VYT26" s="4"/>
      <c r="VYU26" s="4"/>
      <c r="VYV26" s="4"/>
      <c r="VYW26" s="4"/>
      <c r="VYX26" s="4"/>
      <c r="VYY26" s="4"/>
      <c r="VYZ26" s="4"/>
      <c r="VZA26" s="4"/>
      <c r="VZB26" s="4"/>
      <c r="VZC26" s="4"/>
      <c r="VZD26" s="4"/>
      <c r="VZE26" s="4"/>
      <c r="VZF26" s="4"/>
      <c r="VZG26" s="4"/>
      <c r="VZH26" s="4"/>
      <c r="VZI26" s="4"/>
      <c r="VZJ26" s="4"/>
      <c r="VZK26" s="4"/>
      <c r="VZL26" s="4"/>
      <c r="VZM26" s="4"/>
      <c r="VZN26" s="4"/>
      <c r="VZO26" s="4"/>
      <c r="VZP26" s="4"/>
      <c r="VZQ26" s="4"/>
      <c r="VZR26" s="4"/>
      <c r="VZS26" s="4"/>
      <c r="VZT26" s="4"/>
      <c r="VZU26" s="4"/>
      <c r="VZV26" s="4"/>
      <c r="VZW26" s="4"/>
      <c r="VZX26" s="4"/>
      <c r="VZY26" s="4"/>
      <c r="VZZ26" s="4"/>
      <c r="WAA26" s="4"/>
      <c r="WAB26" s="4"/>
      <c r="WAC26" s="4"/>
      <c r="WAD26" s="4"/>
      <c r="WAE26" s="4"/>
      <c r="WAF26" s="4"/>
      <c r="WAG26" s="4"/>
      <c r="WAH26" s="4"/>
      <c r="WAI26" s="4"/>
      <c r="WAJ26" s="4"/>
      <c r="WAK26" s="4"/>
      <c r="WAL26" s="4"/>
      <c r="WAM26" s="4"/>
      <c r="WAN26" s="4"/>
      <c r="WAO26" s="4"/>
      <c r="WAP26" s="4"/>
      <c r="WAQ26" s="4"/>
      <c r="WAR26" s="4"/>
      <c r="WAS26" s="4"/>
      <c r="WAT26" s="4"/>
      <c r="WAU26" s="4"/>
      <c r="WAV26" s="4"/>
      <c r="WAW26" s="4"/>
      <c r="WAX26" s="4"/>
      <c r="WAY26" s="4"/>
      <c r="WAZ26" s="4"/>
      <c r="WBA26" s="4"/>
      <c r="WBB26" s="4"/>
      <c r="WBC26" s="4"/>
      <c r="WBD26" s="4"/>
      <c r="WBE26" s="4"/>
      <c r="WBF26" s="4"/>
      <c r="WBG26" s="4"/>
      <c r="WBH26" s="4"/>
      <c r="WBI26" s="4"/>
      <c r="WBJ26" s="4"/>
      <c r="WBK26" s="4"/>
      <c r="WBL26" s="4"/>
      <c r="WBM26" s="4"/>
      <c r="WBN26" s="4"/>
      <c r="WBO26" s="4"/>
      <c r="WBP26" s="4"/>
      <c r="WBQ26" s="4"/>
      <c r="WBR26" s="4"/>
      <c r="WBS26" s="4"/>
      <c r="WBT26" s="4"/>
      <c r="WBU26" s="4"/>
      <c r="WBV26" s="4"/>
      <c r="WBW26" s="4"/>
      <c r="WBX26" s="4"/>
      <c r="WBY26" s="4"/>
      <c r="WBZ26" s="4"/>
      <c r="WCA26" s="4"/>
      <c r="WCB26" s="4"/>
      <c r="WCC26" s="4"/>
      <c r="WCD26" s="4"/>
      <c r="WCE26" s="4"/>
      <c r="WCF26" s="4"/>
      <c r="WCG26" s="4"/>
      <c r="WCH26" s="4"/>
      <c r="WCI26" s="4"/>
      <c r="WCJ26" s="4"/>
      <c r="WCK26" s="4"/>
      <c r="WCL26" s="4"/>
      <c r="WCM26" s="4"/>
      <c r="WCN26" s="4"/>
      <c r="WCO26" s="4"/>
      <c r="WCP26" s="4"/>
      <c r="WCQ26" s="4"/>
      <c r="WCR26" s="4"/>
      <c r="WCS26" s="4"/>
      <c r="WCT26" s="4"/>
      <c r="WCU26" s="4"/>
      <c r="WCV26" s="4"/>
      <c r="WCW26" s="4"/>
      <c r="WCX26" s="4"/>
      <c r="WCY26" s="4"/>
      <c r="WCZ26" s="4"/>
      <c r="WDA26" s="4"/>
      <c r="WDB26" s="4"/>
      <c r="WDC26" s="4"/>
      <c r="WDD26" s="4"/>
      <c r="WDE26" s="4"/>
      <c r="WDF26" s="4"/>
      <c r="WDG26" s="4"/>
      <c r="WDH26" s="4"/>
      <c r="WDI26" s="4"/>
      <c r="WDJ26" s="4"/>
      <c r="WDK26" s="4"/>
      <c r="WDL26" s="4"/>
      <c r="WDM26" s="4"/>
      <c r="WDN26" s="4"/>
      <c r="WDO26" s="4"/>
      <c r="WDP26" s="4"/>
      <c r="WDQ26" s="4"/>
      <c r="WDR26" s="4"/>
      <c r="WDS26" s="4"/>
      <c r="WDT26" s="4"/>
      <c r="WDU26" s="4"/>
      <c r="WDV26" s="4"/>
      <c r="WDW26" s="4"/>
      <c r="WDX26" s="4"/>
      <c r="WDY26" s="4"/>
      <c r="WDZ26" s="4"/>
      <c r="WEA26" s="4"/>
      <c r="WEB26" s="4"/>
      <c r="WEC26" s="4"/>
      <c r="WED26" s="4"/>
      <c r="WEE26" s="4"/>
      <c r="WEF26" s="4"/>
      <c r="WEG26" s="4"/>
      <c r="WEH26" s="4"/>
      <c r="WEI26" s="4"/>
      <c r="WEJ26" s="4"/>
      <c r="WEK26" s="4"/>
      <c r="WEL26" s="4"/>
      <c r="WEM26" s="4"/>
      <c r="WEN26" s="4"/>
      <c r="WEO26" s="4"/>
      <c r="WEP26" s="4"/>
      <c r="WEQ26" s="4"/>
      <c r="WER26" s="4"/>
      <c r="WES26" s="4"/>
      <c r="WET26" s="4"/>
      <c r="WEU26" s="4"/>
      <c r="WEV26" s="4"/>
      <c r="WEW26" s="4"/>
      <c r="WEX26" s="4"/>
      <c r="WEY26" s="4"/>
      <c r="WEZ26" s="4"/>
      <c r="WFA26" s="4"/>
      <c r="WFB26" s="4"/>
      <c r="WFC26" s="4"/>
      <c r="WFD26" s="4"/>
      <c r="WFE26" s="4"/>
      <c r="WFF26" s="4"/>
      <c r="WFG26" s="4"/>
      <c r="WFH26" s="4"/>
      <c r="WFI26" s="4"/>
      <c r="WFJ26" s="4"/>
      <c r="WFK26" s="4"/>
      <c r="WFL26" s="4"/>
      <c r="WFM26" s="4"/>
      <c r="WFN26" s="4"/>
      <c r="WFO26" s="4"/>
      <c r="WFP26" s="4"/>
      <c r="WFQ26" s="4"/>
      <c r="WFR26" s="4"/>
      <c r="WFS26" s="4"/>
      <c r="WFT26" s="4"/>
      <c r="WFU26" s="4"/>
      <c r="WFV26" s="4"/>
      <c r="WFW26" s="4"/>
      <c r="WFX26" s="4"/>
      <c r="WFY26" s="4"/>
      <c r="WFZ26" s="4"/>
      <c r="WGA26" s="4"/>
      <c r="WGB26" s="4"/>
      <c r="WGC26" s="4"/>
      <c r="WGD26" s="4"/>
      <c r="WGE26" s="4"/>
      <c r="WGF26" s="4"/>
      <c r="WGG26" s="4"/>
      <c r="WGH26" s="4"/>
      <c r="WGI26" s="4"/>
      <c r="WGJ26" s="4"/>
      <c r="WGK26" s="4"/>
      <c r="WGL26" s="4"/>
      <c r="WGM26" s="4"/>
      <c r="WGN26" s="4"/>
      <c r="WGO26" s="4"/>
      <c r="WGP26" s="4"/>
      <c r="WGQ26" s="4"/>
      <c r="WGR26" s="4"/>
      <c r="WGS26" s="4"/>
      <c r="WGT26" s="4"/>
      <c r="WGU26" s="4"/>
      <c r="WGV26" s="4"/>
      <c r="WGW26" s="4"/>
      <c r="WGX26" s="4"/>
      <c r="WGY26" s="4"/>
      <c r="WGZ26" s="4"/>
      <c r="WHA26" s="4"/>
      <c r="WHB26" s="4"/>
      <c r="WHC26" s="4"/>
      <c r="WHD26" s="4"/>
      <c r="WHE26" s="4"/>
      <c r="WHF26" s="4"/>
      <c r="WHG26" s="4"/>
      <c r="WHH26" s="4"/>
      <c r="WHI26" s="4"/>
      <c r="WHJ26" s="4"/>
      <c r="WHK26" s="4"/>
      <c r="WHL26" s="4"/>
      <c r="WHM26" s="4"/>
      <c r="WHN26" s="4"/>
      <c r="WHO26" s="4"/>
      <c r="WHP26" s="4"/>
      <c r="WHQ26" s="4"/>
      <c r="WHR26" s="4"/>
      <c r="WHS26" s="4"/>
      <c r="WHT26" s="4"/>
      <c r="WHU26" s="4"/>
      <c r="WHV26" s="4"/>
      <c r="WHW26" s="4"/>
      <c r="WHX26" s="4"/>
      <c r="WHY26" s="4"/>
      <c r="WHZ26" s="4"/>
      <c r="WIA26" s="4"/>
      <c r="WIB26" s="4"/>
      <c r="WIC26" s="4"/>
      <c r="WID26" s="4"/>
      <c r="WIE26" s="4"/>
      <c r="WIF26" s="4"/>
      <c r="WIG26" s="4"/>
      <c r="WIH26" s="4"/>
      <c r="WII26" s="4"/>
      <c r="WIJ26" s="4"/>
      <c r="WIK26" s="4"/>
      <c r="WIL26" s="4"/>
      <c r="WIM26" s="4"/>
      <c r="WIN26" s="4"/>
      <c r="WIO26" s="4"/>
      <c r="WIP26" s="4"/>
      <c r="WIQ26" s="4"/>
      <c r="WIR26" s="4"/>
      <c r="WIS26" s="4"/>
      <c r="WIT26" s="4"/>
      <c r="WIU26" s="4"/>
      <c r="WIV26" s="4"/>
      <c r="WIW26" s="4"/>
      <c r="WIX26" s="4"/>
      <c r="WIY26" s="4"/>
      <c r="WIZ26" s="4"/>
      <c r="WJA26" s="4"/>
      <c r="WJB26" s="4"/>
      <c r="WJC26" s="4"/>
      <c r="WJD26" s="4"/>
      <c r="WJE26" s="4"/>
      <c r="WJF26" s="4"/>
      <c r="WJG26" s="4"/>
      <c r="WJH26" s="4"/>
      <c r="WJI26" s="4"/>
      <c r="WJJ26" s="4"/>
      <c r="WJK26" s="4"/>
      <c r="WJL26" s="4"/>
      <c r="WJM26" s="4"/>
      <c r="WJN26" s="4"/>
      <c r="WJO26" s="4"/>
      <c r="WJP26" s="4"/>
      <c r="WJQ26" s="4"/>
      <c r="WJR26" s="4"/>
      <c r="WJS26" s="4"/>
      <c r="WJT26" s="4"/>
      <c r="WJU26" s="4"/>
      <c r="WJV26" s="4"/>
      <c r="WJW26" s="4"/>
      <c r="WJX26" s="4"/>
      <c r="WJY26" s="4"/>
      <c r="WJZ26" s="4"/>
      <c r="WKA26" s="4"/>
      <c r="WKB26" s="4"/>
      <c r="WKC26" s="4"/>
      <c r="WKD26" s="4"/>
      <c r="WKE26" s="4"/>
      <c r="WKF26" s="4"/>
      <c r="WKG26" s="4"/>
      <c r="WKH26" s="4"/>
      <c r="WKI26" s="4"/>
      <c r="WKJ26" s="4"/>
      <c r="WKK26" s="4"/>
      <c r="WKL26" s="4"/>
      <c r="WKM26" s="4"/>
      <c r="WKN26" s="4"/>
      <c r="WKO26" s="4"/>
      <c r="WKP26" s="4"/>
      <c r="WKQ26" s="4"/>
      <c r="WKR26" s="4"/>
      <c r="WKS26" s="4"/>
      <c r="WKT26" s="4"/>
      <c r="WKU26" s="4"/>
      <c r="WKV26" s="4"/>
      <c r="WKW26" s="4"/>
      <c r="WKX26" s="4"/>
      <c r="WKY26" s="4"/>
      <c r="WKZ26" s="4"/>
      <c r="WLA26" s="4"/>
      <c r="WLB26" s="4"/>
      <c r="WLC26" s="4"/>
      <c r="WLD26" s="4"/>
      <c r="WLE26" s="4"/>
      <c r="WLF26" s="4"/>
      <c r="WLG26" s="4"/>
      <c r="WLH26" s="4"/>
      <c r="WLI26" s="4"/>
      <c r="WLJ26" s="4"/>
      <c r="WLK26" s="4"/>
      <c r="WLL26" s="4"/>
      <c r="WLM26" s="4"/>
      <c r="WLN26" s="4"/>
      <c r="WLO26" s="4"/>
      <c r="WLP26" s="4"/>
      <c r="WLQ26" s="4"/>
      <c r="WLR26" s="4"/>
      <c r="WLS26" s="4"/>
      <c r="WLT26" s="4"/>
      <c r="WLU26" s="4"/>
      <c r="WLV26" s="4"/>
      <c r="WLW26" s="4"/>
      <c r="WLX26" s="4"/>
      <c r="WLY26" s="4"/>
      <c r="WLZ26" s="4"/>
      <c r="WMA26" s="4"/>
      <c r="WMB26" s="4"/>
      <c r="WMC26" s="4"/>
      <c r="WMD26" s="4"/>
      <c r="WME26" s="4"/>
      <c r="WMF26" s="4"/>
      <c r="WMG26" s="4"/>
      <c r="WMH26" s="4"/>
      <c r="WMI26" s="4"/>
      <c r="WMJ26" s="4"/>
      <c r="WMK26" s="4"/>
      <c r="WML26" s="4"/>
      <c r="WMM26" s="4"/>
      <c r="WMN26" s="4"/>
      <c r="WMO26" s="4"/>
      <c r="WMP26" s="4"/>
      <c r="WMQ26" s="4"/>
      <c r="WMR26" s="4"/>
      <c r="WMS26" s="4"/>
      <c r="WMT26" s="4"/>
      <c r="WMU26" s="4"/>
      <c r="WMV26" s="4"/>
      <c r="WMW26" s="4"/>
      <c r="WMX26" s="4"/>
      <c r="WMY26" s="4"/>
      <c r="WMZ26" s="4"/>
      <c r="WNA26" s="4"/>
      <c r="WNB26" s="4"/>
      <c r="WNC26" s="4"/>
      <c r="WND26" s="4"/>
      <c r="WNE26" s="4"/>
      <c r="WNF26" s="4"/>
      <c r="WNG26" s="4"/>
      <c r="WNH26" s="4"/>
      <c r="WNI26" s="4"/>
      <c r="WNJ26" s="4"/>
      <c r="WNK26" s="4"/>
      <c r="WNL26" s="4"/>
      <c r="WNM26" s="4"/>
      <c r="WNN26" s="4"/>
      <c r="WNO26" s="4"/>
      <c r="WNP26" s="4"/>
      <c r="WNQ26" s="4"/>
      <c r="WNR26" s="4"/>
      <c r="WNS26" s="4"/>
      <c r="WNT26" s="4"/>
      <c r="WNU26" s="4"/>
      <c r="WNV26" s="4"/>
      <c r="WNW26" s="4"/>
      <c r="WNX26" s="4"/>
      <c r="WNY26" s="4"/>
      <c r="WNZ26" s="4"/>
      <c r="WOA26" s="4"/>
      <c r="WOB26" s="4"/>
      <c r="WOC26" s="4"/>
      <c r="WOD26" s="4"/>
      <c r="WOE26" s="4"/>
      <c r="WOF26" s="4"/>
      <c r="WOG26" s="4"/>
      <c r="WOH26" s="4"/>
      <c r="WOI26" s="4"/>
      <c r="WOJ26" s="4"/>
      <c r="WOK26" s="4"/>
      <c r="WOL26" s="4"/>
      <c r="WOM26" s="4"/>
      <c r="WON26" s="4"/>
      <c r="WOO26" s="4"/>
      <c r="WOP26" s="4"/>
      <c r="WOQ26" s="4"/>
      <c r="WOR26" s="4"/>
      <c r="WOS26" s="4"/>
      <c r="WOT26" s="4"/>
      <c r="WOU26" s="4"/>
      <c r="WOV26" s="4"/>
      <c r="WOW26" s="4"/>
      <c r="WOX26" s="4"/>
      <c r="WOY26" s="4"/>
      <c r="WOZ26" s="4"/>
      <c r="WPA26" s="4"/>
      <c r="WPB26" s="4"/>
      <c r="WPC26" s="4"/>
      <c r="WPD26" s="4"/>
      <c r="WPE26" s="4"/>
      <c r="WPF26" s="4"/>
      <c r="WPG26" s="4"/>
      <c r="WPH26" s="4"/>
      <c r="WPI26" s="4"/>
      <c r="WPJ26" s="4"/>
      <c r="WPK26" s="4"/>
      <c r="WPL26" s="4"/>
      <c r="WPM26" s="4"/>
      <c r="WPN26" s="4"/>
      <c r="WPO26" s="4"/>
      <c r="WPP26" s="4"/>
      <c r="WPQ26" s="4"/>
      <c r="WPR26" s="4"/>
      <c r="WPS26" s="4"/>
      <c r="WPT26" s="4"/>
      <c r="WPU26" s="4"/>
      <c r="WPV26" s="4"/>
      <c r="WPW26" s="4"/>
      <c r="WPX26" s="4"/>
      <c r="WPY26" s="4"/>
      <c r="WPZ26" s="4"/>
      <c r="WQA26" s="4"/>
      <c r="WQB26" s="4"/>
      <c r="WQC26" s="4"/>
      <c r="WQD26" s="4"/>
      <c r="WQE26" s="4"/>
      <c r="WQF26" s="4"/>
      <c r="WQG26" s="4"/>
      <c r="WQH26" s="4"/>
      <c r="WQI26" s="4"/>
      <c r="WQJ26" s="4"/>
      <c r="WQK26" s="4"/>
      <c r="WQL26" s="4"/>
      <c r="WQM26" s="4"/>
      <c r="WQN26" s="4"/>
      <c r="WQO26" s="4"/>
      <c r="WQP26" s="4"/>
      <c r="WQQ26" s="4"/>
      <c r="WQR26" s="4"/>
      <c r="WQS26" s="4"/>
      <c r="WQT26" s="4"/>
      <c r="WQU26" s="4"/>
      <c r="WQV26" s="4"/>
      <c r="WQW26" s="4"/>
      <c r="WQX26" s="4"/>
      <c r="WQY26" s="4"/>
      <c r="WQZ26" s="4"/>
      <c r="WRA26" s="4"/>
      <c r="WRB26" s="4"/>
      <c r="WRC26" s="4"/>
      <c r="WRD26" s="4"/>
      <c r="WRE26" s="4"/>
      <c r="WRF26" s="4"/>
      <c r="WRG26" s="4"/>
      <c r="WRH26" s="4"/>
      <c r="WRI26" s="4"/>
      <c r="WRJ26" s="4"/>
      <c r="WRK26" s="4"/>
      <c r="WRL26" s="4"/>
      <c r="WRM26" s="4"/>
      <c r="WRN26" s="4"/>
      <c r="WRO26" s="4"/>
      <c r="WRP26" s="4"/>
      <c r="WRQ26" s="4"/>
      <c r="WRR26" s="4"/>
      <c r="WRS26" s="4"/>
      <c r="WRT26" s="4"/>
      <c r="WRU26" s="4"/>
      <c r="WRV26" s="4"/>
      <c r="WRW26" s="4"/>
      <c r="WRX26" s="4"/>
      <c r="WRY26" s="4"/>
      <c r="WRZ26" s="4"/>
      <c r="WSA26" s="4"/>
      <c r="WSB26" s="4"/>
      <c r="WSC26" s="4"/>
      <c r="WSD26" s="4"/>
      <c r="WSE26" s="4"/>
      <c r="WSF26" s="4"/>
      <c r="WSG26" s="4"/>
      <c r="WSH26" s="4"/>
      <c r="WSI26" s="4"/>
      <c r="WSJ26" s="4"/>
      <c r="WSK26" s="4"/>
      <c r="WSL26" s="4"/>
      <c r="WSM26" s="4"/>
      <c r="WSN26" s="4"/>
      <c r="WSO26" s="4"/>
      <c r="WSP26" s="4"/>
      <c r="WSQ26" s="4"/>
      <c r="WSR26" s="4"/>
      <c r="WSS26" s="4"/>
      <c r="WST26" s="4"/>
      <c r="WSU26" s="4"/>
      <c r="WSV26" s="4"/>
      <c r="WSW26" s="4"/>
      <c r="WSX26" s="4"/>
      <c r="WSY26" s="4"/>
      <c r="WSZ26" s="4"/>
      <c r="WTA26" s="4"/>
      <c r="WTB26" s="4"/>
      <c r="WTC26" s="4"/>
      <c r="WTD26" s="4"/>
      <c r="WTE26" s="4"/>
      <c r="WTF26" s="4"/>
      <c r="WTG26" s="4"/>
      <c r="WTH26" s="4"/>
      <c r="WTI26" s="4"/>
      <c r="WTJ26" s="4"/>
      <c r="WTK26" s="4"/>
      <c r="WTL26" s="4"/>
      <c r="WTM26" s="4"/>
      <c r="WTN26" s="4"/>
      <c r="WTO26" s="4"/>
      <c r="WTP26" s="4"/>
      <c r="WTQ26" s="4"/>
      <c r="WTR26" s="4"/>
      <c r="WTS26" s="4"/>
      <c r="WTT26" s="4"/>
      <c r="WTU26" s="4"/>
      <c r="WTV26" s="4"/>
      <c r="WTW26" s="4"/>
      <c r="WTX26" s="4"/>
      <c r="WTY26" s="4"/>
      <c r="WTZ26" s="4"/>
      <c r="WUA26" s="4"/>
      <c r="WUB26" s="4"/>
      <c r="WUC26" s="4"/>
      <c r="WUD26" s="4"/>
      <c r="WUE26" s="4"/>
      <c r="WUF26" s="4"/>
      <c r="WUG26" s="4"/>
      <c r="WUH26" s="4"/>
      <c r="WUI26" s="4"/>
      <c r="WUJ26" s="4"/>
      <c r="WUK26" s="4"/>
      <c r="WUL26" s="4"/>
      <c r="WUM26" s="4"/>
      <c r="WUN26" s="4"/>
      <c r="WUO26" s="4"/>
      <c r="WUP26" s="4"/>
      <c r="WUQ26" s="4"/>
      <c r="WUR26" s="4"/>
      <c r="WUS26" s="4"/>
      <c r="WUT26" s="4"/>
      <c r="WUU26" s="4"/>
      <c r="WUV26" s="4"/>
      <c r="WUW26" s="4"/>
      <c r="WUX26" s="4"/>
      <c r="WUY26" s="4"/>
      <c r="WUZ26" s="4"/>
      <c r="WVA26" s="4"/>
      <c r="WVB26" s="4"/>
      <c r="WVC26" s="4"/>
      <c r="WVD26" s="4"/>
      <c r="WVE26" s="4"/>
      <c r="WVF26" s="4"/>
      <c r="WVG26" s="4"/>
      <c r="WVH26" s="4"/>
      <c r="WVI26" s="4"/>
      <c r="WVJ26" s="4"/>
      <c r="WVK26" s="4"/>
      <c r="WVL26" s="4"/>
      <c r="WVM26" s="4"/>
      <c r="WVN26" s="4"/>
      <c r="WVO26" s="4"/>
      <c r="WVP26" s="4"/>
      <c r="WVQ26" s="4"/>
      <c r="WVR26" s="4"/>
      <c r="WVS26" s="4"/>
      <c r="WVT26" s="4"/>
      <c r="WVU26" s="4"/>
      <c r="WVV26" s="4"/>
      <c r="WVW26" s="4"/>
      <c r="WVX26" s="4"/>
      <c r="WVY26" s="4"/>
      <c r="WVZ26" s="4"/>
      <c r="WWA26" s="4"/>
      <c r="WWB26" s="4"/>
      <c r="WWC26" s="4"/>
      <c r="WWD26" s="4"/>
      <c r="WWE26" s="4"/>
      <c r="WWF26" s="4"/>
      <c r="WWG26" s="4"/>
      <c r="WWH26" s="4"/>
      <c r="WWI26" s="4"/>
      <c r="WWJ26" s="4"/>
      <c r="WWK26" s="4"/>
      <c r="WWL26" s="4"/>
      <c r="WWM26" s="4"/>
      <c r="WWN26" s="4"/>
      <c r="WWO26" s="4"/>
      <c r="WWP26" s="4"/>
      <c r="WWQ26" s="4"/>
      <c r="WWR26" s="4"/>
      <c r="WWS26" s="4"/>
      <c r="WWT26" s="4"/>
      <c r="WWU26" s="4"/>
      <c r="WWV26" s="4"/>
      <c r="WWW26" s="4"/>
      <c r="WWX26" s="4"/>
      <c r="WWY26" s="4"/>
      <c r="WWZ26" s="4"/>
      <c r="WXA26" s="4"/>
      <c r="WXB26" s="4"/>
      <c r="WXC26" s="4"/>
      <c r="WXD26" s="4"/>
      <c r="WXE26" s="4"/>
      <c r="WXF26" s="4"/>
      <c r="WXG26" s="4"/>
      <c r="WXH26" s="4"/>
      <c r="WXI26" s="4"/>
      <c r="WXJ26" s="4"/>
      <c r="WXK26" s="4"/>
      <c r="WXL26" s="4"/>
      <c r="WXM26" s="4"/>
      <c r="WXN26" s="4"/>
      <c r="WXO26" s="4"/>
      <c r="WXP26" s="4"/>
      <c r="WXQ26" s="4"/>
      <c r="WXR26" s="4"/>
      <c r="WXS26" s="4"/>
      <c r="WXT26" s="4"/>
      <c r="WXU26" s="4"/>
      <c r="WXV26" s="4"/>
      <c r="WXW26" s="4"/>
      <c r="WXX26" s="4"/>
      <c r="WXY26" s="4"/>
      <c r="WXZ26" s="4"/>
      <c r="WYA26" s="4"/>
      <c r="WYB26" s="4"/>
      <c r="WYC26" s="4"/>
      <c r="WYD26" s="4"/>
      <c r="WYE26" s="4"/>
      <c r="WYF26" s="4"/>
      <c r="WYG26" s="4"/>
      <c r="WYH26" s="4"/>
      <c r="WYI26" s="4"/>
      <c r="WYJ26" s="4"/>
      <c r="WYK26" s="4"/>
      <c r="WYL26" s="4"/>
      <c r="WYM26" s="4"/>
      <c r="WYN26" s="4"/>
      <c r="WYO26" s="4"/>
      <c r="WYP26" s="4"/>
      <c r="WYQ26" s="4"/>
      <c r="WYR26" s="4"/>
      <c r="WYS26" s="4"/>
      <c r="WYT26" s="4"/>
      <c r="WYU26" s="4"/>
      <c r="WYV26" s="4"/>
      <c r="WYW26" s="4"/>
      <c r="WYX26" s="4"/>
      <c r="WYY26" s="4"/>
      <c r="WYZ26" s="4"/>
      <c r="WZA26" s="4"/>
      <c r="WZB26" s="4"/>
      <c r="WZC26" s="4"/>
      <c r="WZD26" s="4"/>
      <c r="WZE26" s="4"/>
      <c r="WZF26" s="4"/>
      <c r="WZG26" s="4"/>
      <c r="WZH26" s="4"/>
      <c r="WZI26" s="4"/>
      <c r="WZJ26" s="4"/>
      <c r="WZK26" s="4"/>
      <c r="WZL26" s="4"/>
      <c r="WZM26" s="4"/>
      <c r="WZN26" s="4"/>
      <c r="WZO26" s="4"/>
      <c r="WZP26" s="4"/>
      <c r="WZQ26" s="4"/>
      <c r="WZR26" s="4"/>
      <c r="WZS26" s="4"/>
      <c r="WZT26" s="4"/>
      <c r="WZU26" s="4"/>
      <c r="WZV26" s="4"/>
      <c r="WZW26" s="4"/>
      <c r="WZX26" s="4"/>
      <c r="WZY26" s="4"/>
      <c r="WZZ26" s="4"/>
      <c r="XAA26" s="4"/>
      <c r="XAB26" s="4"/>
      <c r="XAC26" s="4"/>
      <c r="XAD26" s="4"/>
      <c r="XAE26" s="4"/>
      <c r="XAF26" s="4"/>
      <c r="XAG26" s="4"/>
      <c r="XAH26" s="4"/>
      <c r="XAI26" s="4"/>
      <c r="XAJ26" s="4"/>
      <c r="XAK26" s="4"/>
      <c r="XAL26" s="4"/>
      <c r="XAM26" s="4"/>
      <c r="XAN26" s="4"/>
      <c r="XAO26" s="4"/>
      <c r="XAP26" s="4"/>
      <c r="XAQ26" s="4"/>
      <c r="XAR26" s="4"/>
      <c r="XAS26" s="4"/>
      <c r="XAT26" s="4"/>
      <c r="XAU26" s="4"/>
      <c r="XAV26" s="4"/>
      <c r="XAW26" s="4"/>
      <c r="XAX26" s="4"/>
      <c r="XAY26" s="4"/>
      <c r="XAZ26" s="4"/>
      <c r="XBA26" s="4"/>
      <c r="XBB26" s="4"/>
      <c r="XBC26" s="4"/>
      <c r="XBD26" s="4"/>
      <c r="XBE26" s="4"/>
      <c r="XBF26" s="4"/>
      <c r="XBG26" s="4"/>
      <c r="XBH26" s="4"/>
      <c r="XBI26" s="4"/>
      <c r="XBJ26" s="4"/>
      <c r="XBK26" s="4"/>
      <c r="XBL26" s="4"/>
      <c r="XBM26" s="4"/>
      <c r="XBN26" s="4"/>
      <c r="XBO26" s="4"/>
      <c r="XBP26" s="4"/>
      <c r="XBQ26" s="4"/>
      <c r="XBR26" s="4"/>
      <c r="XBS26" s="4"/>
      <c r="XBT26" s="4"/>
      <c r="XBU26" s="4"/>
      <c r="XBV26" s="4"/>
      <c r="XBW26" s="4"/>
      <c r="XBX26" s="4"/>
      <c r="XBY26" s="4"/>
      <c r="XBZ26" s="4"/>
      <c r="XCA26" s="4"/>
      <c r="XCB26" s="4"/>
      <c r="XCC26" s="4"/>
      <c r="XCD26" s="4"/>
      <c r="XCE26" s="4"/>
      <c r="XCF26" s="4"/>
      <c r="XCG26" s="4"/>
      <c r="XCH26" s="4"/>
      <c r="XCI26" s="4"/>
      <c r="XCJ26" s="4"/>
      <c r="XCK26" s="4"/>
      <c r="XCL26" s="4"/>
      <c r="XCM26" s="4"/>
      <c r="XCN26" s="4"/>
      <c r="XCO26" s="4"/>
      <c r="XCP26" s="4"/>
      <c r="XCQ26" s="4"/>
      <c r="XCR26" s="4"/>
      <c r="XCS26" s="4"/>
      <c r="XCT26" s="4"/>
      <c r="XCU26" s="4"/>
      <c r="XCV26" s="4"/>
      <c r="XCW26" s="4"/>
      <c r="XCX26" s="4"/>
      <c r="XCY26" s="4"/>
      <c r="XCZ26" s="4"/>
      <c r="XDA26" s="4"/>
      <c r="XDB26" s="4"/>
      <c r="XDC26" s="4"/>
      <c r="XDD26" s="4"/>
      <c r="XDE26" s="4"/>
      <c r="XDF26" s="4"/>
      <c r="XDG26" s="4"/>
      <c r="XDH26" s="4"/>
      <c r="XDI26" s="4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  <c r="XET26" s="4"/>
      <c r="XEU26" s="4"/>
      <c r="XEV26" s="4"/>
      <c r="XEW26" s="4"/>
      <c r="XEX26" s="4"/>
      <c r="XEY26" s="4"/>
      <c r="XEZ26" s="4"/>
      <c r="XFA26" s="4"/>
      <c r="XFB26" s="4"/>
      <c r="XFC26" s="4"/>
    </row>
    <row r="27" s="46" customFormat="true" ht="15" hidden="false" customHeight="true" outlineLevel="0" collapsed="false">
      <c r="A27" s="34" t="s">
        <v>51</v>
      </c>
      <c r="B27" s="34"/>
      <c r="C27" s="30" t="s">
        <v>224</v>
      </c>
      <c r="D27" s="31" t="n">
        <f aca="false">SUM(D19:D26)</f>
        <v>800</v>
      </c>
      <c r="E27" s="44"/>
      <c r="F27" s="44"/>
      <c r="G27" s="44"/>
      <c r="H27" s="44"/>
      <c r="I27" s="44"/>
      <c r="J27" s="45"/>
      <c r="K27" s="45"/>
      <c r="L27" s="44"/>
      <c r="M27" s="44"/>
      <c r="N27" s="44"/>
      <c r="O27" s="44"/>
      <c r="P27" s="44"/>
      <c r="WON27" s="47"/>
      <c r="WOO27" s="47"/>
      <c r="WOP27" s="47"/>
      <c r="WOQ27" s="47"/>
      <c r="WOR27" s="47"/>
      <c r="WOS27" s="47"/>
      <c r="WOT27" s="47"/>
      <c r="WOU27" s="47"/>
      <c r="WOV27" s="47"/>
      <c r="WOW27" s="47"/>
      <c r="WOX27" s="47"/>
      <c r="WOY27" s="47"/>
      <c r="WOZ27" s="47"/>
      <c r="WPA27" s="47"/>
      <c r="WPB27" s="47"/>
      <c r="WPC27" s="47"/>
      <c r="WPD27" s="47"/>
      <c r="WPE27" s="47"/>
      <c r="WPF27" s="47"/>
      <c r="WPG27" s="47"/>
      <c r="WPH27" s="47"/>
      <c r="WPI27" s="47"/>
      <c r="WPJ27" s="47"/>
      <c r="WPK27" s="47"/>
      <c r="WPL27" s="47"/>
      <c r="WPM27" s="47"/>
      <c r="WPN27" s="47"/>
      <c r="WPO27" s="47"/>
      <c r="WPP27" s="47"/>
      <c r="WPQ27" s="47"/>
      <c r="WPR27" s="47"/>
      <c r="WPS27" s="47"/>
      <c r="WPT27" s="47"/>
      <c r="WPU27" s="47"/>
      <c r="WPV27" s="47"/>
      <c r="WPW27" s="47"/>
      <c r="WPX27" s="47"/>
      <c r="WPY27" s="47"/>
      <c r="WPZ27" s="47"/>
      <c r="WQA27" s="47"/>
      <c r="WQB27" s="47"/>
      <c r="WQC27" s="47"/>
      <c r="WQD27" s="47"/>
      <c r="WQE27" s="47"/>
      <c r="WQF27" s="47"/>
      <c r="WQG27" s="47"/>
      <c r="WQH27" s="47"/>
      <c r="WQI27" s="47"/>
      <c r="WQJ27" s="47"/>
      <c r="WQK27" s="47"/>
      <c r="WQL27" s="47"/>
      <c r="WQM27" s="47"/>
      <c r="WQN27" s="47"/>
      <c r="WQO27" s="47"/>
      <c r="WQP27" s="47"/>
      <c r="WQQ27" s="47"/>
      <c r="WQR27" s="47"/>
      <c r="WQS27" s="47"/>
      <c r="WQT27" s="47"/>
      <c r="WQU27" s="47"/>
      <c r="WQV27" s="47"/>
      <c r="WQW27" s="47"/>
      <c r="WQX27" s="47"/>
      <c r="WQY27" s="47"/>
      <c r="WQZ27" s="47"/>
      <c r="WRA27" s="47"/>
      <c r="WRB27" s="47"/>
      <c r="WRC27" s="47"/>
      <c r="WRD27" s="47"/>
      <c r="WRE27" s="47"/>
      <c r="WRF27" s="47"/>
      <c r="WRG27" s="47"/>
      <c r="WRH27" s="47"/>
      <c r="WRI27" s="47"/>
      <c r="WRJ27" s="47"/>
      <c r="WRK27" s="47"/>
      <c r="WRL27" s="47"/>
      <c r="WRM27" s="47"/>
      <c r="WRN27" s="47"/>
      <c r="WRO27" s="47"/>
      <c r="WRP27" s="47"/>
      <c r="WRQ27" s="47"/>
      <c r="WRR27" s="47"/>
      <c r="WRS27" s="47"/>
      <c r="WRT27" s="47"/>
      <c r="WRU27" s="47"/>
      <c r="WRV27" s="47"/>
      <c r="WRW27" s="47"/>
      <c r="WRX27" s="47"/>
      <c r="WRY27" s="47"/>
      <c r="WRZ27" s="47"/>
      <c r="WSA27" s="47"/>
      <c r="WSB27" s="47"/>
      <c r="WSC27" s="47"/>
      <c r="WSD27" s="47"/>
      <c r="WSE27" s="47"/>
      <c r="WSF27" s="47"/>
      <c r="WSG27" s="47"/>
      <c r="WSH27" s="47"/>
      <c r="WSI27" s="47"/>
      <c r="WSJ27" s="47"/>
      <c r="WSK27" s="47"/>
      <c r="WSL27" s="47"/>
      <c r="WSM27" s="47"/>
      <c r="WSN27" s="47"/>
      <c r="WSO27" s="47"/>
      <c r="WSP27" s="47"/>
      <c r="WSQ27" s="47"/>
      <c r="WSR27" s="47"/>
      <c r="WSS27" s="47"/>
      <c r="WST27" s="47"/>
      <c r="WSU27" s="47"/>
      <c r="WSV27" s="47"/>
      <c r="WSW27" s="47"/>
      <c r="WSX27" s="47"/>
      <c r="WSY27" s="47"/>
      <c r="WSZ27" s="47"/>
      <c r="WTA27" s="47"/>
      <c r="WTB27" s="47"/>
      <c r="WTC27" s="47"/>
      <c r="WTD27" s="47"/>
      <c r="WTE27" s="47"/>
      <c r="WTF27" s="47"/>
      <c r="WTG27" s="47"/>
      <c r="WTH27" s="47"/>
      <c r="WTI27" s="47"/>
      <c r="WTJ27" s="47"/>
      <c r="WTK27" s="47"/>
      <c r="WTL27" s="47"/>
      <c r="WTM27" s="47"/>
      <c r="WTN27" s="47"/>
      <c r="WTO27" s="47"/>
      <c r="WTP27" s="47"/>
      <c r="WTQ27" s="47"/>
      <c r="WTR27" s="47"/>
      <c r="WTS27" s="47"/>
      <c r="WTT27" s="47"/>
      <c r="WTU27" s="47"/>
      <c r="WTV27" s="47"/>
      <c r="WTW27" s="47"/>
      <c r="WTX27" s="47"/>
      <c r="WTY27" s="47"/>
      <c r="WTZ27" s="47"/>
      <c r="WUA27" s="47"/>
      <c r="WUB27" s="47"/>
      <c r="WUC27" s="47"/>
      <c r="WUD27" s="47"/>
      <c r="WUE27" s="47"/>
      <c r="WUF27" s="47"/>
      <c r="WUG27" s="47"/>
      <c r="WUH27" s="47"/>
      <c r="WUI27" s="47"/>
      <c r="WUJ27" s="47"/>
      <c r="WUK27" s="47"/>
      <c r="WUL27" s="47"/>
      <c r="WUM27" s="47"/>
      <c r="WUN27" s="47"/>
      <c r="WUO27" s="47"/>
      <c r="WUP27" s="47"/>
      <c r="WUQ27" s="47"/>
      <c r="WUR27" s="47"/>
      <c r="WUS27" s="47"/>
      <c r="WUT27" s="47"/>
      <c r="WUU27" s="47"/>
      <c r="WUV27" s="47"/>
      <c r="WUW27" s="47"/>
      <c r="WUX27" s="47"/>
      <c r="WUY27" s="47"/>
      <c r="WUZ27" s="47"/>
      <c r="WVA27" s="47"/>
      <c r="WVB27" s="47"/>
      <c r="WVC27" s="47"/>
      <c r="WVD27" s="47"/>
      <c r="WVE27" s="47"/>
      <c r="WVF27" s="47"/>
      <c r="WVG27" s="47"/>
      <c r="WVH27" s="47"/>
      <c r="WVI27" s="47"/>
      <c r="WVJ27" s="47"/>
      <c r="WVK27" s="47"/>
      <c r="WVL27" s="47"/>
      <c r="WVM27" s="47"/>
      <c r="WVN27" s="47"/>
      <c r="WVO27" s="47"/>
      <c r="WVP27" s="47"/>
      <c r="WVQ27" s="47"/>
      <c r="WVR27" s="47"/>
      <c r="WVS27" s="47"/>
      <c r="WVT27" s="47"/>
      <c r="WVU27" s="47"/>
      <c r="WVV27" s="47"/>
      <c r="WVW27" s="47"/>
      <c r="WVX27" s="47"/>
      <c r="WVY27" s="47"/>
      <c r="WVZ27" s="47"/>
      <c r="WWA27" s="47"/>
      <c r="WWB27" s="47"/>
      <c r="WWC27" s="47"/>
      <c r="WWD27" s="47"/>
      <c r="WWE27" s="47"/>
      <c r="WWF27" s="47"/>
      <c r="WWG27" s="47"/>
      <c r="WWH27" s="47"/>
      <c r="WWI27" s="47"/>
      <c r="WWJ27" s="47"/>
      <c r="WWK27" s="47"/>
      <c r="WWL27" s="47"/>
      <c r="WWM27" s="47"/>
      <c r="WWN27" s="47"/>
      <c r="WWO27" s="47"/>
      <c r="WWP27" s="47"/>
      <c r="WWQ27" s="47"/>
      <c r="WWR27" s="47"/>
      <c r="WWS27" s="47"/>
      <c r="WWT27" s="47"/>
      <c r="WWU27" s="47"/>
      <c r="WWV27" s="47"/>
      <c r="WWW27" s="47"/>
      <c r="WWX27" s="47"/>
      <c r="WWY27" s="47"/>
      <c r="WWZ27" s="47"/>
      <c r="WXA27" s="47"/>
      <c r="WXB27" s="47"/>
      <c r="WXC27" s="47"/>
      <c r="WXD27" s="47"/>
      <c r="WXE27" s="47"/>
      <c r="WXF27" s="47"/>
      <c r="WXG27" s="47"/>
      <c r="WXH27" s="47"/>
      <c r="WXI27" s="47"/>
      <c r="WXJ27" s="47"/>
      <c r="WXK27" s="47"/>
      <c r="WXL27" s="47"/>
      <c r="WXM27" s="47"/>
      <c r="WXN27" s="47"/>
      <c r="WXO27" s="47"/>
      <c r="WXP27" s="47"/>
      <c r="WXQ27" s="47"/>
      <c r="WXR27" s="47"/>
      <c r="WXS27" s="47"/>
      <c r="WXT27" s="47"/>
      <c r="WXU27" s="47"/>
      <c r="WXV27" s="47"/>
      <c r="WXW27" s="47"/>
      <c r="WXX27" s="47"/>
      <c r="WXY27" s="47"/>
      <c r="WXZ27" s="47"/>
      <c r="WYA27" s="47"/>
      <c r="WYB27" s="47"/>
      <c r="WYC27" s="47"/>
      <c r="WYD27" s="47"/>
      <c r="WYE27" s="47"/>
      <c r="WYF27" s="47"/>
      <c r="WYG27" s="47"/>
      <c r="WYH27" s="47"/>
      <c r="WYI27" s="47"/>
      <c r="WYJ27" s="47"/>
      <c r="WYK27" s="47"/>
      <c r="WYL27" s="47"/>
      <c r="WYM27" s="47"/>
      <c r="WYN27" s="47"/>
      <c r="WYO27" s="47"/>
      <c r="WYP27" s="47"/>
      <c r="WYQ27" s="47"/>
      <c r="WYR27" s="47"/>
      <c r="WYS27" s="47"/>
      <c r="WYT27" s="47"/>
      <c r="WYU27" s="47"/>
      <c r="WYV27" s="47"/>
      <c r="WYW27" s="47"/>
      <c r="WYX27" s="47"/>
      <c r="WYY27" s="47"/>
      <c r="WYZ27" s="47"/>
      <c r="WZA27" s="47"/>
      <c r="WZB27" s="47"/>
      <c r="WZC27" s="47"/>
      <c r="WZD27" s="47"/>
      <c r="WZE27" s="47"/>
      <c r="WZF27" s="47"/>
      <c r="WZG27" s="47"/>
      <c r="WZH27" s="47"/>
      <c r="WZI27" s="47"/>
      <c r="WZJ27" s="47"/>
      <c r="WZK27" s="47"/>
      <c r="WZL27" s="47"/>
      <c r="WZM27" s="47"/>
      <c r="WZN27" s="47"/>
      <c r="WZO27" s="47"/>
      <c r="WZP27" s="47"/>
      <c r="WZQ27" s="47"/>
      <c r="WZR27" s="47"/>
      <c r="WZS27" s="47"/>
      <c r="WZT27" s="47"/>
      <c r="WZU27" s="47"/>
      <c r="WZV27" s="47"/>
      <c r="WZW27" s="47"/>
      <c r="WZX27" s="47"/>
      <c r="WZY27" s="47"/>
      <c r="WZZ27" s="47"/>
      <c r="XAA27" s="47"/>
      <c r="XAB27" s="47"/>
      <c r="XAC27" s="47"/>
      <c r="XAD27" s="47"/>
      <c r="XAE27" s="47"/>
      <c r="XAF27" s="47"/>
      <c r="XAG27" s="47"/>
      <c r="XAH27" s="47"/>
      <c r="XAI27" s="47"/>
      <c r="XAJ27" s="47"/>
      <c r="XAK27" s="47"/>
      <c r="XAL27" s="47"/>
      <c r="XAM27" s="47"/>
      <c r="XAN27" s="47"/>
      <c r="XAO27" s="47"/>
      <c r="XAP27" s="47"/>
      <c r="XAQ27" s="47"/>
      <c r="XAR27" s="47"/>
      <c r="XAS27" s="47"/>
      <c r="XAT27" s="47"/>
      <c r="XAU27" s="47"/>
      <c r="XAV27" s="47"/>
      <c r="XAW27" s="47"/>
      <c r="XAX27" s="47"/>
      <c r="XAY27" s="47"/>
      <c r="XAZ27" s="47"/>
      <c r="XBA27" s="47"/>
      <c r="XBB27" s="47"/>
      <c r="XBC27" s="47"/>
      <c r="XBD27" s="47"/>
      <c r="XBE27" s="47"/>
      <c r="XBF27" s="47"/>
      <c r="XBG27" s="47"/>
      <c r="XBH27" s="47"/>
      <c r="XBI27" s="47"/>
      <c r="XBJ27" s="47"/>
      <c r="XBK27" s="47"/>
      <c r="XBL27" s="47"/>
      <c r="XBM27" s="47"/>
      <c r="XBN27" s="47"/>
      <c r="XBO27" s="47"/>
      <c r="XBP27" s="47"/>
      <c r="XBQ27" s="47"/>
      <c r="XBR27" s="47"/>
      <c r="XBS27" s="47"/>
      <c r="XBT27" s="47"/>
      <c r="XBU27" s="47"/>
      <c r="XBV27" s="47"/>
      <c r="XBW27" s="47"/>
      <c r="XBX27" s="47"/>
      <c r="XBY27" s="47"/>
      <c r="XBZ27" s="47"/>
      <c r="XCA27" s="48"/>
      <c r="XCB27" s="48"/>
      <c r="XCC27" s="48"/>
      <c r="XCD27" s="48"/>
      <c r="XCE27" s="48"/>
      <c r="XCF27" s="48"/>
      <c r="XCG27" s="48"/>
      <c r="XCH27" s="48"/>
      <c r="XCI27" s="48"/>
      <c r="XCJ27" s="48"/>
      <c r="XCK27" s="48"/>
      <c r="XCL27" s="48"/>
      <c r="XCM27" s="48"/>
      <c r="XCN27" s="48"/>
      <c r="XCO27" s="48"/>
      <c r="XCP27" s="48"/>
      <c r="XCQ27" s="48"/>
      <c r="XCR27" s="48"/>
      <c r="XCS27" s="48"/>
      <c r="XCT27" s="48"/>
      <c r="XCU27" s="48"/>
      <c r="XCV27" s="48"/>
      <c r="XCW27" s="48"/>
      <c r="XCX27" s="48"/>
      <c r="XCY27" s="48"/>
      <c r="XCZ27" s="48"/>
      <c r="XDA27" s="48"/>
      <c r="XDB27" s="48"/>
      <c r="XDC27" s="48"/>
      <c r="XDD27" s="48"/>
      <c r="XDE27" s="48"/>
      <c r="XDF27" s="48"/>
      <c r="XDG27" s="48"/>
      <c r="XDH27" s="48"/>
      <c r="XDI27" s="48"/>
      <c r="XDJ27" s="48"/>
      <c r="XDK27" s="48"/>
      <c r="XDL27" s="48"/>
      <c r="XDM27" s="48"/>
      <c r="XDN27" s="48"/>
      <c r="XDO27" s="48"/>
      <c r="XDP27" s="48"/>
      <c r="XDQ27" s="48"/>
      <c r="XDR27" s="48"/>
      <c r="XDS27" s="48"/>
      <c r="XDT27" s="48"/>
      <c r="XDU27" s="48"/>
      <c r="XDV27" s="48"/>
      <c r="XDW27" s="48"/>
      <c r="XDX27" s="48"/>
      <c r="XDY27" s="48"/>
      <c r="XDZ27" s="48"/>
      <c r="XEA27" s="48"/>
      <c r="XEB27" s="48"/>
      <c r="XEC27" s="48"/>
      <c r="XED27" s="48"/>
      <c r="XEE27" s="48"/>
      <c r="XEF27" s="48"/>
      <c r="XEG27" s="48"/>
      <c r="XEH27" s="48"/>
      <c r="XEI27" s="48"/>
      <c r="XEJ27" s="48"/>
      <c r="XEK27" s="48"/>
      <c r="XEL27" s="48"/>
      <c r="XEM27" s="48"/>
      <c r="XEN27" s="48"/>
      <c r="XEO27" s="48"/>
      <c r="XEP27" s="48"/>
      <c r="XEQ27" s="48"/>
      <c r="XER27" s="48"/>
      <c r="XES27" s="48"/>
      <c r="XET27" s="48"/>
      <c r="XEU27" s="48"/>
      <c r="XEV27" s="48"/>
      <c r="XEW27" s="48"/>
      <c r="XEX27" s="48"/>
      <c r="XEY27" s="48"/>
      <c r="XEZ27" s="48"/>
      <c r="XFA27" s="48"/>
      <c r="XFB27" s="48"/>
      <c r="XFC27" s="48"/>
      <c r="XFD27" s="4"/>
    </row>
    <row r="28" customFormat="false" ht="14.15" hidden="false" customHeight="false" outlineLevel="0" collapsed="false">
      <c r="A28" s="33" t="s">
        <v>53</v>
      </c>
      <c r="B28" s="33"/>
      <c r="C28" s="33"/>
      <c r="D28" s="33"/>
      <c r="E28" s="32" t="n">
        <f aca="false">SUM(E19:E27)</f>
        <v>26.2227777777778</v>
      </c>
      <c r="F28" s="32" t="n">
        <f aca="false">SUM(F19:F27)</f>
        <v>30.8377777777778</v>
      </c>
      <c r="G28" s="32" t="n">
        <f aca="false">SUM(G19:G27)</f>
        <v>117.965555555556</v>
      </c>
      <c r="H28" s="32" t="n">
        <f aca="false">SUM(H19:H27)</f>
        <v>883.22</v>
      </c>
      <c r="I28" s="32" t="n">
        <f aca="false">SUM(I19:I27)</f>
        <v>38.4</v>
      </c>
      <c r="J28" s="32" t="n">
        <f aca="false">SUM(J19:J27)</f>
        <v>0.437222222222222</v>
      </c>
      <c r="K28" s="32" t="n">
        <f aca="false">SUM(K19:K27)</f>
        <v>0.31</v>
      </c>
      <c r="L28" s="32" t="n">
        <f aca="false">SUM(L19:L27)</f>
        <v>145.32</v>
      </c>
      <c r="M28" s="32" t="n">
        <f aca="false">SUM(M19:M27)</f>
        <v>121.899444444444</v>
      </c>
      <c r="N28" s="32" t="n">
        <f aca="false">SUM(N19:N27)</f>
        <v>99.4944444444444</v>
      </c>
      <c r="O28" s="32" t="n">
        <f aca="false">SUM(O19:O27)</f>
        <v>342.059444444444</v>
      </c>
      <c r="P28" s="32" t="n">
        <f aca="false">SUM(P19:P27)</f>
        <v>7.76444444444445</v>
      </c>
    </row>
    <row r="29" s="8" customFormat="true" ht="12" hidden="false" customHeight="true" outlineLevel="0" collapsed="false">
      <c r="XFD29" s="4"/>
    </row>
    <row r="30" customFormat="false" ht="12.75" hidden="false" customHeight="true" outlineLevel="0" collapsed="false">
      <c r="A30" s="49" t="s">
        <v>0</v>
      </c>
      <c r="B30" s="49" t="s">
        <v>1</v>
      </c>
      <c r="C30" s="50" t="s">
        <v>2</v>
      </c>
      <c r="D30" s="49" t="s">
        <v>3</v>
      </c>
      <c r="E30" s="51" t="s">
        <v>4</v>
      </c>
      <c r="F30" s="51"/>
      <c r="G30" s="51"/>
      <c r="H30" s="49" t="s">
        <v>5</v>
      </c>
      <c r="I30" s="8" t="s">
        <v>6</v>
      </c>
      <c r="J30" s="8"/>
      <c r="K30" s="8"/>
      <c r="L30" s="8"/>
      <c r="M30" s="8" t="s">
        <v>7</v>
      </c>
      <c r="N30" s="8"/>
      <c r="O30" s="8"/>
      <c r="P30" s="8"/>
    </row>
    <row r="31" customFormat="false" ht="13.8" hidden="false" customHeight="false" outlineLevel="0" collapsed="false">
      <c r="A31" s="49"/>
      <c r="B31" s="49"/>
      <c r="C31" s="50"/>
      <c r="D31" s="49"/>
      <c r="E31" s="51"/>
      <c r="F31" s="51"/>
      <c r="G31" s="51"/>
      <c r="H31" s="49"/>
      <c r="I31" s="8"/>
      <c r="J31" s="8"/>
      <c r="K31" s="8"/>
      <c r="L31" s="8"/>
      <c r="M31" s="8"/>
      <c r="N31" s="8"/>
      <c r="O31" s="8"/>
      <c r="P31" s="8"/>
    </row>
    <row r="32" customFormat="false" ht="53.25" hidden="false" customHeight="true" outlineLevel="0" collapsed="false">
      <c r="A32" s="49"/>
      <c r="B32" s="49"/>
      <c r="C32" s="50"/>
      <c r="D32" s="49"/>
      <c r="E32" s="49" t="s">
        <v>8</v>
      </c>
      <c r="F32" s="49" t="s">
        <v>9</v>
      </c>
      <c r="G32" s="49" t="s">
        <v>10</v>
      </c>
      <c r="H32" s="49"/>
      <c r="I32" s="10" t="s">
        <v>11</v>
      </c>
      <c r="J32" s="11" t="s">
        <v>12</v>
      </c>
      <c r="K32" s="11" t="s">
        <v>13</v>
      </c>
      <c r="L32" s="11" t="s">
        <v>14</v>
      </c>
      <c r="M32" s="6" t="s">
        <v>15</v>
      </c>
      <c r="N32" s="6" t="s">
        <v>16</v>
      </c>
      <c r="O32" s="6" t="s">
        <v>17</v>
      </c>
      <c r="P32" s="6" t="s">
        <v>18</v>
      </c>
    </row>
    <row r="33" customFormat="false" ht="17.35" hidden="false" customHeight="false" outlineLevel="0" collapsed="false">
      <c r="A33" s="12" t="s">
        <v>54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customFormat="false" ht="15" hidden="false" customHeight="true" outlineLevel="0" collapsed="false">
      <c r="A34" s="52" t="s">
        <v>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customFormat="false" ht="13.8" hidden="false" customHeight="false" outlineLevel="0" collapsed="false">
      <c r="A35" s="52"/>
      <c r="B35" s="21" t="s">
        <v>31</v>
      </c>
      <c r="C35" s="26" t="s">
        <v>55</v>
      </c>
      <c r="D35" s="16" t="n">
        <v>60</v>
      </c>
      <c r="E35" s="17" t="n">
        <f aca="false">Q35*60/50</f>
        <v>0.72</v>
      </c>
      <c r="F35" s="17" t="n">
        <f aca="false">R35*60/50</f>
        <v>2.832</v>
      </c>
      <c r="G35" s="17" t="n">
        <f aca="false">S35*60/50</f>
        <v>4.62</v>
      </c>
      <c r="H35" s="17" t="n">
        <f aca="false">T35*60/50</f>
        <v>46.5</v>
      </c>
      <c r="I35" s="17" t="n">
        <f aca="false">U35*60/50</f>
        <v>0.012</v>
      </c>
      <c r="J35" s="17" t="n">
        <f aca="false">V35*60/50</f>
        <v>0.012</v>
      </c>
      <c r="K35" s="17" t="n">
        <f aca="false">W35*60/50</f>
        <v>0.036</v>
      </c>
      <c r="L35" s="17" t="n">
        <f aca="false">X35*60/50</f>
        <v>4.5</v>
      </c>
      <c r="M35" s="17" t="n">
        <f aca="false">Y35*60/50</f>
        <v>24</v>
      </c>
      <c r="N35" s="17" t="n">
        <f aca="false">Z35*60/50</f>
        <v>9</v>
      </c>
      <c r="O35" s="17" t="n">
        <f aca="false">AA35*60/50</f>
        <v>22.5</v>
      </c>
      <c r="P35" s="17" t="n">
        <f aca="false">AB35*60/50</f>
        <v>0.42</v>
      </c>
      <c r="Q35" s="54" t="n">
        <v>0.6</v>
      </c>
      <c r="R35" s="54" t="n">
        <v>2.36</v>
      </c>
      <c r="S35" s="54" t="n">
        <v>3.85</v>
      </c>
      <c r="T35" s="54" t="n">
        <v>38.75</v>
      </c>
      <c r="U35" s="54" t="n">
        <v>0.01</v>
      </c>
      <c r="V35" s="55" t="n">
        <v>0.01</v>
      </c>
      <c r="W35" s="55" t="n">
        <v>0.03</v>
      </c>
      <c r="X35" s="54" t="n">
        <v>3.75</v>
      </c>
      <c r="Y35" s="54" t="n">
        <v>20</v>
      </c>
      <c r="Z35" s="54" t="n">
        <v>7.5</v>
      </c>
      <c r="AA35" s="54" t="n">
        <v>18.75</v>
      </c>
      <c r="AB35" s="54" t="n">
        <v>0.35</v>
      </c>
    </row>
    <row r="36" s="1" customFormat="true" ht="13.8" hidden="false" customHeight="false" outlineLevel="0" collapsed="false">
      <c r="A36" s="52"/>
      <c r="B36" s="21" t="s">
        <v>56</v>
      </c>
      <c r="C36" s="15" t="s">
        <v>57</v>
      </c>
      <c r="D36" s="21" t="n">
        <v>90</v>
      </c>
      <c r="E36" s="27" t="n">
        <f aca="false">SUM(CC36*90/100)</f>
        <v>14.256</v>
      </c>
      <c r="F36" s="27" t="n">
        <f aca="false">SUM(CD36*90/100)</f>
        <v>10.476</v>
      </c>
      <c r="G36" s="27" t="n">
        <f aca="false">SUM(CE36*90/100)</f>
        <v>7.632</v>
      </c>
      <c r="H36" s="27" t="n">
        <f aca="false">SUM(CF36*90/100)</f>
        <v>181.8</v>
      </c>
      <c r="I36" s="27" t="n">
        <f aca="false">SUM(CG36*90/100)</f>
        <v>17.82</v>
      </c>
      <c r="J36" s="27" t="n">
        <f aca="false">SUM(CH36*90/100)</f>
        <v>0.108</v>
      </c>
      <c r="K36" s="27" t="n">
        <f aca="false">SUM(CI36*90/100)</f>
        <v>0.108</v>
      </c>
      <c r="L36" s="27" t="n">
        <f aca="false">SUM(CJ36*90/100)</f>
        <v>5.67</v>
      </c>
      <c r="M36" s="27" t="n">
        <f aca="false">SUM(CK36*90/100)</f>
        <v>56.772</v>
      </c>
      <c r="N36" s="27" t="n">
        <f aca="false">SUM(CL36*90/100)</f>
        <v>52.326</v>
      </c>
      <c r="O36" s="27" t="n">
        <f aca="false">SUM(CM36*90/100)</f>
        <v>220.518</v>
      </c>
      <c r="P36" s="27" t="n">
        <f aca="false">SUM(CN36*90/100)</f>
        <v>1.17</v>
      </c>
      <c r="CC36" s="27" t="n">
        <v>15.84</v>
      </c>
      <c r="CD36" s="27" t="n">
        <v>11.64</v>
      </c>
      <c r="CE36" s="27" t="n">
        <v>8.48</v>
      </c>
      <c r="CF36" s="27" t="n">
        <v>202</v>
      </c>
      <c r="CG36" s="27" t="n">
        <v>19.8</v>
      </c>
      <c r="CH36" s="27" t="n">
        <v>0.12</v>
      </c>
      <c r="CI36" s="27" t="n">
        <v>0.12</v>
      </c>
      <c r="CJ36" s="27" t="n">
        <v>6.3</v>
      </c>
      <c r="CK36" s="27" t="n">
        <v>63.08</v>
      </c>
      <c r="CL36" s="27" t="n">
        <v>58.14</v>
      </c>
      <c r="CM36" s="27" t="n">
        <v>245.02</v>
      </c>
      <c r="CN36" s="27" t="n">
        <v>1.3</v>
      </c>
      <c r="ACP36" s="27" t="n">
        <v>9.42</v>
      </c>
      <c r="ACQ36" s="27" t="n">
        <v>7.8</v>
      </c>
      <c r="ACR36" s="27" t="n">
        <v>8.93</v>
      </c>
      <c r="ACS36" s="27" t="n">
        <v>187</v>
      </c>
      <c r="ACT36" s="27" t="n">
        <v>17.82</v>
      </c>
      <c r="ACU36" s="21" t="n">
        <v>0.11</v>
      </c>
      <c r="ACV36" s="21" t="n">
        <v>0.11</v>
      </c>
      <c r="ACW36" s="27" t="n">
        <v>5.67</v>
      </c>
      <c r="ACX36" s="27" t="n">
        <v>56.77</v>
      </c>
      <c r="ACY36" s="27" t="n">
        <v>52.33</v>
      </c>
      <c r="ACZ36" s="27" t="n">
        <v>220.52</v>
      </c>
      <c r="ADA36" s="27" t="n">
        <v>1.17</v>
      </c>
      <c r="XFD36" s="4"/>
    </row>
    <row r="37" customFormat="false" ht="13.8" hidden="false" customHeight="false" outlineLevel="0" collapsed="false">
      <c r="A37" s="52"/>
      <c r="B37" s="21" t="s">
        <v>58</v>
      </c>
      <c r="C37" s="26" t="s">
        <v>59</v>
      </c>
      <c r="D37" s="21" t="n">
        <v>150</v>
      </c>
      <c r="E37" s="27" t="n">
        <f aca="false">BD37*150/100</f>
        <v>2.565</v>
      </c>
      <c r="F37" s="27" t="n">
        <f aca="false">BE37*150/100</f>
        <v>4.17</v>
      </c>
      <c r="G37" s="27" t="n">
        <f aca="false">BF37*150/100</f>
        <v>26.58</v>
      </c>
      <c r="H37" s="27" t="n">
        <f aca="false">BG37*150/100</f>
        <v>154.05</v>
      </c>
      <c r="I37" s="27" t="n">
        <f aca="false">BH37*150/100</f>
        <v>0</v>
      </c>
      <c r="J37" s="27" t="n">
        <f aca="false">BI37*150/100</f>
        <v>0.03</v>
      </c>
      <c r="K37" s="27" t="n">
        <f aca="false">BJ37*150/100</f>
        <v>0.015</v>
      </c>
      <c r="L37" s="27" t="n">
        <f aca="false">BK37*150/100</f>
        <v>0</v>
      </c>
      <c r="M37" s="27" t="n">
        <f aca="false">BL37*150/100</f>
        <v>4.125</v>
      </c>
      <c r="N37" s="27" t="n">
        <f aca="false">BM37*150/100</f>
        <v>18</v>
      </c>
      <c r="O37" s="27" t="n">
        <f aca="false">BN37*150/100</f>
        <v>55.575</v>
      </c>
      <c r="P37" s="27" t="n">
        <f aca="false">BO37*150/100</f>
        <v>0.375</v>
      </c>
      <c r="BD37" s="27" t="n">
        <v>1.71</v>
      </c>
      <c r="BE37" s="27" t="n">
        <v>2.78</v>
      </c>
      <c r="BF37" s="27" t="n">
        <v>17.72</v>
      </c>
      <c r="BG37" s="27" t="n">
        <v>102.7</v>
      </c>
      <c r="BH37" s="27"/>
      <c r="BI37" s="27" t="n">
        <v>0.02</v>
      </c>
      <c r="BJ37" s="27" t="n">
        <v>0.01</v>
      </c>
      <c r="BK37" s="27"/>
      <c r="BL37" s="27" t="n">
        <v>2.75</v>
      </c>
      <c r="BM37" s="27" t="n">
        <v>12</v>
      </c>
      <c r="BN37" s="27" t="n">
        <v>37.05</v>
      </c>
      <c r="BO37" s="27" t="n">
        <v>0.25</v>
      </c>
      <c r="XCA37" s="2"/>
      <c r="XCB37" s="2"/>
      <c r="XCC37" s="2"/>
      <c r="XCD37" s="2"/>
      <c r="XCE37" s="2"/>
      <c r="XCF37" s="2"/>
      <c r="XCG37" s="2"/>
      <c r="XCH37" s="2"/>
      <c r="XCI37" s="2"/>
      <c r="XCJ37" s="2"/>
      <c r="XCK37" s="2"/>
      <c r="XCL37" s="2"/>
      <c r="XCM37" s="2"/>
      <c r="XCN37" s="2"/>
      <c r="XCO37" s="2"/>
      <c r="XCP37" s="2"/>
      <c r="XCQ37" s="2"/>
      <c r="XCR37" s="2"/>
      <c r="XCS37" s="2"/>
      <c r="XCT37" s="2"/>
      <c r="XCU37" s="2"/>
      <c r="XCV37" s="2"/>
      <c r="XCW37" s="2"/>
      <c r="XCX37" s="2"/>
      <c r="XCY37" s="2"/>
      <c r="XCZ37" s="2"/>
      <c r="XDA37" s="2"/>
      <c r="XDB37" s="2"/>
      <c r="XDC37" s="2"/>
      <c r="XDD37" s="2"/>
      <c r="XDE37" s="2"/>
      <c r="XDF37" s="2"/>
      <c r="XDG37" s="2"/>
      <c r="XDH37" s="2"/>
      <c r="XDI37" s="2"/>
      <c r="XDJ37" s="2"/>
      <c r="XDK37" s="2"/>
      <c r="XDL37" s="2"/>
      <c r="XDM37" s="2"/>
      <c r="XDN37" s="2"/>
      <c r="XDO37" s="2"/>
      <c r="XDP37" s="2"/>
      <c r="XDQ37" s="2"/>
      <c r="XDR37" s="2"/>
      <c r="XDS37" s="2"/>
      <c r="XDT37" s="2"/>
      <c r="XDU37" s="2"/>
      <c r="XDV37" s="2"/>
      <c r="XDW37" s="2"/>
      <c r="XDX37" s="2"/>
      <c r="XDY37" s="2"/>
      <c r="XDZ37" s="2"/>
      <c r="XEA37" s="2"/>
      <c r="XEB37" s="2"/>
      <c r="XEC37" s="2"/>
      <c r="XED37" s="2"/>
      <c r="XEE37" s="2"/>
      <c r="XEF37" s="2"/>
      <c r="XEG37" s="2"/>
      <c r="XEH37" s="2"/>
      <c r="XEI37" s="2"/>
      <c r="XEJ37" s="2"/>
      <c r="XEK37" s="2"/>
      <c r="XEL37" s="2"/>
      <c r="XEM37" s="2"/>
      <c r="XEN37" s="2"/>
      <c r="XEO37" s="2"/>
      <c r="XEP37" s="2"/>
      <c r="XEQ37" s="2"/>
      <c r="XER37" s="2"/>
      <c r="XES37" s="2"/>
      <c r="XET37" s="2"/>
      <c r="XEU37" s="2"/>
      <c r="XEV37" s="2"/>
      <c r="XEW37" s="2"/>
      <c r="XEX37" s="2"/>
      <c r="XEY37" s="2"/>
      <c r="XEZ37" s="2"/>
      <c r="XFA37" s="2"/>
      <c r="XFB37" s="2"/>
      <c r="XFC37" s="2"/>
    </row>
    <row r="38" customFormat="false" ht="13.8" hidden="false" customHeight="false" outlineLevel="0" collapsed="false">
      <c r="A38" s="52"/>
      <c r="B38" s="21" t="s">
        <v>31</v>
      </c>
      <c r="C38" s="26" t="s">
        <v>32</v>
      </c>
      <c r="D38" s="21" t="n">
        <v>20</v>
      </c>
      <c r="E38" s="27" t="n">
        <v>1.36</v>
      </c>
      <c r="F38" s="27" t="n">
        <v>0.24</v>
      </c>
      <c r="G38" s="27" t="n">
        <v>6.72</v>
      </c>
      <c r="H38" s="27" t="n">
        <v>34.16</v>
      </c>
      <c r="I38" s="27"/>
      <c r="J38" s="27" t="n">
        <v>0.03</v>
      </c>
      <c r="K38" s="27" t="n">
        <v>0.02</v>
      </c>
      <c r="L38" s="27"/>
      <c r="M38" s="27" t="n">
        <v>9.01</v>
      </c>
      <c r="N38" s="27" t="n">
        <v>9.41</v>
      </c>
      <c r="O38" s="27" t="n">
        <v>30.14</v>
      </c>
      <c r="P38" s="27" t="n">
        <v>0.75</v>
      </c>
      <c r="Q38" s="27" t="n">
        <v>1.7</v>
      </c>
      <c r="R38" s="27" t="n">
        <v>0.3</v>
      </c>
      <c r="S38" s="27" t="n">
        <v>8.4</v>
      </c>
      <c r="T38" s="27" t="n">
        <v>42.7</v>
      </c>
      <c r="U38" s="27"/>
      <c r="V38" s="27" t="n">
        <v>0.04</v>
      </c>
      <c r="W38" s="27" t="n">
        <v>0.02</v>
      </c>
      <c r="X38" s="27"/>
      <c r="Y38" s="27" t="n">
        <v>11.26</v>
      </c>
      <c r="Z38" s="27" t="n">
        <v>11.76</v>
      </c>
      <c r="AA38" s="27" t="n">
        <v>37.68</v>
      </c>
      <c r="AB38" s="27" t="n">
        <v>0.94</v>
      </c>
    </row>
    <row r="39" customFormat="false" ht="17.15" hidden="false" customHeight="true" outlineLevel="0" collapsed="false">
      <c r="A39" s="52"/>
      <c r="B39" s="21" t="s">
        <v>31</v>
      </c>
      <c r="C39" s="15" t="s">
        <v>33</v>
      </c>
      <c r="D39" s="21" t="n">
        <v>35</v>
      </c>
      <c r="E39" s="27" t="n">
        <f aca="false">BD39*35/40</f>
        <v>2.59</v>
      </c>
      <c r="F39" s="27" t="n">
        <f aca="false">BE39*35/40</f>
        <v>0.315</v>
      </c>
      <c r="G39" s="27" t="n">
        <f aca="false">BF39*35/40</f>
        <v>18.4625</v>
      </c>
      <c r="H39" s="27" t="n">
        <f aca="false">BG39*35/40</f>
        <v>82.0575</v>
      </c>
      <c r="I39" s="27" t="n">
        <f aca="false">BH39*35/40</f>
        <v>0</v>
      </c>
      <c r="J39" s="27" t="n">
        <f aca="false">BI39*35/40</f>
        <v>0</v>
      </c>
      <c r="K39" s="27" t="n">
        <f aca="false">BJ39*35/40</f>
        <v>0.0175</v>
      </c>
      <c r="L39" s="27" t="n">
        <f aca="false">BK39*35/40</f>
        <v>0</v>
      </c>
      <c r="M39" s="27" t="n">
        <f aca="false">BL39*35/40</f>
        <v>7</v>
      </c>
      <c r="N39" s="27" t="n">
        <f aca="false">BM39*35/40</f>
        <v>4.9</v>
      </c>
      <c r="O39" s="27" t="n">
        <f aca="false">BN39*35/40</f>
        <v>22.75</v>
      </c>
      <c r="P39" s="27" t="n">
        <f aca="false">BO39*35/40</f>
        <v>0.385</v>
      </c>
      <c r="Q39" s="27" t="n">
        <v>3.03</v>
      </c>
      <c r="R39" s="27" t="n">
        <v>0.36</v>
      </c>
      <c r="S39" s="27" t="n">
        <v>19.64</v>
      </c>
      <c r="T39" s="27" t="n">
        <v>93.77</v>
      </c>
      <c r="U39" s="27"/>
      <c r="V39" s="27"/>
      <c r="W39" s="27" t="n">
        <v>0.013</v>
      </c>
      <c r="X39" s="27"/>
      <c r="Y39" s="27" t="n">
        <v>8</v>
      </c>
      <c r="Z39" s="27" t="n">
        <v>5.6</v>
      </c>
      <c r="AA39" s="27" t="n">
        <v>26</v>
      </c>
      <c r="AB39" s="27" t="n">
        <v>0.44</v>
      </c>
      <c r="AC39" s="27" t="n">
        <v>3</v>
      </c>
      <c r="AD39" s="27" t="n">
        <f aca="false">AP39*40/40</f>
        <v>0</v>
      </c>
      <c r="AE39" s="27" t="n">
        <f aca="false">AQ39*40/40</f>
        <v>0</v>
      </c>
      <c r="AF39" s="27" t="n">
        <f aca="false">AR39*40/40</f>
        <v>0</v>
      </c>
      <c r="AG39" s="27" t="n">
        <f aca="false">AS39*40/40</f>
        <v>0</v>
      </c>
      <c r="AH39" s="27" t="n">
        <f aca="false">AT39*40/40</f>
        <v>0</v>
      </c>
      <c r="AI39" s="27" t="n">
        <f aca="false">AU39*40/40</f>
        <v>0</v>
      </c>
      <c r="AJ39" s="27" t="n">
        <f aca="false">AV39*40/40</f>
        <v>0</v>
      </c>
      <c r="AK39" s="27" t="n">
        <f aca="false">AW39*40/40</f>
        <v>0</v>
      </c>
      <c r="AL39" s="27" t="n">
        <f aca="false">AX39*40/40</f>
        <v>0</v>
      </c>
      <c r="AM39" s="27" t="n">
        <f aca="false">AY39*40/40</f>
        <v>0</v>
      </c>
      <c r="AN39" s="27" t="n">
        <f aca="false">AZ39*40/40</f>
        <v>0</v>
      </c>
      <c r="BD39" s="27" t="n">
        <v>2.96</v>
      </c>
      <c r="BE39" s="27" t="n">
        <v>0.36</v>
      </c>
      <c r="BF39" s="27" t="n">
        <v>21.1</v>
      </c>
      <c r="BG39" s="27" t="n">
        <v>93.78</v>
      </c>
      <c r="BH39" s="27"/>
      <c r="BI39" s="27"/>
      <c r="BJ39" s="27" t="n">
        <v>0.02</v>
      </c>
      <c r="BK39" s="27"/>
      <c r="BL39" s="27" t="n">
        <v>8</v>
      </c>
      <c r="BM39" s="27" t="n">
        <v>5.6</v>
      </c>
      <c r="BN39" s="27" t="n">
        <v>26</v>
      </c>
      <c r="BO39" s="27" t="n">
        <v>0.44</v>
      </c>
      <c r="WAQ39" s="2"/>
      <c r="WAR39" s="2"/>
      <c r="WAS39" s="2"/>
      <c r="WAT39" s="2"/>
      <c r="WAU39" s="2"/>
      <c r="WAV39" s="2"/>
      <c r="WAW39" s="2"/>
      <c r="WAX39" s="2"/>
      <c r="WAY39" s="2"/>
      <c r="WAZ39" s="2"/>
      <c r="WBA39" s="2"/>
      <c r="WBB39" s="2"/>
      <c r="WBC39" s="2"/>
      <c r="WBD39" s="2"/>
      <c r="WBE39" s="2"/>
      <c r="WBF39" s="2"/>
      <c r="WBG39" s="2"/>
      <c r="WBH39" s="2"/>
      <c r="WBI39" s="2"/>
      <c r="WBJ39" s="2"/>
      <c r="WBK39" s="2"/>
      <c r="WBL39" s="2"/>
      <c r="WBM39" s="2"/>
      <c r="WBN39" s="2"/>
      <c r="WBO39" s="2"/>
      <c r="WBP39" s="2"/>
      <c r="WBQ39" s="2"/>
      <c r="WBR39" s="2"/>
      <c r="WBS39" s="2"/>
      <c r="WBT39" s="2"/>
      <c r="WBU39" s="2"/>
      <c r="WBV39" s="2"/>
      <c r="WBW39" s="2"/>
      <c r="WBX39" s="2"/>
      <c r="WBY39" s="2"/>
      <c r="WBZ39" s="2"/>
      <c r="WCA39" s="2"/>
      <c r="WCB39" s="2"/>
      <c r="WCC39" s="2"/>
      <c r="WCD39" s="2"/>
      <c r="WCE39" s="2"/>
      <c r="WCF39" s="2"/>
      <c r="WCG39" s="2"/>
      <c r="WCH39" s="2"/>
      <c r="WCI39" s="2"/>
      <c r="WCJ39" s="2"/>
      <c r="WCK39" s="2"/>
      <c r="WCL39" s="2"/>
      <c r="WCM39" s="2"/>
      <c r="WCN39" s="2"/>
      <c r="WCO39" s="2"/>
      <c r="WCP39" s="2"/>
      <c r="WCQ39" s="2"/>
      <c r="WCR39" s="2"/>
      <c r="WCS39" s="2"/>
      <c r="WCT39" s="2"/>
      <c r="WCU39" s="2"/>
      <c r="WCV39" s="2"/>
      <c r="WCW39" s="2"/>
      <c r="WCX39" s="2"/>
      <c r="WCY39" s="2"/>
      <c r="WCZ39" s="2"/>
      <c r="WDA39" s="2"/>
      <c r="WDB39" s="2"/>
      <c r="WDC39" s="2"/>
      <c r="WDD39" s="2"/>
      <c r="WDE39" s="2"/>
      <c r="WDF39" s="2"/>
      <c r="WDG39" s="2"/>
      <c r="WDH39" s="2"/>
      <c r="WDI39" s="2"/>
      <c r="WDJ39" s="2"/>
      <c r="WDK39" s="2"/>
      <c r="WDL39" s="2"/>
      <c r="WDM39" s="2"/>
      <c r="WDN39" s="2"/>
      <c r="WDO39" s="2"/>
      <c r="WDP39" s="2"/>
      <c r="WDQ39" s="2"/>
      <c r="WDR39" s="2"/>
      <c r="WDS39" s="2"/>
      <c r="WDT39" s="2"/>
      <c r="WDU39" s="2"/>
      <c r="WDV39" s="2"/>
      <c r="WDW39" s="2"/>
      <c r="WDX39" s="2"/>
      <c r="WDY39" s="2"/>
      <c r="WDZ39" s="2"/>
      <c r="WEA39" s="2"/>
      <c r="WEB39" s="2"/>
      <c r="WEC39" s="2"/>
      <c r="WED39" s="2"/>
      <c r="WEE39" s="2"/>
      <c r="WEF39" s="2"/>
      <c r="WEG39" s="2"/>
      <c r="WEH39" s="2"/>
      <c r="WEI39" s="2"/>
      <c r="WEJ39" s="2"/>
      <c r="WEK39" s="2"/>
      <c r="WEL39" s="2"/>
      <c r="WEM39" s="2"/>
      <c r="WEN39" s="2"/>
      <c r="WEO39" s="2"/>
      <c r="WEP39" s="2"/>
      <c r="WEQ39" s="2"/>
      <c r="WER39" s="2"/>
      <c r="WES39" s="2"/>
      <c r="WET39" s="2"/>
      <c r="WEU39" s="2"/>
      <c r="WEV39" s="2"/>
      <c r="WEW39" s="2"/>
      <c r="WEX39" s="2"/>
      <c r="WEY39" s="2"/>
      <c r="WEZ39" s="2"/>
      <c r="WFA39" s="2"/>
      <c r="WFB39" s="2"/>
      <c r="WFC39" s="2"/>
      <c r="WFD39" s="2"/>
      <c r="WFE39" s="2"/>
      <c r="WFF39" s="2"/>
      <c r="WFG39" s="2"/>
      <c r="WFH39" s="2"/>
      <c r="WFI39" s="2"/>
      <c r="WFJ39" s="2"/>
      <c r="WFK39" s="2"/>
      <c r="WFL39" s="2"/>
      <c r="WFM39" s="2"/>
      <c r="WFN39" s="2"/>
      <c r="WFO39" s="2"/>
      <c r="WFP39" s="2"/>
      <c r="WFQ39" s="2"/>
      <c r="WFR39" s="2"/>
      <c r="WFS39" s="2"/>
      <c r="WFT39" s="2"/>
      <c r="WFU39" s="2"/>
      <c r="WFV39" s="2"/>
      <c r="WFW39" s="2"/>
      <c r="WFX39" s="2"/>
      <c r="WFY39" s="2"/>
      <c r="WFZ39" s="2"/>
      <c r="WGA39" s="2"/>
      <c r="WGB39" s="2"/>
      <c r="WGC39" s="2"/>
      <c r="WGD39" s="2"/>
      <c r="WGE39" s="2"/>
      <c r="WGF39" s="2"/>
      <c r="WGG39" s="2"/>
      <c r="WGH39" s="2"/>
      <c r="WGI39" s="2"/>
      <c r="WGJ39" s="2"/>
      <c r="WGK39" s="2"/>
      <c r="WGL39" s="2"/>
      <c r="WGM39" s="2"/>
      <c r="WGN39" s="2"/>
      <c r="WGO39" s="2"/>
      <c r="WGP39" s="2"/>
      <c r="WGQ39" s="2"/>
      <c r="WGR39" s="2"/>
      <c r="WGS39" s="2"/>
      <c r="WGT39" s="2"/>
      <c r="WGU39" s="2"/>
      <c r="WGV39" s="2"/>
      <c r="WGW39" s="2"/>
      <c r="WGX39" s="2"/>
      <c r="WGY39" s="2"/>
      <c r="WGZ39" s="2"/>
      <c r="WHA39" s="2"/>
      <c r="WHB39" s="2"/>
      <c r="WHC39" s="2"/>
      <c r="WHD39" s="2"/>
      <c r="WHE39" s="2"/>
      <c r="WHF39" s="2"/>
      <c r="WHG39" s="2"/>
      <c r="WHH39" s="2"/>
      <c r="WHI39" s="2"/>
      <c r="WHJ39" s="2"/>
      <c r="WHK39" s="2"/>
      <c r="WHL39" s="2"/>
      <c r="WHM39" s="2"/>
      <c r="WHN39" s="2"/>
      <c r="WHO39" s="2"/>
      <c r="WHP39" s="2"/>
      <c r="WHQ39" s="2"/>
      <c r="WHR39" s="2"/>
      <c r="WHS39" s="2"/>
      <c r="WHT39" s="2"/>
      <c r="WHU39" s="2"/>
      <c r="WHV39" s="2"/>
      <c r="WHW39" s="2"/>
      <c r="WHX39" s="2"/>
      <c r="WHY39" s="2"/>
      <c r="WHZ39" s="2"/>
      <c r="WIA39" s="2"/>
      <c r="WIB39" s="2"/>
      <c r="WIC39" s="2"/>
      <c r="WID39" s="2"/>
      <c r="WIE39" s="2"/>
      <c r="WIF39" s="2"/>
      <c r="WIG39" s="2"/>
      <c r="WIH39" s="2"/>
      <c r="WII39" s="2"/>
      <c r="WIJ39" s="2"/>
      <c r="WIK39" s="2"/>
      <c r="WIL39" s="2"/>
      <c r="WIM39" s="2"/>
      <c r="WIN39" s="2"/>
      <c r="WIO39" s="2"/>
      <c r="WIP39" s="2"/>
      <c r="WIQ39" s="2"/>
      <c r="WIR39" s="2"/>
      <c r="WIS39" s="2"/>
      <c r="WIT39" s="2"/>
      <c r="WIU39" s="2"/>
      <c r="WIV39" s="2"/>
      <c r="WIW39" s="2"/>
      <c r="WIX39" s="2"/>
      <c r="WIY39" s="2"/>
      <c r="WIZ39" s="2"/>
      <c r="WJA39" s="2"/>
      <c r="WJB39" s="2"/>
      <c r="WJC39" s="2"/>
      <c r="WJD39" s="2"/>
      <c r="WJE39" s="2"/>
      <c r="WJF39" s="2"/>
      <c r="WJG39" s="2"/>
      <c r="WJH39" s="2"/>
      <c r="WJI39" s="2"/>
      <c r="WJJ39" s="2"/>
      <c r="WJK39" s="2"/>
      <c r="WJL39" s="2"/>
      <c r="WJM39" s="2"/>
      <c r="WJN39" s="2"/>
      <c r="WJO39" s="2"/>
      <c r="WJP39" s="2"/>
      <c r="WJQ39" s="2"/>
      <c r="WJR39" s="2"/>
      <c r="WJS39" s="2"/>
      <c r="WJT39" s="2"/>
      <c r="WJU39" s="2"/>
      <c r="WJV39" s="2"/>
      <c r="WJW39" s="2"/>
      <c r="WJX39" s="2"/>
      <c r="WJY39" s="2"/>
      <c r="WJZ39" s="2"/>
      <c r="WKA39" s="2"/>
      <c r="WKB39" s="2"/>
      <c r="WKC39" s="2"/>
      <c r="WKD39" s="2"/>
      <c r="WKE39" s="2"/>
      <c r="WKF39" s="2"/>
      <c r="WKG39" s="2"/>
      <c r="WKH39" s="2"/>
      <c r="WKI39" s="2"/>
      <c r="WKJ39" s="2"/>
      <c r="WKK39" s="2"/>
      <c r="WKL39" s="2"/>
      <c r="WKM39" s="2"/>
      <c r="WKN39" s="2"/>
      <c r="WKO39" s="2"/>
      <c r="WKP39" s="2"/>
      <c r="WKQ39" s="2"/>
      <c r="WKR39" s="2"/>
      <c r="WKS39" s="2"/>
      <c r="WKT39" s="2"/>
      <c r="WKU39" s="2"/>
      <c r="WKV39" s="2"/>
      <c r="WKW39" s="2"/>
      <c r="WKX39" s="2"/>
      <c r="WKY39" s="2"/>
      <c r="WKZ39" s="2"/>
      <c r="WLA39" s="2"/>
      <c r="WLB39" s="2"/>
      <c r="WLC39" s="2"/>
      <c r="WLD39" s="2"/>
      <c r="WLE39" s="2"/>
      <c r="WLF39" s="2"/>
      <c r="WLG39" s="2"/>
      <c r="WLH39" s="2"/>
      <c r="WLI39" s="2"/>
      <c r="WLJ39" s="2"/>
      <c r="WLK39" s="2"/>
      <c r="WLL39" s="2"/>
      <c r="WLM39" s="2"/>
      <c r="WLN39" s="2"/>
      <c r="WLO39" s="2"/>
      <c r="WLP39" s="2"/>
      <c r="WLQ39" s="2"/>
      <c r="WLR39" s="2"/>
      <c r="WLS39" s="2"/>
      <c r="WLT39" s="2"/>
      <c r="WLU39" s="2"/>
      <c r="WLV39" s="2"/>
      <c r="WLW39" s="2"/>
      <c r="WLX39" s="2"/>
      <c r="WLY39" s="2"/>
      <c r="WLZ39" s="2"/>
      <c r="WMA39" s="2"/>
      <c r="WMB39" s="2"/>
      <c r="WMC39" s="2"/>
      <c r="WMD39" s="2"/>
      <c r="WME39" s="2"/>
      <c r="WMF39" s="2"/>
      <c r="WMG39" s="2"/>
      <c r="WMH39" s="2"/>
      <c r="WMI39" s="2"/>
      <c r="WMJ39" s="2"/>
      <c r="WMK39" s="2"/>
      <c r="WML39" s="2"/>
      <c r="WMM39" s="2"/>
      <c r="WMN39" s="2"/>
      <c r="WMO39" s="2"/>
      <c r="WMP39" s="2"/>
      <c r="WMQ39" s="2"/>
      <c r="WMR39" s="2"/>
      <c r="WMS39" s="2"/>
      <c r="WMT39" s="2"/>
      <c r="WMU39" s="2"/>
      <c r="WMV39" s="2"/>
      <c r="WMW39" s="2"/>
      <c r="WMX39" s="2"/>
      <c r="WMY39" s="2"/>
      <c r="WMZ39" s="2"/>
      <c r="WNA39" s="2"/>
      <c r="WNB39" s="2"/>
      <c r="WNC39" s="2"/>
      <c r="WND39" s="2"/>
      <c r="WNE39" s="2"/>
      <c r="WNF39" s="2"/>
      <c r="WNG39" s="2"/>
      <c r="WNH39" s="2"/>
      <c r="WNI39" s="2"/>
      <c r="WNJ39" s="2"/>
      <c r="WNK39" s="2"/>
      <c r="WNL39" s="2"/>
      <c r="WNM39" s="2"/>
      <c r="WNN39" s="2"/>
      <c r="WNO39" s="2"/>
      <c r="WNP39" s="2"/>
      <c r="WNQ39" s="2"/>
      <c r="WNR39" s="2"/>
      <c r="WNS39" s="2"/>
      <c r="WNT39" s="2"/>
      <c r="WNU39" s="2"/>
      <c r="WNV39" s="2"/>
      <c r="WNW39" s="2"/>
      <c r="WNX39" s="2"/>
      <c r="WNY39" s="2"/>
      <c r="WNZ39" s="2"/>
      <c r="WOA39" s="2"/>
      <c r="WOB39" s="2"/>
      <c r="WOC39" s="2"/>
      <c r="WOD39" s="2"/>
      <c r="WOE39" s="2"/>
      <c r="WOF39" s="2"/>
      <c r="WOG39" s="2"/>
      <c r="WOH39" s="2"/>
      <c r="WOI39" s="2"/>
      <c r="WOJ39" s="2"/>
      <c r="WOK39" s="2"/>
      <c r="WOL39" s="2"/>
      <c r="WOM39" s="2"/>
      <c r="WRG39" s="4"/>
      <c r="WRH39" s="4"/>
      <c r="WRI39" s="4"/>
      <c r="WRJ39" s="4"/>
      <c r="WRK39" s="4"/>
      <c r="WRL39" s="4"/>
      <c r="WRM39" s="4"/>
      <c r="WRN39" s="4"/>
      <c r="WRO39" s="4"/>
      <c r="WRP39" s="4"/>
      <c r="WRQ39" s="4"/>
      <c r="WRR39" s="4"/>
      <c r="WRS39" s="4"/>
      <c r="WRT39" s="4"/>
      <c r="WRU39" s="4"/>
      <c r="WRV39" s="4"/>
      <c r="WRW39" s="4"/>
      <c r="WRX39" s="4"/>
      <c r="WRY39" s="4"/>
      <c r="WRZ39" s="4"/>
      <c r="WSA39" s="4"/>
      <c r="WSB39" s="4"/>
      <c r="WSC39" s="4"/>
      <c r="WSD39" s="4"/>
      <c r="WSE39" s="4"/>
      <c r="WSF39" s="4"/>
      <c r="WSG39" s="4"/>
      <c r="WSH39" s="4"/>
      <c r="WSI39" s="4"/>
      <c r="WSJ39" s="4"/>
      <c r="WSK39" s="4"/>
      <c r="WSL39" s="4"/>
      <c r="WSM39" s="4"/>
      <c r="WSN39" s="4"/>
      <c r="WSO39" s="4"/>
      <c r="WSP39" s="4"/>
      <c r="WSQ39" s="4"/>
      <c r="WSR39" s="4"/>
      <c r="WSS39" s="4"/>
      <c r="WST39" s="4"/>
      <c r="WSU39" s="4"/>
      <c r="WSV39" s="4"/>
      <c r="WSW39" s="4"/>
      <c r="WSX39" s="4"/>
      <c r="WSY39" s="4"/>
      <c r="WSZ39" s="4"/>
      <c r="WTA39" s="4"/>
      <c r="WTB39" s="4"/>
      <c r="WTC39" s="4"/>
      <c r="WTD39" s="4"/>
      <c r="WTE39" s="4"/>
      <c r="WTF39" s="4"/>
      <c r="WTG39" s="4"/>
      <c r="WTH39" s="4"/>
      <c r="WTI39" s="4"/>
      <c r="WTJ39" s="4"/>
      <c r="WTK39" s="4"/>
      <c r="WTL39" s="4"/>
      <c r="WTM39" s="4"/>
      <c r="WTN39" s="4"/>
      <c r="WTO39" s="4"/>
      <c r="WTP39" s="4"/>
      <c r="WTQ39" s="4"/>
      <c r="WTR39" s="4"/>
      <c r="WTS39" s="4"/>
      <c r="WTT39" s="4"/>
      <c r="WTU39" s="4"/>
      <c r="WTV39" s="4"/>
      <c r="WTW39" s="4"/>
      <c r="WTX39" s="4"/>
      <c r="WTY39" s="4"/>
      <c r="WTZ39" s="4"/>
      <c r="WUA39" s="4"/>
      <c r="WUB39" s="4"/>
      <c r="WUC39" s="4"/>
      <c r="WUD39" s="4"/>
      <c r="WUE39" s="4"/>
      <c r="WUF39" s="4"/>
      <c r="WUG39" s="4"/>
      <c r="WUH39" s="4"/>
      <c r="WUI39" s="4"/>
      <c r="WUJ39" s="4"/>
      <c r="WUK39" s="4"/>
      <c r="WUL39" s="4"/>
      <c r="WUM39" s="4"/>
      <c r="WUN39" s="4"/>
      <c r="WUO39" s="4"/>
      <c r="WUP39" s="4"/>
      <c r="WUQ39" s="4"/>
      <c r="WUR39" s="4"/>
      <c r="WUS39" s="4"/>
      <c r="WUT39" s="4"/>
      <c r="WUU39" s="4"/>
      <c r="WUV39" s="4"/>
      <c r="WUW39" s="4"/>
      <c r="WUX39" s="4"/>
      <c r="WUY39" s="4"/>
      <c r="WUZ39" s="4"/>
      <c r="WVA39" s="4"/>
      <c r="WVB39" s="4"/>
      <c r="WVC39" s="4"/>
      <c r="WVD39" s="4"/>
      <c r="WVE39" s="4"/>
      <c r="WVF39" s="4"/>
      <c r="WVG39" s="4"/>
      <c r="WVH39" s="4"/>
      <c r="WVI39" s="4"/>
      <c r="WVJ39" s="4"/>
      <c r="WVK39" s="4"/>
      <c r="WVL39" s="4"/>
      <c r="WVM39" s="4"/>
      <c r="WVN39" s="4"/>
      <c r="WVO39" s="4"/>
      <c r="WVP39" s="4"/>
      <c r="WVQ39" s="4"/>
      <c r="WVR39" s="4"/>
      <c r="WVS39" s="4"/>
      <c r="WVT39" s="4"/>
      <c r="WVU39" s="4"/>
      <c r="WVV39" s="4"/>
      <c r="WVW39" s="4"/>
      <c r="WVX39" s="4"/>
      <c r="WVY39" s="4"/>
      <c r="WVZ39" s="4"/>
      <c r="WWA39" s="4"/>
      <c r="WWB39" s="4"/>
      <c r="WWC39" s="4"/>
      <c r="WWD39" s="4"/>
      <c r="WWE39" s="4"/>
      <c r="WWF39" s="4"/>
      <c r="WWG39" s="4"/>
      <c r="WWH39" s="4"/>
      <c r="WWI39" s="4"/>
      <c r="WWJ39" s="4"/>
      <c r="WWK39" s="4"/>
      <c r="WWL39" s="4"/>
      <c r="WWM39" s="4"/>
      <c r="WWN39" s="4"/>
      <c r="WWO39" s="4"/>
      <c r="WWP39" s="4"/>
      <c r="WWQ39" s="4"/>
      <c r="WWR39" s="4"/>
      <c r="WWS39" s="4"/>
      <c r="WWT39" s="4"/>
      <c r="WWU39" s="4"/>
      <c r="WWV39" s="4"/>
      <c r="WWW39" s="4"/>
      <c r="WWX39" s="4"/>
      <c r="WWY39" s="4"/>
      <c r="WWZ39" s="4"/>
      <c r="WXA39" s="4"/>
      <c r="WXB39" s="4"/>
      <c r="WXC39" s="4"/>
      <c r="WXD39" s="4"/>
      <c r="WXE39" s="4"/>
      <c r="WXF39" s="4"/>
      <c r="WXG39" s="4"/>
      <c r="WXH39" s="4"/>
      <c r="WXI39" s="4"/>
      <c r="WXJ39" s="4"/>
      <c r="WXK39" s="4"/>
      <c r="WXL39" s="4"/>
      <c r="WXM39" s="4"/>
      <c r="WXN39" s="4"/>
      <c r="WXO39" s="4"/>
      <c r="WXP39" s="4"/>
      <c r="WXQ39" s="4"/>
      <c r="WXR39" s="4"/>
      <c r="WXS39" s="4"/>
      <c r="WXT39" s="4"/>
      <c r="WXU39" s="4"/>
      <c r="WXV39" s="4"/>
      <c r="WXW39" s="4"/>
      <c r="WXX39" s="4"/>
      <c r="WXY39" s="4"/>
      <c r="WXZ39" s="4"/>
      <c r="WYA39" s="4"/>
      <c r="WYB39" s="4"/>
      <c r="WYC39" s="4"/>
      <c r="WYD39" s="4"/>
      <c r="WYE39" s="4"/>
      <c r="WYF39" s="4"/>
      <c r="WYG39" s="4"/>
      <c r="WYH39" s="4"/>
      <c r="WYI39" s="4"/>
      <c r="WYJ39" s="4"/>
      <c r="WYK39" s="4"/>
      <c r="WYL39" s="4"/>
      <c r="WYM39" s="4"/>
      <c r="WYN39" s="4"/>
      <c r="WYO39" s="4"/>
      <c r="WYP39" s="4"/>
      <c r="WYQ39" s="4"/>
      <c r="WYR39" s="4"/>
      <c r="WYS39" s="4"/>
      <c r="WYT39" s="4"/>
      <c r="WYU39" s="4"/>
      <c r="WYV39" s="4"/>
      <c r="WYW39" s="4"/>
      <c r="WYX39" s="4"/>
      <c r="WYY39" s="4"/>
      <c r="WYZ39" s="4"/>
      <c r="WZA39" s="4"/>
      <c r="WZB39" s="4"/>
      <c r="WZC39" s="4"/>
      <c r="WZD39" s="4"/>
      <c r="WZE39" s="4"/>
      <c r="WZF39" s="4"/>
      <c r="WZG39" s="4"/>
      <c r="WZH39" s="4"/>
      <c r="WZI39" s="4"/>
      <c r="WZJ39" s="4"/>
      <c r="WZK39" s="4"/>
      <c r="WZL39" s="4"/>
      <c r="WZM39" s="4"/>
      <c r="WZN39" s="4"/>
      <c r="WZO39" s="4"/>
      <c r="WZP39" s="4"/>
      <c r="WZQ39" s="4"/>
      <c r="WZR39" s="4"/>
      <c r="WZS39" s="4"/>
      <c r="WZT39" s="4"/>
      <c r="WZU39" s="4"/>
      <c r="WZV39" s="4"/>
      <c r="WZW39" s="4"/>
      <c r="WZX39" s="4"/>
      <c r="WZY39" s="4"/>
      <c r="WZZ39" s="4"/>
      <c r="XAA39" s="4"/>
      <c r="XAB39" s="4"/>
      <c r="XAC39" s="4"/>
      <c r="XAD39" s="4"/>
      <c r="XAE39" s="4"/>
      <c r="XAF39" s="4"/>
      <c r="XAG39" s="4"/>
      <c r="XAH39" s="4"/>
      <c r="XAI39" s="4"/>
      <c r="XAJ39" s="4"/>
      <c r="XAK39" s="4"/>
      <c r="XAL39" s="4"/>
      <c r="XAM39" s="4"/>
      <c r="XAN39" s="4"/>
      <c r="XAO39" s="4"/>
      <c r="XAP39" s="4"/>
      <c r="XAQ39" s="4"/>
      <c r="XAR39" s="4"/>
      <c r="XAS39" s="4"/>
      <c r="XAT39" s="4"/>
      <c r="XAU39" s="4"/>
      <c r="XAV39" s="4"/>
      <c r="XAW39" s="4"/>
      <c r="XAX39" s="4"/>
      <c r="XAY39" s="4"/>
      <c r="XAZ39" s="4"/>
      <c r="XBA39" s="4"/>
      <c r="XBB39" s="4"/>
      <c r="XBC39" s="4"/>
      <c r="XBD39" s="4"/>
      <c r="XBE39" s="4"/>
      <c r="XBF39" s="4"/>
      <c r="XBG39" s="4"/>
      <c r="XBH39" s="4"/>
      <c r="XBI39" s="4"/>
      <c r="XBJ39" s="4"/>
      <c r="XBK39" s="4"/>
      <c r="XBL39" s="4"/>
      <c r="XBM39" s="4"/>
      <c r="XBN39" s="4"/>
      <c r="XBO39" s="4"/>
      <c r="XBP39" s="4"/>
      <c r="XBQ39" s="4"/>
      <c r="XBR39" s="4"/>
      <c r="XBS39" s="4"/>
      <c r="XBT39" s="4"/>
      <c r="XBU39" s="4"/>
      <c r="XBV39" s="4"/>
      <c r="XBW39" s="4"/>
      <c r="XBX39" s="4"/>
      <c r="XBY39" s="4"/>
      <c r="XBZ39" s="4"/>
      <c r="XCA39" s="4"/>
      <c r="XCB39" s="4"/>
      <c r="XCC39" s="4"/>
      <c r="XCD39" s="4"/>
      <c r="XCE39" s="4"/>
      <c r="XCF39" s="4"/>
      <c r="XCG39" s="4"/>
      <c r="XCH39" s="4"/>
      <c r="XCI39" s="4"/>
      <c r="XCJ39" s="4"/>
      <c r="XCK39" s="4"/>
      <c r="XCL39" s="4"/>
      <c r="XCM39" s="4"/>
      <c r="XCN39" s="4"/>
      <c r="XCO39" s="4"/>
      <c r="XCP39" s="4"/>
      <c r="XCQ39" s="4"/>
      <c r="XCR39" s="4"/>
      <c r="XCS39" s="4"/>
      <c r="XCT39" s="4"/>
      <c r="XCU39" s="4"/>
      <c r="XCV39" s="4"/>
      <c r="XCW39" s="4"/>
      <c r="XCX39" s="4"/>
      <c r="XCY39" s="4"/>
      <c r="XCZ39" s="4"/>
      <c r="XDA39" s="4"/>
      <c r="XDB39" s="4"/>
      <c r="XDC39" s="4"/>
      <c r="XDD39" s="4"/>
      <c r="XDE39" s="4"/>
      <c r="XDF39" s="4"/>
      <c r="XDG39" s="4"/>
      <c r="XDH39" s="4"/>
      <c r="XDI39" s="4"/>
      <c r="XDJ39" s="4"/>
      <c r="XDK39" s="4"/>
      <c r="XDL39" s="4"/>
      <c r="XDM39" s="4"/>
      <c r="XDN39" s="4"/>
      <c r="XDO39" s="4"/>
      <c r="XDP39" s="4"/>
      <c r="XDQ39" s="4"/>
      <c r="XDR39" s="4"/>
      <c r="XDS39" s="4"/>
      <c r="XDT39" s="4"/>
      <c r="XDU39" s="4"/>
      <c r="XDV39" s="4"/>
      <c r="XDW39" s="4"/>
      <c r="XDX39" s="4"/>
      <c r="XDY39" s="4"/>
      <c r="XDZ39" s="4"/>
      <c r="XEA39" s="4"/>
      <c r="XEB39" s="4"/>
      <c r="XEC39" s="4"/>
      <c r="XED39" s="4"/>
      <c r="XEE39" s="4"/>
      <c r="XEF39" s="4"/>
      <c r="XEG39" s="4"/>
      <c r="XEH39" s="4"/>
      <c r="XEI39" s="4"/>
      <c r="XEJ39" s="4"/>
      <c r="XEK39" s="4"/>
      <c r="XEL39" s="4"/>
      <c r="XEM39" s="4"/>
      <c r="XEN39" s="4"/>
      <c r="XEO39" s="4"/>
      <c r="XEP39" s="4"/>
      <c r="XEQ39" s="4"/>
      <c r="XER39" s="4"/>
      <c r="XES39" s="4"/>
      <c r="XET39" s="4"/>
      <c r="XEU39" s="4"/>
      <c r="XEV39" s="4"/>
      <c r="XEW39" s="4"/>
      <c r="XEX39" s="4"/>
      <c r="XEY39" s="4"/>
      <c r="XEZ39" s="4"/>
      <c r="XFA39" s="4"/>
      <c r="XFB39" s="4"/>
      <c r="XFC39" s="4"/>
    </row>
    <row r="40" customFormat="false" ht="13.8" hidden="false" customHeight="false" outlineLevel="0" collapsed="false">
      <c r="A40" s="52"/>
      <c r="B40" s="21" t="s">
        <v>29</v>
      </c>
      <c r="C40" s="15" t="s">
        <v>60</v>
      </c>
      <c r="D40" s="21" t="n">
        <v>100</v>
      </c>
      <c r="E40" s="27" t="n">
        <v>0.4</v>
      </c>
      <c r="F40" s="27" t="n">
        <v>0.3</v>
      </c>
      <c r="G40" s="27" t="n">
        <v>10.3</v>
      </c>
      <c r="H40" s="27" t="n">
        <v>47</v>
      </c>
      <c r="I40" s="27" t="n">
        <f aca="false">BH40*100/100</f>
        <v>0</v>
      </c>
      <c r="J40" s="27" t="n">
        <v>0.03</v>
      </c>
      <c r="K40" s="27" t="n">
        <v>0.02</v>
      </c>
      <c r="L40" s="27" t="n">
        <v>5</v>
      </c>
      <c r="M40" s="27" t="n">
        <v>19</v>
      </c>
      <c r="N40" s="27" t="n">
        <v>12</v>
      </c>
      <c r="O40" s="27" t="n">
        <v>16</v>
      </c>
      <c r="P40" s="27" t="n">
        <v>2.3</v>
      </c>
      <c r="BD40" s="27" t="n">
        <v>0.4</v>
      </c>
      <c r="BE40" s="27" t="n">
        <v>0.3</v>
      </c>
      <c r="BF40" s="27" t="n">
        <v>10.3</v>
      </c>
      <c r="BG40" s="27" t="n">
        <v>47</v>
      </c>
      <c r="BH40" s="56"/>
      <c r="BI40" s="21" t="n">
        <v>0.02</v>
      </c>
      <c r="BJ40" s="21" t="n">
        <v>0.02</v>
      </c>
      <c r="BK40" s="27" t="n">
        <v>5</v>
      </c>
      <c r="BL40" s="27" t="n">
        <v>19</v>
      </c>
      <c r="BM40" s="27" t="n">
        <v>12</v>
      </c>
      <c r="BN40" s="27" t="n">
        <v>16</v>
      </c>
      <c r="BO40" s="27" t="n">
        <v>2.3</v>
      </c>
      <c r="WAQ40" s="2"/>
      <c r="WAR40" s="2"/>
      <c r="WAS40" s="2"/>
      <c r="WAT40" s="2"/>
      <c r="WAU40" s="2"/>
      <c r="WAV40" s="2"/>
      <c r="WAW40" s="2"/>
      <c r="WAX40" s="2"/>
      <c r="WAY40" s="2"/>
      <c r="WAZ40" s="2"/>
      <c r="WBA40" s="2"/>
      <c r="WBB40" s="2"/>
      <c r="WBC40" s="2"/>
      <c r="WBD40" s="2"/>
      <c r="WBE40" s="2"/>
      <c r="WBF40" s="2"/>
      <c r="WBG40" s="2"/>
      <c r="WBH40" s="2"/>
      <c r="WBI40" s="2"/>
      <c r="WBJ40" s="2"/>
      <c r="WBK40" s="2"/>
      <c r="WBL40" s="2"/>
      <c r="WBM40" s="2"/>
      <c r="WBN40" s="2"/>
      <c r="WBO40" s="2"/>
      <c r="WBP40" s="2"/>
      <c r="WBQ40" s="2"/>
      <c r="WBR40" s="2"/>
      <c r="WBS40" s="2"/>
      <c r="WBT40" s="2"/>
      <c r="WBU40" s="2"/>
      <c r="WBV40" s="2"/>
      <c r="WBW40" s="2"/>
      <c r="WBX40" s="2"/>
      <c r="WBY40" s="2"/>
      <c r="WBZ40" s="2"/>
      <c r="WCA40" s="2"/>
      <c r="WCB40" s="2"/>
      <c r="WCC40" s="2"/>
      <c r="WCD40" s="2"/>
      <c r="WCE40" s="2"/>
      <c r="WCF40" s="2"/>
      <c r="WCG40" s="2"/>
      <c r="WCH40" s="2"/>
      <c r="WCI40" s="2"/>
      <c r="WCJ40" s="2"/>
      <c r="WCK40" s="2"/>
      <c r="WCL40" s="2"/>
      <c r="WCM40" s="2"/>
      <c r="WCN40" s="2"/>
      <c r="WCO40" s="2"/>
      <c r="WCP40" s="2"/>
      <c r="WCQ40" s="2"/>
      <c r="WCR40" s="2"/>
      <c r="WCS40" s="2"/>
      <c r="WCT40" s="2"/>
      <c r="WCU40" s="2"/>
      <c r="WCV40" s="2"/>
      <c r="WCW40" s="2"/>
      <c r="WCX40" s="2"/>
      <c r="WCY40" s="2"/>
      <c r="WCZ40" s="2"/>
      <c r="WDA40" s="2"/>
      <c r="WDB40" s="2"/>
      <c r="WDC40" s="2"/>
      <c r="WDD40" s="2"/>
      <c r="WDE40" s="2"/>
      <c r="WDF40" s="2"/>
      <c r="WDG40" s="2"/>
      <c r="WDH40" s="2"/>
      <c r="WDI40" s="2"/>
      <c r="WDJ40" s="2"/>
      <c r="WDK40" s="2"/>
      <c r="WDL40" s="2"/>
      <c r="WDM40" s="2"/>
      <c r="WDN40" s="2"/>
      <c r="WDO40" s="2"/>
      <c r="WDP40" s="2"/>
      <c r="WDQ40" s="2"/>
      <c r="WDR40" s="2"/>
      <c r="WDS40" s="2"/>
      <c r="WDT40" s="2"/>
      <c r="WDU40" s="2"/>
      <c r="WDV40" s="2"/>
      <c r="WDW40" s="2"/>
      <c r="WDX40" s="2"/>
      <c r="WDY40" s="2"/>
      <c r="WDZ40" s="2"/>
      <c r="WEA40" s="2"/>
      <c r="WEB40" s="2"/>
      <c r="WEC40" s="2"/>
      <c r="WED40" s="2"/>
      <c r="WEE40" s="2"/>
      <c r="WEF40" s="2"/>
      <c r="WEG40" s="2"/>
      <c r="WEH40" s="2"/>
      <c r="WEI40" s="2"/>
      <c r="WEJ40" s="2"/>
      <c r="WEK40" s="2"/>
      <c r="WEL40" s="2"/>
      <c r="WEM40" s="2"/>
      <c r="WEN40" s="2"/>
      <c r="WEO40" s="2"/>
      <c r="WEP40" s="2"/>
      <c r="WEQ40" s="2"/>
      <c r="WER40" s="2"/>
      <c r="WES40" s="2"/>
      <c r="WET40" s="2"/>
      <c r="WEU40" s="2"/>
      <c r="WEV40" s="2"/>
      <c r="WEW40" s="2"/>
      <c r="WEX40" s="2"/>
      <c r="WEY40" s="2"/>
      <c r="WEZ40" s="2"/>
      <c r="WFA40" s="2"/>
      <c r="WFB40" s="2"/>
      <c r="WFC40" s="2"/>
      <c r="WFD40" s="2"/>
      <c r="WFE40" s="2"/>
      <c r="WFF40" s="2"/>
      <c r="WFG40" s="2"/>
      <c r="WFH40" s="2"/>
      <c r="WFI40" s="2"/>
      <c r="WFJ40" s="2"/>
      <c r="WFK40" s="2"/>
      <c r="WFL40" s="2"/>
      <c r="WFM40" s="2"/>
      <c r="WFN40" s="2"/>
      <c r="WFO40" s="2"/>
      <c r="WFP40" s="2"/>
      <c r="WFQ40" s="2"/>
      <c r="WFR40" s="2"/>
      <c r="WFS40" s="2"/>
      <c r="WFT40" s="2"/>
      <c r="WFU40" s="2"/>
      <c r="WFV40" s="2"/>
      <c r="WFW40" s="2"/>
      <c r="WFX40" s="2"/>
      <c r="WFY40" s="2"/>
      <c r="WFZ40" s="2"/>
      <c r="WGA40" s="2"/>
      <c r="WGB40" s="2"/>
      <c r="WGC40" s="2"/>
      <c r="WGD40" s="2"/>
      <c r="WGE40" s="2"/>
      <c r="WGF40" s="2"/>
      <c r="WGG40" s="2"/>
      <c r="WGH40" s="2"/>
      <c r="WGI40" s="2"/>
      <c r="WGJ40" s="2"/>
      <c r="WGK40" s="2"/>
      <c r="WGL40" s="2"/>
      <c r="WGM40" s="2"/>
      <c r="WGN40" s="2"/>
      <c r="WGO40" s="2"/>
      <c r="WGP40" s="2"/>
      <c r="WGQ40" s="2"/>
      <c r="WGR40" s="2"/>
      <c r="WGS40" s="2"/>
      <c r="WGT40" s="2"/>
      <c r="WGU40" s="2"/>
      <c r="WGV40" s="2"/>
      <c r="WGW40" s="2"/>
      <c r="WGX40" s="2"/>
      <c r="WGY40" s="2"/>
      <c r="WGZ40" s="2"/>
      <c r="WHA40" s="2"/>
      <c r="WHB40" s="2"/>
      <c r="WHC40" s="2"/>
      <c r="WHD40" s="2"/>
      <c r="WHE40" s="2"/>
      <c r="WHF40" s="2"/>
      <c r="WHG40" s="2"/>
      <c r="WHH40" s="2"/>
      <c r="WHI40" s="2"/>
      <c r="WHJ40" s="2"/>
      <c r="WHK40" s="2"/>
      <c r="WHL40" s="2"/>
      <c r="WHM40" s="2"/>
      <c r="WHN40" s="2"/>
      <c r="WHO40" s="2"/>
      <c r="WHP40" s="2"/>
      <c r="WHQ40" s="2"/>
      <c r="WHR40" s="2"/>
      <c r="WHS40" s="2"/>
      <c r="WHT40" s="2"/>
      <c r="WHU40" s="2"/>
      <c r="WHV40" s="2"/>
      <c r="WHW40" s="2"/>
      <c r="WHX40" s="2"/>
      <c r="WHY40" s="2"/>
      <c r="WHZ40" s="2"/>
      <c r="WIA40" s="2"/>
      <c r="WIB40" s="2"/>
      <c r="WIC40" s="2"/>
      <c r="WID40" s="2"/>
      <c r="WIE40" s="2"/>
      <c r="WIF40" s="2"/>
      <c r="WIG40" s="2"/>
      <c r="WIH40" s="2"/>
      <c r="WII40" s="2"/>
      <c r="WIJ40" s="2"/>
      <c r="WIK40" s="2"/>
      <c r="WIL40" s="2"/>
      <c r="WIM40" s="2"/>
      <c r="WIN40" s="2"/>
      <c r="WIO40" s="2"/>
      <c r="WIP40" s="2"/>
      <c r="WIQ40" s="2"/>
      <c r="WIR40" s="2"/>
      <c r="WIS40" s="2"/>
      <c r="WIT40" s="2"/>
      <c r="WIU40" s="2"/>
      <c r="WIV40" s="2"/>
      <c r="WIW40" s="2"/>
      <c r="WIX40" s="2"/>
      <c r="WIY40" s="2"/>
      <c r="WIZ40" s="2"/>
      <c r="WJA40" s="2"/>
      <c r="WJB40" s="2"/>
      <c r="WJC40" s="2"/>
      <c r="WJD40" s="2"/>
      <c r="WJE40" s="2"/>
      <c r="WJF40" s="2"/>
      <c r="WJG40" s="2"/>
      <c r="WJH40" s="2"/>
      <c r="WJI40" s="2"/>
      <c r="WJJ40" s="2"/>
      <c r="WJK40" s="2"/>
      <c r="WJL40" s="2"/>
      <c r="WJM40" s="2"/>
      <c r="WJN40" s="2"/>
      <c r="WJO40" s="2"/>
      <c r="WJP40" s="2"/>
      <c r="WJQ40" s="2"/>
      <c r="WJR40" s="2"/>
      <c r="WJS40" s="2"/>
      <c r="WJT40" s="2"/>
      <c r="WJU40" s="2"/>
      <c r="WJV40" s="2"/>
      <c r="WJW40" s="2"/>
      <c r="WJX40" s="2"/>
      <c r="WJY40" s="2"/>
      <c r="WJZ40" s="2"/>
      <c r="WKA40" s="2"/>
      <c r="WKB40" s="2"/>
      <c r="WKC40" s="2"/>
      <c r="WKD40" s="2"/>
      <c r="WKE40" s="2"/>
      <c r="WKF40" s="2"/>
      <c r="WKG40" s="2"/>
      <c r="WKH40" s="2"/>
      <c r="WKI40" s="2"/>
      <c r="WKJ40" s="2"/>
      <c r="WKK40" s="2"/>
      <c r="WKL40" s="2"/>
      <c r="WKM40" s="2"/>
      <c r="WKN40" s="2"/>
      <c r="WKO40" s="2"/>
      <c r="WKP40" s="2"/>
      <c r="WKQ40" s="2"/>
      <c r="WKR40" s="2"/>
      <c r="WKS40" s="2"/>
      <c r="WKT40" s="2"/>
      <c r="WKU40" s="2"/>
      <c r="WKV40" s="2"/>
      <c r="WKW40" s="2"/>
      <c r="WKX40" s="2"/>
      <c r="WKY40" s="2"/>
      <c r="WKZ40" s="2"/>
      <c r="WLA40" s="2"/>
      <c r="WLB40" s="2"/>
      <c r="WLC40" s="2"/>
      <c r="WLD40" s="2"/>
      <c r="WLE40" s="2"/>
      <c r="WLF40" s="2"/>
      <c r="WLG40" s="2"/>
      <c r="WLH40" s="2"/>
      <c r="WLI40" s="2"/>
      <c r="WLJ40" s="2"/>
      <c r="WLK40" s="2"/>
      <c r="WLL40" s="2"/>
      <c r="WLM40" s="2"/>
      <c r="WLN40" s="2"/>
      <c r="WLO40" s="2"/>
      <c r="WLP40" s="2"/>
      <c r="WLQ40" s="2"/>
      <c r="WLR40" s="2"/>
      <c r="WLS40" s="2"/>
      <c r="WLT40" s="2"/>
      <c r="WLU40" s="2"/>
      <c r="WLV40" s="2"/>
      <c r="WLW40" s="2"/>
      <c r="WLX40" s="2"/>
      <c r="WLY40" s="2"/>
      <c r="WLZ40" s="2"/>
      <c r="WMA40" s="2"/>
      <c r="WMB40" s="2"/>
      <c r="WMC40" s="2"/>
      <c r="WMD40" s="2"/>
      <c r="WME40" s="2"/>
      <c r="WMF40" s="2"/>
      <c r="WMG40" s="2"/>
      <c r="WMH40" s="2"/>
      <c r="WMI40" s="2"/>
      <c r="WMJ40" s="2"/>
      <c r="WMK40" s="2"/>
      <c r="WML40" s="2"/>
      <c r="WMM40" s="2"/>
      <c r="WMN40" s="2"/>
      <c r="WMO40" s="2"/>
      <c r="WMP40" s="2"/>
      <c r="WMQ40" s="2"/>
      <c r="WMR40" s="2"/>
      <c r="WMS40" s="2"/>
      <c r="WMT40" s="2"/>
      <c r="WMU40" s="2"/>
      <c r="WMV40" s="2"/>
      <c r="WMW40" s="2"/>
      <c r="WMX40" s="2"/>
      <c r="WMY40" s="2"/>
      <c r="WMZ40" s="2"/>
      <c r="WNA40" s="2"/>
      <c r="WNB40" s="2"/>
      <c r="WNC40" s="2"/>
      <c r="WND40" s="2"/>
      <c r="WNE40" s="2"/>
      <c r="WNF40" s="2"/>
      <c r="WNG40" s="2"/>
      <c r="WNH40" s="2"/>
      <c r="WNI40" s="2"/>
      <c r="WNJ40" s="2"/>
      <c r="WNK40" s="2"/>
      <c r="WNL40" s="2"/>
      <c r="WNM40" s="2"/>
      <c r="WNN40" s="2"/>
      <c r="WNO40" s="2"/>
      <c r="WNP40" s="2"/>
      <c r="WNQ40" s="2"/>
      <c r="WNR40" s="2"/>
      <c r="WNS40" s="2"/>
      <c r="WNT40" s="2"/>
      <c r="WNU40" s="2"/>
      <c r="WNV40" s="2"/>
      <c r="WNW40" s="2"/>
      <c r="WNX40" s="2"/>
      <c r="WNY40" s="2"/>
      <c r="WNZ40" s="2"/>
      <c r="WOA40" s="2"/>
      <c r="WOB40" s="2"/>
      <c r="WOC40" s="2"/>
      <c r="WOD40" s="3"/>
      <c r="WOE40" s="3"/>
      <c r="WOF40" s="3"/>
      <c r="WOG40" s="3"/>
      <c r="WOH40" s="3"/>
      <c r="WOI40" s="3"/>
      <c r="WOJ40" s="3"/>
      <c r="WOK40" s="3"/>
      <c r="WOL40" s="3"/>
      <c r="WOM40" s="3"/>
      <c r="WON40" s="3"/>
      <c r="WOO40" s="3"/>
      <c r="WOP40" s="3"/>
      <c r="WOQ40" s="3"/>
      <c r="WOR40" s="3"/>
      <c r="WOS40" s="3"/>
      <c r="WOT40" s="3"/>
      <c r="WOU40" s="3"/>
      <c r="WOV40" s="3"/>
      <c r="WOW40" s="3"/>
      <c r="WOX40" s="3"/>
      <c r="WOY40" s="3"/>
      <c r="WOZ40" s="3"/>
      <c r="WPA40" s="3"/>
      <c r="WPB40" s="3"/>
      <c r="WPC40" s="3"/>
      <c r="WPD40" s="3"/>
      <c r="WPE40" s="3"/>
      <c r="WPF40" s="3"/>
      <c r="WPG40" s="3"/>
      <c r="WPH40" s="3"/>
      <c r="WPI40" s="3"/>
      <c r="WPJ40" s="3"/>
      <c r="WPK40" s="3"/>
      <c r="WPL40" s="3"/>
      <c r="WPM40" s="3"/>
      <c r="WPN40" s="3"/>
      <c r="WPO40" s="3"/>
      <c r="WPP40" s="3"/>
      <c r="WPQ40" s="3"/>
      <c r="WPR40" s="3"/>
      <c r="WPS40" s="3"/>
      <c r="WPT40" s="3"/>
      <c r="WPU40" s="3"/>
      <c r="WPV40" s="3"/>
      <c r="WPW40" s="3"/>
      <c r="WPX40" s="3"/>
      <c r="WPY40" s="3"/>
      <c r="WPZ40" s="3"/>
      <c r="WQA40" s="3"/>
      <c r="WQB40" s="3"/>
      <c r="WQC40" s="3"/>
      <c r="WQD40" s="3"/>
      <c r="WQE40" s="3"/>
      <c r="WQF40" s="3"/>
      <c r="WQG40" s="3"/>
      <c r="WQH40" s="3"/>
      <c r="WQI40" s="3"/>
      <c r="WQJ40" s="3"/>
      <c r="WQK40" s="3"/>
      <c r="WQL40" s="3"/>
      <c r="WQM40" s="3"/>
      <c r="WQN40" s="3"/>
      <c r="WQO40" s="3"/>
      <c r="WQP40" s="3"/>
      <c r="WQQ40" s="3"/>
      <c r="WQR40" s="3"/>
      <c r="WQS40" s="3"/>
      <c r="WQT40" s="3"/>
      <c r="WQU40" s="3"/>
      <c r="WQV40" s="3"/>
      <c r="WQW40" s="3"/>
      <c r="WQX40" s="3"/>
      <c r="WQY40" s="3"/>
      <c r="WQZ40" s="3"/>
      <c r="WRA40" s="3"/>
      <c r="WRB40" s="3"/>
      <c r="WRC40" s="3"/>
      <c r="WRD40" s="3"/>
      <c r="WRE40" s="3"/>
      <c r="WRF40" s="3"/>
      <c r="WRG40" s="4"/>
      <c r="WRH40" s="4"/>
      <c r="WRI40" s="4"/>
      <c r="WRJ40" s="4"/>
      <c r="WRK40" s="4"/>
      <c r="WRL40" s="4"/>
      <c r="WRM40" s="4"/>
      <c r="WRN40" s="4"/>
      <c r="WRO40" s="4"/>
      <c r="WRP40" s="4"/>
      <c r="WRQ40" s="4"/>
      <c r="WRR40" s="4"/>
      <c r="WRS40" s="4"/>
      <c r="WRT40" s="4"/>
      <c r="WRU40" s="4"/>
      <c r="WRV40" s="4"/>
      <c r="WRW40" s="4"/>
      <c r="WRX40" s="4"/>
      <c r="WRY40" s="4"/>
      <c r="WRZ40" s="4"/>
      <c r="WSA40" s="4"/>
      <c r="WSB40" s="4"/>
      <c r="WSC40" s="4"/>
      <c r="WSD40" s="4"/>
      <c r="WSE40" s="4"/>
      <c r="WSF40" s="4"/>
      <c r="WSG40" s="4"/>
      <c r="WSH40" s="4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  <c r="WVS40" s="4"/>
      <c r="WVT40" s="4"/>
      <c r="WVU40" s="4"/>
      <c r="WVV40" s="4"/>
      <c r="WVW40" s="4"/>
      <c r="WVX40" s="4"/>
      <c r="WVY40" s="4"/>
      <c r="WVZ40" s="4"/>
      <c r="WWA40" s="4"/>
      <c r="WWB40" s="4"/>
      <c r="WWC40" s="4"/>
      <c r="WWD40" s="4"/>
      <c r="WWE40" s="4"/>
      <c r="WWF40" s="4"/>
      <c r="WWG40" s="4"/>
      <c r="WWH40" s="4"/>
      <c r="WWI40" s="4"/>
      <c r="WWJ40" s="4"/>
      <c r="WWK40" s="4"/>
      <c r="WWL40" s="4"/>
      <c r="WWM40" s="4"/>
      <c r="WWN40" s="4"/>
      <c r="WWO40" s="4"/>
      <c r="WWP40" s="4"/>
      <c r="WWQ40" s="4"/>
      <c r="WWR40" s="4"/>
      <c r="WWS40" s="4"/>
      <c r="WWT40" s="4"/>
      <c r="WWU40" s="4"/>
      <c r="WWV40" s="4"/>
      <c r="WWW40" s="4"/>
      <c r="WWX40" s="4"/>
      <c r="WWY40" s="4"/>
      <c r="WWZ40" s="4"/>
      <c r="WXA40" s="4"/>
      <c r="WXB40" s="4"/>
      <c r="WXC40" s="4"/>
      <c r="WXD40" s="4"/>
      <c r="WXE40" s="4"/>
      <c r="WXF40" s="4"/>
      <c r="WXG40" s="4"/>
      <c r="WXH40" s="4"/>
      <c r="WXI40" s="4"/>
      <c r="WXJ40" s="4"/>
      <c r="WXK40" s="4"/>
      <c r="WXL40" s="4"/>
      <c r="WXM40" s="4"/>
      <c r="WXN40" s="4"/>
      <c r="WXO40" s="4"/>
      <c r="WXP40" s="4"/>
      <c r="WXQ40" s="4"/>
      <c r="WXR40" s="4"/>
      <c r="WXS40" s="4"/>
      <c r="WXT40" s="4"/>
      <c r="WXU40" s="4"/>
      <c r="WXV40" s="4"/>
      <c r="WXW40" s="4"/>
      <c r="WXX40" s="4"/>
      <c r="WXY40" s="4"/>
      <c r="WXZ40" s="4"/>
      <c r="WYA40" s="4"/>
      <c r="WYB40" s="4"/>
      <c r="WYC40" s="4"/>
      <c r="WYD40" s="4"/>
      <c r="WYE40" s="4"/>
      <c r="WYF40" s="4"/>
      <c r="WYG40" s="4"/>
      <c r="WYH40" s="4"/>
      <c r="WYI40" s="4"/>
      <c r="WYJ40" s="4"/>
      <c r="WYK40" s="4"/>
      <c r="WYL40" s="4"/>
      <c r="WYM40" s="4"/>
      <c r="WYN40" s="4"/>
      <c r="WYO40" s="4"/>
      <c r="WYP40" s="4"/>
      <c r="WYQ40" s="4"/>
      <c r="WYR40" s="4"/>
      <c r="WYS40" s="4"/>
      <c r="WYT40" s="4"/>
      <c r="WYU40" s="4"/>
      <c r="WYV40" s="4"/>
      <c r="WYW40" s="4"/>
      <c r="WYX40" s="4"/>
      <c r="WYY40" s="4"/>
      <c r="WYZ40" s="4"/>
      <c r="WZA40" s="4"/>
      <c r="WZB40" s="4"/>
      <c r="WZC40" s="4"/>
      <c r="WZD40" s="4"/>
      <c r="WZE40" s="4"/>
      <c r="WZF40" s="4"/>
      <c r="WZG40" s="4"/>
      <c r="WZH40" s="4"/>
      <c r="WZI40" s="4"/>
      <c r="WZJ40" s="4"/>
      <c r="WZK40" s="4"/>
      <c r="WZL40" s="4"/>
      <c r="WZM40" s="4"/>
      <c r="WZN40" s="4"/>
      <c r="WZO40" s="4"/>
      <c r="WZP40" s="4"/>
      <c r="WZQ40" s="4"/>
      <c r="WZR40" s="4"/>
      <c r="WZS40" s="4"/>
      <c r="WZT40" s="4"/>
      <c r="WZU40" s="4"/>
      <c r="WZV40" s="4"/>
      <c r="WZW40" s="4"/>
      <c r="WZX40" s="4"/>
      <c r="WZY40" s="4"/>
      <c r="WZZ40" s="4"/>
      <c r="XAA40" s="4"/>
      <c r="XAB40" s="4"/>
      <c r="XAC40" s="4"/>
      <c r="XAD40" s="4"/>
      <c r="XAE40" s="4"/>
      <c r="XAF40" s="4"/>
      <c r="XAG40" s="4"/>
      <c r="XAH40" s="4"/>
      <c r="XAI40" s="4"/>
      <c r="XAJ40" s="4"/>
      <c r="XAK40" s="4"/>
      <c r="XAL40" s="4"/>
      <c r="XAM40" s="4"/>
      <c r="XAN40" s="4"/>
      <c r="XAO40" s="4"/>
      <c r="XAP40" s="4"/>
      <c r="XAQ40" s="4"/>
      <c r="XAR40" s="4"/>
      <c r="XAS40" s="4"/>
      <c r="XAT40" s="4"/>
      <c r="XAU40" s="4"/>
      <c r="XAV40" s="4"/>
      <c r="XAW40" s="4"/>
      <c r="XAX40" s="4"/>
      <c r="XAY40" s="4"/>
      <c r="XAZ40" s="4"/>
      <c r="XBA40" s="4"/>
      <c r="XBB40" s="4"/>
      <c r="XBC40" s="4"/>
      <c r="XBD40" s="4"/>
      <c r="XBE40" s="4"/>
      <c r="XBF40" s="4"/>
      <c r="XBG40" s="4"/>
      <c r="XBH40" s="4"/>
      <c r="XBI40" s="4"/>
      <c r="XBJ40" s="4"/>
      <c r="XBK40" s="4"/>
      <c r="XBL40" s="4"/>
      <c r="XBM40" s="4"/>
      <c r="XBN40" s="4"/>
      <c r="XBO40" s="4"/>
      <c r="XBP40" s="4"/>
      <c r="XBQ40" s="4"/>
      <c r="XBR40" s="4"/>
      <c r="XBS40" s="4"/>
      <c r="XBT40" s="4"/>
      <c r="XBU40" s="4"/>
      <c r="XBV40" s="4"/>
      <c r="XBW40" s="4"/>
      <c r="XBX40" s="4"/>
      <c r="XBY40" s="4"/>
      <c r="XBZ40" s="4"/>
      <c r="XCA40" s="4"/>
      <c r="XCB40" s="4"/>
      <c r="XCC40" s="4"/>
      <c r="XCD40" s="4"/>
      <c r="XCE40" s="4"/>
      <c r="XCF40" s="4"/>
      <c r="XCG40" s="4"/>
      <c r="XCH40" s="4"/>
      <c r="XCI40" s="4"/>
      <c r="XCJ40" s="4"/>
      <c r="XCK40" s="4"/>
      <c r="XCL40" s="4"/>
      <c r="XCM40" s="4"/>
      <c r="XCN40" s="4"/>
      <c r="XCO40" s="4"/>
      <c r="XCP40" s="4"/>
      <c r="XCQ40" s="4"/>
      <c r="XCR40" s="4"/>
      <c r="XCS40" s="4"/>
      <c r="XCT40" s="4"/>
      <c r="XCU40" s="4"/>
      <c r="XCV40" s="4"/>
      <c r="XCW40" s="4"/>
      <c r="XCX40" s="4"/>
      <c r="XCY40" s="4"/>
      <c r="XCZ40" s="4"/>
      <c r="XDA40" s="4"/>
      <c r="XDB40" s="4"/>
      <c r="XDC40" s="4"/>
      <c r="XDD40" s="4"/>
      <c r="XDE40" s="4"/>
      <c r="XDF40" s="4"/>
      <c r="XDG40" s="4"/>
      <c r="XDH40" s="4"/>
      <c r="XDI40" s="4"/>
      <c r="XDJ40" s="4"/>
      <c r="XDK40" s="4"/>
      <c r="XDL40" s="4"/>
      <c r="XDM40" s="4"/>
      <c r="XDN40" s="4"/>
      <c r="XDO40" s="4"/>
      <c r="XDP40" s="4"/>
      <c r="XDQ40" s="4"/>
      <c r="XDR40" s="4"/>
      <c r="XDS40" s="4"/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  <c r="XEH40" s="4"/>
      <c r="XEI40" s="4"/>
      <c r="XEJ40" s="4"/>
      <c r="XEK40" s="4"/>
      <c r="XEL40" s="4"/>
      <c r="XEM40" s="4"/>
      <c r="XEN40" s="4"/>
      <c r="XEO40" s="4"/>
      <c r="XEP40" s="4"/>
      <c r="XEQ40" s="4"/>
      <c r="XER40" s="4"/>
      <c r="XES40" s="4"/>
      <c r="XET40" s="4"/>
      <c r="XEU40" s="4"/>
      <c r="XEV40" s="4"/>
      <c r="XEW40" s="4"/>
      <c r="XEX40" s="4"/>
      <c r="XEY40" s="4"/>
      <c r="XEZ40" s="4"/>
      <c r="XFA40" s="4"/>
      <c r="XFB40" s="4"/>
      <c r="XFC40" s="4"/>
    </row>
    <row r="41" customFormat="false" ht="13.8" hidden="false" customHeight="false" outlineLevel="0" collapsed="false">
      <c r="A41" s="52"/>
      <c r="B41" s="21" t="s">
        <v>31</v>
      </c>
      <c r="C41" s="15" t="s">
        <v>61</v>
      </c>
      <c r="D41" s="21" t="n">
        <v>200</v>
      </c>
      <c r="E41" s="27" t="n">
        <v>1</v>
      </c>
      <c r="F41" s="27" t="n">
        <f aca="false">BE41*200/200</f>
        <v>0</v>
      </c>
      <c r="G41" s="27" t="n">
        <v>20</v>
      </c>
      <c r="H41" s="27" t="n">
        <f aca="false">BG41*200/200</f>
        <v>42</v>
      </c>
      <c r="I41" s="27" t="n">
        <f aca="false">BH41*200/200</f>
        <v>0</v>
      </c>
      <c r="J41" s="27" t="n">
        <f aca="false">BI41*200/200</f>
        <v>0.01</v>
      </c>
      <c r="K41" s="27" t="n">
        <f aca="false">BJ41*200/200</f>
        <v>0.01</v>
      </c>
      <c r="L41" s="27" t="n">
        <v>4</v>
      </c>
      <c r="M41" s="27" t="n">
        <v>14</v>
      </c>
      <c r="N41" s="27" t="n">
        <v>8</v>
      </c>
      <c r="O41" s="27" t="n">
        <v>14</v>
      </c>
      <c r="P41" s="27" t="n">
        <f aca="false">BO41*200/200</f>
        <v>1.4</v>
      </c>
      <c r="Q41" s="42" t="n">
        <v>1</v>
      </c>
      <c r="R41" s="42"/>
      <c r="S41" s="42" t="n">
        <v>20.2</v>
      </c>
      <c r="T41" s="42" t="n">
        <v>84.8</v>
      </c>
      <c r="U41" s="42"/>
      <c r="V41" s="15" t="n">
        <v>0.02</v>
      </c>
      <c r="W41" s="15" t="n">
        <v>0.02</v>
      </c>
      <c r="X41" s="42" t="n">
        <v>4</v>
      </c>
      <c r="Y41" s="42" t="n">
        <v>14</v>
      </c>
      <c r="Z41" s="42" t="n">
        <v>14</v>
      </c>
      <c r="AA41" s="42" t="n">
        <v>14</v>
      </c>
      <c r="AB41" s="42" t="n">
        <v>2.8</v>
      </c>
      <c r="BD41" s="27" t="n">
        <v>0.5</v>
      </c>
      <c r="BE41" s="27" t="n">
        <f aca="false">BQ41*200/200</f>
        <v>0</v>
      </c>
      <c r="BF41" s="27" t="n">
        <v>10.1</v>
      </c>
      <c r="BG41" s="27" t="n">
        <v>42</v>
      </c>
      <c r="BH41" s="27" t="n">
        <f aca="false">BT41*200/200</f>
        <v>0</v>
      </c>
      <c r="BI41" s="27" t="n">
        <v>0.01</v>
      </c>
      <c r="BJ41" s="27" t="n">
        <v>0.01</v>
      </c>
      <c r="BK41" s="27" t="n">
        <v>2</v>
      </c>
      <c r="BL41" s="27" t="n">
        <v>7</v>
      </c>
      <c r="BM41" s="27" t="n">
        <v>4</v>
      </c>
      <c r="BN41" s="27" t="n">
        <v>7</v>
      </c>
      <c r="BO41" s="27" t="n">
        <v>1.4</v>
      </c>
      <c r="WAQ41" s="2"/>
      <c r="WAR41" s="2"/>
      <c r="WAS41" s="2"/>
      <c r="WAT41" s="2"/>
      <c r="WAU41" s="2"/>
      <c r="WAV41" s="2"/>
      <c r="WAW41" s="2"/>
      <c r="WAX41" s="2"/>
      <c r="WAY41" s="2"/>
      <c r="WAZ41" s="2"/>
      <c r="WBA41" s="2"/>
      <c r="WBB41" s="2"/>
      <c r="WBC41" s="2"/>
      <c r="WBD41" s="2"/>
      <c r="WBE41" s="2"/>
      <c r="WBF41" s="2"/>
      <c r="WBG41" s="2"/>
      <c r="WBH41" s="2"/>
      <c r="WBI41" s="2"/>
      <c r="WBJ41" s="2"/>
      <c r="WBK41" s="2"/>
      <c r="WBL41" s="2"/>
      <c r="WBM41" s="2"/>
      <c r="WBN41" s="2"/>
      <c r="WBO41" s="2"/>
      <c r="WBP41" s="2"/>
      <c r="WBQ41" s="2"/>
      <c r="WBR41" s="2"/>
      <c r="WBS41" s="2"/>
      <c r="WBT41" s="2"/>
      <c r="WBU41" s="2"/>
      <c r="WBV41" s="2"/>
      <c r="WBW41" s="2"/>
      <c r="WBX41" s="2"/>
      <c r="WBY41" s="2"/>
      <c r="WBZ41" s="2"/>
      <c r="WCA41" s="2"/>
      <c r="WCB41" s="2"/>
      <c r="WCC41" s="2"/>
      <c r="WCD41" s="2"/>
      <c r="WCE41" s="2"/>
      <c r="WCF41" s="2"/>
      <c r="WCG41" s="2"/>
      <c r="WCH41" s="2"/>
      <c r="WCI41" s="2"/>
      <c r="WCJ41" s="2"/>
      <c r="WCK41" s="2"/>
      <c r="WCL41" s="2"/>
      <c r="WCM41" s="2"/>
      <c r="WCN41" s="2"/>
      <c r="WCO41" s="2"/>
      <c r="WCP41" s="2"/>
      <c r="WCQ41" s="2"/>
      <c r="WCR41" s="2"/>
      <c r="WCS41" s="2"/>
      <c r="WCT41" s="2"/>
      <c r="WCU41" s="2"/>
      <c r="WCV41" s="2"/>
      <c r="WCW41" s="2"/>
      <c r="WCX41" s="2"/>
      <c r="WCY41" s="2"/>
      <c r="WCZ41" s="2"/>
      <c r="WDA41" s="2"/>
      <c r="WDB41" s="2"/>
      <c r="WDC41" s="2"/>
      <c r="WDD41" s="2"/>
      <c r="WDE41" s="2"/>
      <c r="WDF41" s="2"/>
      <c r="WDG41" s="2"/>
      <c r="WDH41" s="2"/>
      <c r="WDI41" s="2"/>
      <c r="WDJ41" s="2"/>
      <c r="WDK41" s="2"/>
      <c r="WDL41" s="2"/>
      <c r="WDM41" s="2"/>
      <c r="WDN41" s="2"/>
      <c r="WDO41" s="2"/>
      <c r="WDP41" s="2"/>
      <c r="WDQ41" s="2"/>
      <c r="WDR41" s="2"/>
      <c r="WDS41" s="2"/>
      <c r="WDT41" s="2"/>
      <c r="WDU41" s="2"/>
      <c r="WDV41" s="2"/>
      <c r="WDW41" s="2"/>
      <c r="WDX41" s="2"/>
      <c r="WDY41" s="2"/>
      <c r="WDZ41" s="2"/>
      <c r="WEA41" s="2"/>
      <c r="WEB41" s="2"/>
      <c r="WEC41" s="2"/>
      <c r="WED41" s="2"/>
      <c r="WEE41" s="2"/>
      <c r="WEF41" s="2"/>
      <c r="WEG41" s="2"/>
      <c r="WEH41" s="2"/>
      <c r="WEI41" s="2"/>
      <c r="WEJ41" s="2"/>
      <c r="WEK41" s="2"/>
      <c r="WEL41" s="2"/>
      <c r="WEM41" s="2"/>
      <c r="WEN41" s="2"/>
      <c r="WEO41" s="2"/>
      <c r="WEP41" s="2"/>
      <c r="WEQ41" s="2"/>
      <c r="WER41" s="2"/>
      <c r="WES41" s="2"/>
      <c r="WET41" s="2"/>
      <c r="WEU41" s="2"/>
      <c r="WEV41" s="2"/>
      <c r="WEW41" s="2"/>
      <c r="WEX41" s="2"/>
      <c r="WEY41" s="2"/>
      <c r="WEZ41" s="2"/>
      <c r="WFA41" s="2"/>
      <c r="WFB41" s="2"/>
      <c r="WFC41" s="2"/>
      <c r="WFD41" s="2"/>
      <c r="WFE41" s="2"/>
      <c r="WFF41" s="2"/>
      <c r="WFG41" s="2"/>
      <c r="WFH41" s="2"/>
      <c r="WFI41" s="2"/>
      <c r="WFJ41" s="2"/>
      <c r="WFK41" s="2"/>
      <c r="WFL41" s="2"/>
      <c r="WFM41" s="2"/>
      <c r="WFN41" s="2"/>
      <c r="WFO41" s="2"/>
      <c r="WFP41" s="2"/>
      <c r="WFQ41" s="2"/>
      <c r="WFR41" s="2"/>
      <c r="WFS41" s="2"/>
      <c r="WFT41" s="2"/>
      <c r="WFU41" s="2"/>
      <c r="WFV41" s="2"/>
      <c r="WFW41" s="2"/>
      <c r="WFX41" s="2"/>
      <c r="WFY41" s="2"/>
      <c r="WFZ41" s="2"/>
      <c r="WGA41" s="2"/>
      <c r="WGB41" s="2"/>
      <c r="WGC41" s="2"/>
      <c r="WGD41" s="2"/>
      <c r="WGE41" s="2"/>
      <c r="WGF41" s="2"/>
      <c r="WGG41" s="2"/>
      <c r="WGH41" s="2"/>
      <c r="WGI41" s="2"/>
      <c r="WGJ41" s="2"/>
      <c r="WGK41" s="2"/>
      <c r="WGL41" s="2"/>
      <c r="WGM41" s="2"/>
      <c r="WGN41" s="2"/>
      <c r="WGO41" s="2"/>
      <c r="WGP41" s="2"/>
      <c r="WGQ41" s="2"/>
      <c r="WGR41" s="2"/>
      <c r="WGS41" s="2"/>
      <c r="WGT41" s="2"/>
      <c r="WGU41" s="2"/>
      <c r="WGV41" s="2"/>
      <c r="WGW41" s="2"/>
      <c r="WGX41" s="2"/>
      <c r="WGY41" s="2"/>
      <c r="WGZ41" s="2"/>
      <c r="WHA41" s="2"/>
      <c r="WHB41" s="2"/>
      <c r="WHC41" s="2"/>
      <c r="WHD41" s="2"/>
      <c r="WHE41" s="2"/>
      <c r="WHF41" s="2"/>
      <c r="WHG41" s="2"/>
      <c r="WHH41" s="2"/>
      <c r="WHI41" s="2"/>
      <c r="WHJ41" s="2"/>
      <c r="WHK41" s="2"/>
      <c r="WHL41" s="2"/>
      <c r="WHM41" s="2"/>
      <c r="WHN41" s="2"/>
      <c r="WHO41" s="2"/>
      <c r="WHP41" s="2"/>
      <c r="WHQ41" s="2"/>
      <c r="WHR41" s="2"/>
      <c r="WHS41" s="2"/>
      <c r="WHT41" s="2"/>
      <c r="WHU41" s="2"/>
      <c r="WHV41" s="2"/>
      <c r="WHW41" s="2"/>
      <c r="WHX41" s="2"/>
      <c r="WHY41" s="2"/>
      <c r="WHZ41" s="2"/>
      <c r="WIA41" s="2"/>
      <c r="WIB41" s="2"/>
      <c r="WIC41" s="2"/>
      <c r="WID41" s="2"/>
      <c r="WIE41" s="2"/>
      <c r="WIF41" s="2"/>
      <c r="WIG41" s="2"/>
      <c r="WIH41" s="2"/>
      <c r="WII41" s="2"/>
      <c r="WIJ41" s="2"/>
      <c r="WIK41" s="2"/>
      <c r="WIL41" s="2"/>
      <c r="WIM41" s="2"/>
      <c r="WIN41" s="2"/>
      <c r="WIO41" s="2"/>
      <c r="WIP41" s="2"/>
      <c r="WIQ41" s="2"/>
      <c r="WIR41" s="2"/>
      <c r="WIS41" s="2"/>
      <c r="WIT41" s="2"/>
      <c r="WIU41" s="2"/>
      <c r="WIV41" s="2"/>
      <c r="WIW41" s="2"/>
      <c r="WIX41" s="2"/>
      <c r="WIY41" s="2"/>
      <c r="WIZ41" s="2"/>
      <c r="WJA41" s="2"/>
      <c r="WJB41" s="2"/>
      <c r="WJC41" s="2"/>
      <c r="WJD41" s="2"/>
      <c r="WJE41" s="2"/>
      <c r="WJF41" s="2"/>
      <c r="WJG41" s="2"/>
      <c r="WJH41" s="2"/>
      <c r="WJI41" s="2"/>
      <c r="WJJ41" s="2"/>
      <c r="WJK41" s="2"/>
      <c r="WJL41" s="2"/>
      <c r="WJM41" s="2"/>
      <c r="WJN41" s="2"/>
      <c r="WJO41" s="2"/>
      <c r="WJP41" s="2"/>
      <c r="WJQ41" s="2"/>
      <c r="WJR41" s="2"/>
      <c r="WJS41" s="2"/>
      <c r="WJT41" s="2"/>
      <c r="WJU41" s="2"/>
      <c r="WJV41" s="2"/>
      <c r="WJW41" s="2"/>
      <c r="WJX41" s="2"/>
      <c r="WJY41" s="2"/>
      <c r="WJZ41" s="2"/>
      <c r="WKA41" s="2"/>
      <c r="WKB41" s="2"/>
      <c r="WKC41" s="2"/>
      <c r="WKD41" s="2"/>
      <c r="WKE41" s="2"/>
      <c r="WKF41" s="2"/>
      <c r="WKG41" s="2"/>
      <c r="WKH41" s="2"/>
      <c r="WKI41" s="2"/>
      <c r="WKJ41" s="2"/>
      <c r="WKK41" s="2"/>
      <c r="WKL41" s="2"/>
      <c r="WKM41" s="2"/>
      <c r="WKN41" s="2"/>
      <c r="WKO41" s="2"/>
      <c r="WKP41" s="2"/>
      <c r="WKQ41" s="2"/>
      <c r="WKR41" s="2"/>
      <c r="WKS41" s="2"/>
      <c r="WKT41" s="2"/>
      <c r="WKU41" s="2"/>
      <c r="WKV41" s="2"/>
      <c r="WKW41" s="2"/>
      <c r="WKX41" s="2"/>
      <c r="WKY41" s="2"/>
      <c r="WKZ41" s="2"/>
      <c r="WLA41" s="2"/>
      <c r="WLB41" s="2"/>
      <c r="WLC41" s="2"/>
      <c r="WLD41" s="2"/>
      <c r="WLE41" s="2"/>
      <c r="WLF41" s="2"/>
      <c r="WLG41" s="2"/>
      <c r="WLH41" s="2"/>
      <c r="WLI41" s="2"/>
      <c r="WLJ41" s="2"/>
      <c r="WLK41" s="2"/>
      <c r="WLL41" s="2"/>
      <c r="WLM41" s="2"/>
      <c r="WLN41" s="2"/>
      <c r="WLO41" s="2"/>
      <c r="WLP41" s="2"/>
      <c r="WLQ41" s="2"/>
      <c r="WLR41" s="2"/>
      <c r="WLS41" s="2"/>
      <c r="WLT41" s="2"/>
      <c r="WLU41" s="2"/>
      <c r="WLV41" s="2"/>
      <c r="WLW41" s="2"/>
      <c r="WLX41" s="2"/>
      <c r="WLY41" s="2"/>
      <c r="WLZ41" s="2"/>
      <c r="WMA41" s="2"/>
      <c r="WMB41" s="2"/>
      <c r="WMC41" s="2"/>
      <c r="WMD41" s="2"/>
      <c r="WME41" s="2"/>
      <c r="WMF41" s="2"/>
      <c r="WMG41" s="2"/>
      <c r="WMH41" s="2"/>
      <c r="WMI41" s="2"/>
      <c r="WMJ41" s="2"/>
      <c r="WMK41" s="2"/>
      <c r="WML41" s="2"/>
      <c r="WMM41" s="2"/>
      <c r="WMN41" s="2"/>
      <c r="WMO41" s="2"/>
      <c r="WMP41" s="2"/>
      <c r="WMQ41" s="2"/>
      <c r="WMR41" s="2"/>
      <c r="WMS41" s="2"/>
      <c r="WMT41" s="2"/>
      <c r="WMU41" s="2"/>
      <c r="WMV41" s="2"/>
      <c r="WMW41" s="2"/>
      <c r="WMX41" s="2"/>
      <c r="WMY41" s="2"/>
      <c r="WMZ41" s="2"/>
      <c r="WNA41" s="2"/>
      <c r="WNB41" s="2"/>
      <c r="WNC41" s="2"/>
      <c r="WND41" s="2"/>
      <c r="WNE41" s="2"/>
      <c r="WNF41" s="2"/>
      <c r="WNG41" s="2"/>
      <c r="WNH41" s="2"/>
      <c r="WNI41" s="2"/>
      <c r="WNJ41" s="2"/>
      <c r="WNK41" s="2"/>
      <c r="WNL41" s="2"/>
      <c r="WNM41" s="2"/>
      <c r="WNN41" s="2"/>
      <c r="WNO41" s="2"/>
      <c r="WNP41" s="2"/>
      <c r="WNQ41" s="2"/>
      <c r="WNR41" s="2"/>
      <c r="WNS41" s="2"/>
      <c r="WNT41" s="2"/>
      <c r="WNU41" s="2"/>
      <c r="WNV41" s="2"/>
      <c r="WNW41" s="2"/>
      <c r="WNX41" s="2"/>
      <c r="WNY41" s="2"/>
      <c r="WNZ41" s="2"/>
      <c r="WOA41" s="2"/>
      <c r="WOB41" s="2"/>
      <c r="WOC41" s="2"/>
      <c r="WOD41" s="2"/>
      <c r="WOE41" s="2"/>
      <c r="WOF41" s="2"/>
      <c r="WOG41" s="2"/>
      <c r="WOH41" s="2"/>
      <c r="WOI41" s="2"/>
      <c r="WOJ41" s="2"/>
      <c r="WOK41" s="2"/>
      <c r="WOL41" s="2"/>
      <c r="WOM41" s="2"/>
      <c r="WRG41" s="4"/>
      <c r="WRH41" s="4"/>
      <c r="WRI41" s="4"/>
      <c r="WRJ41" s="4"/>
      <c r="WRK41" s="4"/>
      <c r="WRL41" s="4"/>
      <c r="WRM41" s="4"/>
      <c r="WRN41" s="4"/>
      <c r="WRO41" s="4"/>
      <c r="WRP41" s="4"/>
      <c r="WRQ41" s="4"/>
      <c r="WRR41" s="4"/>
      <c r="WRS41" s="4"/>
      <c r="WRT41" s="4"/>
      <c r="WRU41" s="4"/>
      <c r="WRV41" s="4"/>
      <c r="WRW41" s="4"/>
      <c r="WRX41" s="4"/>
      <c r="WRY41" s="4"/>
      <c r="WRZ41" s="4"/>
      <c r="WSA41" s="4"/>
      <c r="WSB41" s="4"/>
      <c r="WSC41" s="4"/>
      <c r="WSD41" s="4"/>
      <c r="WSE41" s="4"/>
      <c r="WSF41" s="4"/>
      <c r="WSG41" s="4"/>
      <c r="WSH41" s="4"/>
      <c r="WSI41" s="4"/>
      <c r="WSJ41" s="4"/>
      <c r="WSK41" s="4"/>
      <c r="WSL41" s="4"/>
      <c r="WSM41" s="4"/>
      <c r="WSN41" s="4"/>
      <c r="WSO41" s="4"/>
      <c r="WSP41" s="4"/>
      <c r="WSQ41" s="4"/>
      <c r="WSR41" s="4"/>
      <c r="WSS41" s="4"/>
      <c r="WST41" s="4"/>
      <c r="WSU41" s="4"/>
      <c r="WSV41" s="4"/>
      <c r="WSW41" s="4"/>
      <c r="WSX41" s="4"/>
      <c r="WSY41" s="4"/>
      <c r="WSZ41" s="4"/>
      <c r="WTA41" s="4"/>
      <c r="WTB41" s="4"/>
      <c r="WTC41" s="4"/>
      <c r="WTD41" s="4"/>
      <c r="WTE41" s="4"/>
      <c r="WTF41" s="4"/>
      <c r="WTG41" s="4"/>
      <c r="WTH41" s="4"/>
      <c r="WTI41" s="4"/>
      <c r="WTJ41" s="4"/>
      <c r="WTK41" s="4"/>
      <c r="WTL41" s="4"/>
      <c r="WTM41" s="4"/>
      <c r="WTN41" s="4"/>
      <c r="WTO41" s="4"/>
      <c r="WTP41" s="4"/>
      <c r="WTQ41" s="4"/>
      <c r="WTR41" s="4"/>
      <c r="WTS41" s="4"/>
      <c r="WTT41" s="4"/>
      <c r="WTU41" s="4"/>
      <c r="WTV41" s="4"/>
      <c r="WTW41" s="4"/>
      <c r="WTX41" s="4"/>
      <c r="WTY41" s="4"/>
      <c r="WTZ41" s="4"/>
      <c r="WUA41" s="4"/>
      <c r="WUB41" s="4"/>
      <c r="WUC41" s="4"/>
      <c r="WUD41" s="4"/>
      <c r="WUE41" s="4"/>
      <c r="WUF41" s="4"/>
      <c r="WUG41" s="4"/>
      <c r="WUH41" s="4"/>
      <c r="WUI41" s="4"/>
      <c r="WUJ41" s="4"/>
      <c r="WUK41" s="4"/>
      <c r="WUL41" s="4"/>
      <c r="WUM41" s="4"/>
      <c r="WUN41" s="4"/>
      <c r="WUO41" s="4"/>
      <c r="WUP41" s="4"/>
      <c r="WUQ41" s="4"/>
      <c r="WUR41" s="4"/>
      <c r="WUS41" s="4"/>
      <c r="WUT41" s="4"/>
      <c r="WUU41" s="4"/>
      <c r="WUV41" s="4"/>
      <c r="WUW41" s="4"/>
      <c r="WUX41" s="4"/>
      <c r="WUY41" s="4"/>
      <c r="WUZ41" s="4"/>
      <c r="WVA41" s="4"/>
      <c r="WVB41" s="4"/>
      <c r="WVC41" s="4"/>
      <c r="WVD41" s="4"/>
      <c r="WVE41" s="4"/>
      <c r="WVF41" s="4"/>
      <c r="WVG41" s="4"/>
      <c r="WVH41" s="4"/>
      <c r="WVI41" s="4"/>
      <c r="WVJ41" s="4"/>
      <c r="WVK41" s="4"/>
      <c r="WVL41" s="4"/>
      <c r="WVM41" s="4"/>
      <c r="WVN41" s="4"/>
      <c r="WVO41" s="4"/>
      <c r="WVP41" s="4"/>
      <c r="WVQ41" s="4"/>
      <c r="WVR41" s="4"/>
      <c r="WVS41" s="4"/>
      <c r="WVT41" s="4"/>
      <c r="WVU41" s="4"/>
      <c r="WVV41" s="4"/>
      <c r="WVW41" s="4"/>
      <c r="WVX41" s="4"/>
      <c r="WVY41" s="4"/>
      <c r="WVZ41" s="4"/>
      <c r="WWA41" s="4"/>
      <c r="WWB41" s="4"/>
      <c r="WWC41" s="4"/>
      <c r="WWD41" s="4"/>
      <c r="WWE41" s="4"/>
      <c r="WWF41" s="4"/>
      <c r="WWG41" s="4"/>
      <c r="WWH41" s="4"/>
      <c r="WWI41" s="4"/>
      <c r="WWJ41" s="4"/>
      <c r="WWK41" s="4"/>
      <c r="WWL41" s="4"/>
      <c r="WWM41" s="4"/>
      <c r="WWN41" s="4"/>
      <c r="WWO41" s="4"/>
      <c r="WWP41" s="4"/>
      <c r="WWQ41" s="4"/>
      <c r="WWR41" s="4"/>
      <c r="WWS41" s="4"/>
      <c r="WWT41" s="4"/>
      <c r="WWU41" s="4"/>
      <c r="WWV41" s="4"/>
      <c r="WWW41" s="4"/>
      <c r="WWX41" s="4"/>
      <c r="WWY41" s="4"/>
      <c r="WWZ41" s="4"/>
      <c r="WXA41" s="4"/>
      <c r="WXB41" s="4"/>
      <c r="WXC41" s="4"/>
      <c r="WXD41" s="4"/>
      <c r="WXE41" s="4"/>
      <c r="WXF41" s="4"/>
      <c r="WXG41" s="4"/>
      <c r="WXH41" s="4"/>
      <c r="WXI41" s="4"/>
      <c r="WXJ41" s="4"/>
      <c r="WXK41" s="4"/>
      <c r="WXL41" s="4"/>
      <c r="WXM41" s="4"/>
      <c r="WXN41" s="4"/>
      <c r="WXO41" s="4"/>
      <c r="WXP41" s="4"/>
      <c r="WXQ41" s="4"/>
      <c r="WXR41" s="4"/>
      <c r="WXS41" s="4"/>
      <c r="WXT41" s="4"/>
      <c r="WXU41" s="4"/>
      <c r="WXV41" s="4"/>
      <c r="WXW41" s="4"/>
      <c r="WXX41" s="4"/>
      <c r="WXY41" s="4"/>
      <c r="WXZ41" s="4"/>
      <c r="WYA41" s="4"/>
      <c r="WYB41" s="4"/>
      <c r="WYC41" s="4"/>
      <c r="WYD41" s="4"/>
      <c r="WYE41" s="4"/>
      <c r="WYF41" s="4"/>
      <c r="WYG41" s="4"/>
      <c r="WYH41" s="4"/>
      <c r="WYI41" s="4"/>
      <c r="WYJ41" s="4"/>
      <c r="WYK41" s="4"/>
      <c r="WYL41" s="4"/>
      <c r="WYM41" s="4"/>
      <c r="WYN41" s="4"/>
      <c r="WYO41" s="4"/>
      <c r="WYP41" s="4"/>
      <c r="WYQ41" s="4"/>
      <c r="WYR41" s="4"/>
      <c r="WYS41" s="4"/>
      <c r="WYT41" s="4"/>
      <c r="WYU41" s="4"/>
      <c r="WYV41" s="4"/>
      <c r="WYW41" s="4"/>
      <c r="WYX41" s="4"/>
      <c r="WYY41" s="4"/>
      <c r="WYZ41" s="4"/>
      <c r="WZA41" s="4"/>
      <c r="WZB41" s="4"/>
      <c r="WZC41" s="4"/>
      <c r="WZD41" s="4"/>
      <c r="WZE41" s="4"/>
      <c r="WZF41" s="4"/>
      <c r="WZG41" s="4"/>
      <c r="WZH41" s="4"/>
      <c r="WZI41" s="4"/>
      <c r="WZJ41" s="4"/>
      <c r="WZK41" s="4"/>
      <c r="WZL41" s="4"/>
      <c r="WZM41" s="4"/>
      <c r="WZN41" s="4"/>
      <c r="WZO41" s="4"/>
      <c r="WZP41" s="4"/>
      <c r="WZQ41" s="4"/>
      <c r="WZR41" s="4"/>
      <c r="WZS41" s="4"/>
      <c r="WZT41" s="4"/>
      <c r="WZU41" s="4"/>
      <c r="WZV41" s="4"/>
      <c r="WZW41" s="4"/>
      <c r="WZX41" s="4"/>
      <c r="WZY41" s="4"/>
      <c r="WZZ41" s="4"/>
      <c r="XAA41" s="4"/>
      <c r="XAB41" s="4"/>
      <c r="XAC41" s="4"/>
      <c r="XAD41" s="4"/>
      <c r="XAE41" s="4"/>
      <c r="XAF41" s="4"/>
      <c r="XAG41" s="4"/>
      <c r="XAH41" s="4"/>
      <c r="XAI41" s="4"/>
      <c r="XAJ41" s="4"/>
      <c r="XAK41" s="4"/>
      <c r="XAL41" s="4"/>
      <c r="XAM41" s="4"/>
      <c r="XAN41" s="4"/>
      <c r="XAO41" s="4"/>
      <c r="XAP41" s="4"/>
      <c r="XAQ41" s="4"/>
      <c r="XAR41" s="4"/>
      <c r="XAS41" s="4"/>
      <c r="XAT41" s="4"/>
      <c r="XAU41" s="4"/>
      <c r="XAV41" s="4"/>
      <c r="XAW41" s="4"/>
      <c r="XAX41" s="4"/>
      <c r="XAY41" s="4"/>
      <c r="XAZ41" s="4"/>
      <c r="XBA41" s="4"/>
      <c r="XBB41" s="4"/>
      <c r="XBC41" s="4"/>
      <c r="XBD41" s="4"/>
      <c r="XBE41" s="4"/>
      <c r="XBF41" s="4"/>
      <c r="XBG41" s="4"/>
      <c r="XBH41" s="4"/>
      <c r="XBI41" s="4"/>
      <c r="XBJ41" s="4"/>
      <c r="XBK41" s="4"/>
      <c r="XBL41" s="4"/>
      <c r="XBM41" s="4"/>
      <c r="XBN41" s="4"/>
      <c r="XBO41" s="4"/>
      <c r="XBP41" s="4"/>
      <c r="XBQ41" s="4"/>
      <c r="XBR41" s="4"/>
      <c r="XBS41" s="4"/>
      <c r="XBT41" s="4"/>
      <c r="XBU41" s="4"/>
      <c r="XBV41" s="4"/>
      <c r="XBW41" s="4"/>
      <c r="XBX41" s="4"/>
      <c r="XBY41" s="4"/>
      <c r="XBZ41" s="4"/>
      <c r="XCA41" s="4"/>
      <c r="XCB41" s="4"/>
      <c r="XCC41" s="4"/>
      <c r="XCD41" s="4"/>
      <c r="XCE41" s="4"/>
      <c r="XCF41" s="4"/>
      <c r="XCG41" s="4"/>
      <c r="XCH41" s="4"/>
      <c r="XCI41" s="4"/>
      <c r="XCJ41" s="4"/>
      <c r="XCK41" s="4"/>
      <c r="XCL41" s="4"/>
      <c r="XCM41" s="4"/>
      <c r="XCN41" s="4"/>
      <c r="XCO41" s="4"/>
      <c r="XCP41" s="4"/>
      <c r="XCQ41" s="4"/>
      <c r="XCR41" s="4"/>
      <c r="XCS41" s="4"/>
      <c r="XCT41" s="4"/>
      <c r="XCU41" s="4"/>
      <c r="XCV41" s="4"/>
      <c r="XCW41" s="4"/>
      <c r="XCX41" s="4"/>
      <c r="XCY41" s="4"/>
      <c r="XCZ41" s="4"/>
      <c r="XDA41" s="4"/>
      <c r="XDB41" s="4"/>
      <c r="XDC41" s="4"/>
      <c r="XDD41" s="4"/>
      <c r="XDE41" s="4"/>
      <c r="XDF41" s="4"/>
      <c r="XDG41" s="4"/>
      <c r="XDH41" s="4"/>
      <c r="XDI41" s="4"/>
      <c r="XDJ41" s="4"/>
      <c r="XDK41" s="4"/>
      <c r="XDL41" s="4"/>
      <c r="XDM41" s="4"/>
      <c r="XDN41" s="4"/>
      <c r="XDO41" s="4"/>
      <c r="XDP41" s="4"/>
      <c r="XDQ41" s="4"/>
      <c r="XDR41" s="4"/>
      <c r="XDS41" s="4"/>
      <c r="XDT41" s="4"/>
      <c r="XDU41" s="4"/>
      <c r="XDV41" s="4"/>
      <c r="XDW41" s="4"/>
      <c r="XDX41" s="4"/>
      <c r="XDY41" s="4"/>
      <c r="XDZ41" s="4"/>
      <c r="XEA41" s="4"/>
      <c r="XEB41" s="4"/>
      <c r="XEC41" s="4"/>
      <c r="XED41" s="4"/>
      <c r="XEE41" s="4"/>
      <c r="XEF41" s="4"/>
      <c r="XEG41" s="4"/>
      <c r="XEH41" s="4"/>
      <c r="XEI41" s="4"/>
      <c r="XEJ41" s="4"/>
      <c r="XEK41" s="4"/>
      <c r="XEL41" s="4"/>
      <c r="XEM41" s="4"/>
      <c r="XEN41" s="4"/>
      <c r="XEO41" s="4"/>
      <c r="XEP41" s="4"/>
      <c r="XEQ41" s="4"/>
      <c r="XER41" s="4"/>
      <c r="XES41" s="4"/>
      <c r="XET41" s="4"/>
      <c r="XEU41" s="4"/>
      <c r="XEV41" s="4"/>
      <c r="XEW41" s="4"/>
      <c r="XEX41" s="4"/>
      <c r="XEY41" s="4"/>
      <c r="XEZ41" s="4"/>
      <c r="XFA41" s="4"/>
      <c r="XFB41" s="4"/>
      <c r="XFC41" s="4"/>
    </row>
    <row r="42" s="2" customFormat="true" ht="18.75" hidden="false" customHeight="true" outlineLevel="0" collapsed="false">
      <c r="A42" s="52"/>
      <c r="B42" s="14"/>
      <c r="C42" s="57"/>
      <c r="D42" s="21"/>
      <c r="E42" s="27"/>
      <c r="F42" s="27"/>
      <c r="G42" s="27"/>
      <c r="H42" s="27"/>
      <c r="I42" s="27"/>
      <c r="J42" s="21"/>
      <c r="K42" s="21"/>
      <c r="L42" s="27"/>
      <c r="M42" s="27"/>
      <c r="N42" s="27"/>
      <c r="O42" s="27"/>
      <c r="P42" s="27"/>
      <c r="XBI42" s="3"/>
      <c r="XBJ42" s="3"/>
      <c r="XBK42" s="3"/>
      <c r="XBL42" s="3"/>
      <c r="XBM42" s="3"/>
      <c r="XBN42" s="3"/>
      <c r="XBO42" s="3"/>
      <c r="XBP42" s="3"/>
      <c r="XBQ42" s="3"/>
      <c r="XBR42" s="3"/>
      <c r="XBS42" s="3"/>
      <c r="XBT42" s="3"/>
      <c r="XBU42" s="3"/>
      <c r="XBV42" s="3"/>
      <c r="XBW42" s="3"/>
      <c r="XBX42" s="3"/>
      <c r="XBY42" s="3"/>
      <c r="XBZ42" s="3"/>
      <c r="XCA42" s="3"/>
      <c r="XCB42" s="3"/>
      <c r="XCC42" s="3"/>
      <c r="XCD42" s="3"/>
      <c r="XCE42" s="3"/>
      <c r="XCF42" s="3"/>
      <c r="XCG42" s="3"/>
      <c r="XCH42" s="3"/>
      <c r="XCI42" s="3"/>
      <c r="XCJ42" s="3"/>
      <c r="XCK42" s="3"/>
      <c r="XCL42" s="3"/>
      <c r="XCM42" s="3"/>
      <c r="XCN42" s="3"/>
      <c r="XCO42" s="3"/>
      <c r="XCP42" s="3"/>
      <c r="XCQ42" s="3"/>
      <c r="XCR42" s="3"/>
      <c r="XCS42" s="3"/>
      <c r="XCT42" s="3"/>
      <c r="XCU42" s="3"/>
      <c r="XCV42" s="3"/>
      <c r="XCW42" s="3"/>
      <c r="XCX42" s="3"/>
      <c r="XCY42" s="3"/>
      <c r="XCZ42" s="3"/>
      <c r="XDA42" s="3"/>
      <c r="XDB42" s="3"/>
      <c r="XDC42" s="3"/>
      <c r="XDD42" s="3"/>
      <c r="XDE42" s="3"/>
      <c r="XDF42" s="3"/>
      <c r="XDG42" s="3"/>
      <c r="XDH42" s="3"/>
      <c r="XDI42" s="3"/>
      <c r="XDJ42" s="3"/>
      <c r="XDK42" s="3"/>
      <c r="XDL42" s="3"/>
      <c r="XDM42" s="3"/>
      <c r="XDN42" s="3"/>
      <c r="XDO42" s="3"/>
      <c r="XDP42" s="3"/>
      <c r="XDQ42" s="3"/>
      <c r="XDR42" s="3"/>
      <c r="XDS42" s="3"/>
      <c r="XDT42" s="3"/>
      <c r="XDU42" s="3"/>
      <c r="XDV42" s="3"/>
      <c r="XDW42" s="3"/>
      <c r="XDX42" s="3"/>
      <c r="XDY42" s="3"/>
      <c r="XDZ42" s="3"/>
      <c r="XEA42" s="3"/>
      <c r="XEB42" s="3"/>
      <c r="XEC42" s="3"/>
      <c r="XED42" s="3"/>
      <c r="XEE42" s="3"/>
      <c r="XEF42" s="3"/>
      <c r="XEG42" s="3"/>
      <c r="XEH42" s="3"/>
      <c r="XEI42" s="3"/>
      <c r="XEJ42" s="3"/>
      <c r="XEK42" s="3"/>
      <c r="XEL42" s="3"/>
      <c r="XEM42" s="3"/>
      <c r="XEN42" s="3"/>
      <c r="XEO42" s="3"/>
      <c r="XEP42" s="3"/>
      <c r="XEQ42" s="3"/>
      <c r="XER42" s="3"/>
      <c r="XES42" s="3"/>
      <c r="XET42" s="3"/>
      <c r="XEU42" s="3"/>
      <c r="XEV42" s="3"/>
      <c r="XEW42" s="3"/>
      <c r="XEX42" s="3"/>
      <c r="XEY42" s="3"/>
      <c r="XEZ42" s="3"/>
      <c r="XFA42" s="3"/>
      <c r="XFB42" s="3"/>
      <c r="XFC42" s="3"/>
      <c r="XFD42" s="4"/>
    </row>
    <row r="43" customFormat="false" ht="13.8" hidden="false" customHeight="false" outlineLevel="0" collapsed="false">
      <c r="A43" s="30" t="s">
        <v>82</v>
      </c>
      <c r="B43" s="30"/>
      <c r="C43" s="30"/>
      <c r="D43" s="31" t="n">
        <f aca="false">SUM(D35:D42)</f>
        <v>655</v>
      </c>
      <c r="E43" s="32"/>
      <c r="F43" s="32"/>
      <c r="G43" s="32"/>
      <c r="H43" s="32"/>
      <c r="I43" s="32"/>
      <c r="J43" s="31"/>
      <c r="K43" s="31"/>
      <c r="L43" s="32"/>
      <c r="M43" s="32"/>
      <c r="N43" s="32"/>
      <c r="O43" s="32"/>
      <c r="P43" s="32"/>
    </row>
    <row r="44" customFormat="false" ht="14.25" hidden="false" customHeight="true" outlineLevel="0" collapsed="false">
      <c r="A44" s="33" t="s">
        <v>37</v>
      </c>
      <c r="B44" s="33"/>
      <c r="C44" s="33" t="n">
        <f aca="false">SUM(C38:C43)</f>
        <v>0</v>
      </c>
      <c r="D44" s="33" t="n">
        <f aca="false">SUM(D38:D43)</f>
        <v>1010</v>
      </c>
      <c r="E44" s="32" t="n">
        <f aca="false">SUM(E35:E43)</f>
        <v>22.891</v>
      </c>
      <c r="F44" s="32" t="n">
        <f aca="false">SUM(F35:F43)</f>
        <v>18.333</v>
      </c>
      <c r="G44" s="32" t="n">
        <f aca="false">SUM(G35:G43)</f>
        <v>94.3145</v>
      </c>
      <c r="H44" s="32" t="n">
        <f aca="false">SUM(H35:H43)</f>
        <v>587.5675</v>
      </c>
      <c r="I44" s="32" t="n">
        <f aca="false">SUM(I35:I43)</f>
        <v>17.832</v>
      </c>
      <c r="J44" s="32" t="n">
        <f aca="false">SUM(J35:J43)</f>
        <v>0.22</v>
      </c>
      <c r="K44" s="32" t="n">
        <f aca="false">SUM(K35:K43)</f>
        <v>0.2265</v>
      </c>
      <c r="L44" s="32" t="n">
        <f aca="false">SUM(L35:L43)</f>
        <v>19.17</v>
      </c>
      <c r="M44" s="32" t="n">
        <f aca="false">SUM(M35:M43)</f>
        <v>133.907</v>
      </c>
      <c r="N44" s="32" t="n">
        <f aca="false">SUM(N35:N43)</f>
        <v>113.636</v>
      </c>
      <c r="O44" s="32" t="n">
        <f aca="false">SUM(O35:O43)</f>
        <v>381.483</v>
      </c>
      <c r="P44" s="32" t="n">
        <f aca="false">SUM(P35:P43)</f>
        <v>6.8</v>
      </c>
    </row>
    <row r="45" customFormat="false" ht="15" hidden="false" customHeight="true" outlineLevel="0" collapsed="false">
      <c r="A45" s="34" t="s">
        <v>38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customFormat="false" ht="13.8" hidden="false" customHeight="false" outlineLevel="0" collapsed="false">
      <c r="A46" s="34"/>
      <c r="B46" s="21" t="s">
        <v>62</v>
      </c>
      <c r="C46" s="26" t="s">
        <v>63</v>
      </c>
      <c r="D46" s="16" t="n">
        <v>60</v>
      </c>
      <c r="E46" s="17" t="n">
        <f aca="false">BD46*60/100</f>
        <v>0.654</v>
      </c>
      <c r="F46" s="17" t="n">
        <f aca="false">BE46*60/100</f>
        <v>3.624</v>
      </c>
      <c r="G46" s="17" t="n">
        <f aca="false">BF46*60/100</f>
        <v>2.262</v>
      </c>
      <c r="H46" s="17" t="n">
        <f aca="false">BG46*60/100</f>
        <v>43.8</v>
      </c>
      <c r="I46" s="17" t="n">
        <f aca="false">BH46*60/100</f>
        <v>0</v>
      </c>
      <c r="J46" s="17" t="n">
        <f aca="false">BI46*60/100</f>
        <v>0.018</v>
      </c>
      <c r="K46" s="17" t="n">
        <f aca="false">BJ46*60/100</f>
        <v>0.024</v>
      </c>
      <c r="L46" s="17" t="n">
        <f aca="false">BK46*60/100</f>
        <v>7.926</v>
      </c>
      <c r="M46" s="17" t="n">
        <f aca="false">BL46*60/100</f>
        <v>15.252</v>
      </c>
      <c r="N46" s="17" t="n">
        <f aca="false">BM46*60/100</f>
        <v>11.298</v>
      </c>
      <c r="O46" s="17" t="n">
        <f aca="false">BN46*60/100</f>
        <v>21.372</v>
      </c>
      <c r="P46" s="17" t="n">
        <f aca="false">BO46*60/100</f>
        <v>0.396</v>
      </c>
      <c r="Q46" s="54" t="n">
        <v>0.6</v>
      </c>
      <c r="R46" s="54" t="n">
        <v>2.36</v>
      </c>
      <c r="S46" s="54" t="n">
        <v>3.85</v>
      </c>
      <c r="T46" s="54" t="n">
        <v>38.75</v>
      </c>
      <c r="U46" s="54" t="n">
        <v>0.01</v>
      </c>
      <c r="V46" s="55" t="n">
        <v>0.01</v>
      </c>
      <c r="W46" s="55" t="n">
        <v>0.03</v>
      </c>
      <c r="X46" s="54" t="n">
        <v>3.75</v>
      </c>
      <c r="Y46" s="54" t="n">
        <v>20</v>
      </c>
      <c r="Z46" s="54" t="n">
        <v>7.5</v>
      </c>
      <c r="AA46" s="54" t="n">
        <v>18.75</v>
      </c>
      <c r="AB46" s="54" t="n">
        <v>0.35</v>
      </c>
      <c r="BD46" s="17" t="n">
        <v>1.09</v>
      </c>
      <c r="BE46" s="17" t="n">
        <v>6.04</v>
      </c>
      <c r="BF46" s="17" t="n">
        <v>3.77</v>
      </c>
      <c r="BG46" s="17" t="n">
        <v>73</v>
      </c>
      <c r="BH46" s="17"/>
      <c r="BI46" s="17" t="n">
        <v>0.03</v>
      </c>
      <c r="BJ46" s="17" t="n">
        <v>0.04</v>
      </c>
      <c r="BK46" s="17" t="n">
        <v>13.21</v>
      </c>
      <c r="BL46" s="17" t="n">
        <v>25.42</v>
      </c>
      <c r="BM46" s="17" t="n">
        <v>18.83</v>
      </c>
      <c r="BN46" s="17" t="n">
        <v>35.62</v>
      </c>
      <c r="BO46" s="17" t="n">
        <v>0.66</v>
      </c>
    </row>
    <row r="47" s="37" customFormat="true" ht="13.8" hidden="false" customHeight="false" outlineLevel="0" collapsed="false">
      <c r="A47" s="34"/>
      <c r="B47" s="21" t="s">
        <v>64</v>
      </c>
      <c r="C47" s="58" t="s">
        <v>65</v>
      </c>
      <c r="D47" s="16" t="n">
        <v>200</v>
      </c>
      <c r="E47" s="17" t="n">
        <f aca="false">BD47*200/100</f>
        <v>4.4</v>
      </c>
      <c r="F47" s="17" t="n">
        <f aca="false">BE47*200/100</f>
        <v>4.22</v>
      </c>
      <c r="G47" s="17" t="n">
        <f aca="false">BF47*200/100</f>
        <v>13.22</v>
      </c>
      <c r="H47" s="17" t="n">
        <f aca="false">BG47*200/100</f>
        <v>118</v>
      </c>
      <c r="I47" s="17" t="n">
        <f aca="false">BH47*200/100</f>
        <v>0</v>
      </c>
      <c r="J47" s="17" t="n">
        <f aca="false">BI47*200/100</f>
        <v>0.18</v>
      </c>
      <c r="K47" s="17" t="n">
        <f aca="false">BJ47*200/100</f>
        <v>0.06</v>
      </c>
      <c r="L47" s="17" t="n">
        <f aca="false">BK47*200/100</f>
        <v>4.66</v>
      </c>
      <c r="M47" s="17" t="n">
        <f aca="false">BL47*200/100</f>
        <v>34.14</v>
      </c>
      <c r="N47" s="17" t="n">
        <f aca="false">BM47*200/100</f>
        <v>28.46</v>
      </c>
      <c r="O47" s="17" t="n">
        <f aca="false">BN47*200/100</f>
        <v>70.48</v>
      </c>
      <c r="P47" s="17" t="n">
        <f aca="false">BO47*200/100</f>
        <v>1.64</v>
      </c>
      <c r="Q47" s="59" t="n">
        <v>5.49</v>
      </c>
      <c r="R47" s="59" t="n">
        <v>5.27</v>
      </c>
      <c r="S47" s="59" t="n">
        <v>16.54</v>
      </c>
      <c r="T47" s="59" t="n">
        <v>148.25</v>
      </c>
      <c r="U47" s="59"/>
      <c r="V47" s="60" t="n">
        <v>0.228</v>
      </c>
      <c r="W47" s="60" t="n">
        <v>0.073</v>
      </c>
      <c r="X47" s="59" t="n">
        <v>5.83</v>
      </c>
      <c r="Y47" s="59" t="n">
        <v>42.68</v>
      </c>
      <c r="Z47" s="59" t="n">
        <v>88.1</v>
      </c>
      <c r="AA47" s="59" t="n">
        <v>35.58</v>
      </c>
      <c r="AB47" s="59" t="n">
        <v>2.05</v>
      </c>
      <c r="BD47" s="17" t="n">
        <v>2.2</v>
      </c>
      <c r="BE47" s="17" t="n">
        <v>2.11</v>
      </c>
      <c r="BF47" s="17" t="n">
        <v>6.61</v>
      </c>
      <c r="BG47" s="17" t="n">
        <v>59</v>
      </c>
      <c r="BH47" s="17" t="n">
        <f aca="false">BT47*200/250</f>
        <v>0</v>
      </c>
      <c r="BI47" s="17" t="n">
        <v>0.09</v>
      </c>
      <c r="BJ47" s="17" t="n">
        <v>0.03</v>
      </c>
      <c r="BK47" s="17" t="n">
        <v>2.33</v>
      </c>
      <c r="BL47" s="17" t="n">
        <v>17.07</v>
      </c>
      <c r="BM47" s="17" t="n">
        <v>14.23</v>
      </c>
      <c r="BN47" s="17" t="n">
        <v>35.24</v>
      </c>
      <c r="BO47" s="17" t="n">
        <v>0.82</v>
      </c>
      <c r="XFD47" s="4"/>
    </row>
    <row r="48" customFormat="false" ht="13.8" hidden="false" customHeight="false" outlineLevel="0" collapsed="false">
      <c r="A48" s="34"/>
      <c r="B48" s="18" t="s">
        <v>66</v>
      </c>
      <c r="C48" s="38" t="s">
        <v>67</v>
      </c>
      <c r="D48" s="20" t="n">
        <v>100</v>
      </c>
      <c r="E48" s="39" t="n">
        <v>15.15</v>
      </c>
      <c r="F48" s="39" t="n">
        <v>15.68</v>
      </c>
      <c r="G48" s="39" t="n">
        <v>2.57</v>
      </c>
      <c r="H48" s="39" t="n">
        <v>211</v>
      </c>
      <c r="I48" s="39" t="n">
        <v>12</v>
      </c>
      <c r="J48" s="39" t="n">
        <v>0.05</v>
      </c>
      <c r="K48" s="39" t="n">
        <v>0.12</v>
      </c>
      <c r="L48" s="39" t="n">
        <v>1.78</v>
      </c>
      <c r="M48" s="39" t="n">
        <v>13.91</v>
      </c>
      <c r="N48" s="39" t="n">
        <v>20.9</v>
      </c>
      <c r="O48" s="39" t="n">
        <v>158.42</v>
      </c>
      <c r="P48" s="39" t="n">
        <v>2.3</v>
      </c>
      <c r="Q48" s="40" t="n">
        <v>7.46</v>
      </c>
      <c r="R48" s="40" t="n">
        <v>8.29</v>
      </c>
      <c r="S48" s="40" t="n">
        <v>9.44</v>
      </c>
      <c r="T48" s="40" t="n">
        <v>142</v>
      </c>
      <c r="U48" s="40" t="n">
        <v>33</v>
      </c>
      <c r="V48" s="41" t="n">
        <v>0.05</v>
      </c>
      <c r="W48" s="41" t="n">
        <v>0.07</v>
      </c>
      <c r="X48" s="40" t="n">
        <v>0.41</v>
      </c>
      <c r="Y48" s="40" t="n">
        <v>23.65</v>
      </c>
      <c r="Z48" s="40" t="n">
        <v>16.5</v>
      </c>
      <c r="AA48" s="40" t="n">
        <v>83.14</v>
      </c>
      <c r="AB48" s="40" t="n">
        <v>0.68</v>
      </c>
      <c r="WAQ48" s="2"/>
      <c r="WAR48" s="2"/>
      <c r="WAS48" s="2"/>
      <c r="WAT48" s="2"/>
      <c r="WAU48" s="2"/>
      <c r="WAV48" s="2"/>
      <c r="WAW48" s="2"/>
      <c r="WAX48" s="2"/>
      <c r="WAY48" s="2"/>
      <c r="WAZ48" s="2"/>
      <c r="WBA48" s="2"/>
      <c r="WBB48" s="2"/>
      <c r="WBC48" s="2"/>
      <c r="WBD48" s="2"/>
      <c r="WBE48" s="2"/>
      <c r="WBF48" s="2"/>
      <c r="WBG48" s="2"/>
      <c r="WBH48" s="2"/>
      <c r="WBI48" s="2"/>
      <c r="WBJ48" s="2"/>
      <c r="WBK48" s="2"/>
      <c r="WBL48" s="2"/>
      <c r="WBM48" s="2"/>
      <c r="WBN48" s="2"/>
      <c r="WBO48" s="2"/>
      <c r="WBP48" s="2"/>
      <c r="WBQ48" s="2"/>
      <c r="WBR48" s="2"/>
      <c r="WBS48" s="2"/>
      <c r="WBT48" s="2"/>
      <c r="WBU48" s="2"/>
      <c r="WBV48" s="2"/>
      <c r="WBW48" s="2"/>
      <c r="WBX48" s="2"/>
      <c r="WBY48" s="2"/>
      <c r="WBZ48" s="2"/>
      <c r="WCA48" s="2"/>
      <c r="WCB48" s="2"/>
      <c r="WCC48" s="2"/>
      <c r="WCD48" s="2"/>
      <c r="WCE48" s="2"/>
      <c r="WCF48" s="2"/>
      <c r="WCG48" s="2"/>
      <c r="WCH48" s="2"/>
      <c r="WCI48" s="2"/>
      <c r="WCJ48" s="2"/>
      <c r="WCK48" s="2"/>
      <c r="WCL48" s="2"/>
      <c r="WCM48" s="2"/>
      <c r="WCN48" s="2"/>
      <c r="WCO48" s="2"/>
      <c r="WCP48" s="2"/>
      <c r="WCQ48" s="2"/>
      <c r="WCR48" s="2"/>
      <c r="WCS48" s="2"/>
      <c r="WCT48" s="2"/>
      <c r="WCU48" s="2"/>
      <c r="WCV48" s="2"/>
      <c r="WCW48" s="2"/>
      <c r="WCX48" s="2"/>
      <c r="WCY48" s="2"/>
      <c r="WCZ48" s="2"/>
      <c r="WDA48" s="2"/>
      <c r="WDB48" s="2"/>
      <c r="WDC48" s="2"/>
      <c r="WDD48" s="2"/>
      <c r="WDE48" s="2"/>
      <c r="WDF48" s="2"/>
      <c r="WDG48" s="2"/>
      <c r="WDH48" s="2"/>
      <c r="WDI48" s="2"/>
      <c r="WDJ48" s="2"/>
      <c r="WDK48" s="2"/>
      <c r="WDL48" s="2"/>
      <c r="WDM48" s="2"/>
      <c r="WDN48" s="2"/>
      <c r="WDO48" s="2"/>
      <c r="WDP48" s="2"/>
      <c r="WDQ48" s="2"/>
      <c r="WDR48" s="2"/>
      <c r="WDS48" s="2"/>
      <c r="WDT48" s="2"/>
      <c r="WDU48" s="2"/>
      <c r="WDV48" s="2"/>
      <c r="WDW48" s="2"/>
      <c r="WDX48" s="2"/>
      <c r="WDY48" s="2"/>
      <c r="WDZ48" s="2"/>
      <c r="WEA48" s="2"/>
      <c r="WEB48" s="2"/>
      <c r="WEC48" s="2"/>
      <c r="WED48" s="2"/>
      <c r="WEE48" s="2"/>
      <c r="WEF48" s="2"/>
      <c r="WEG48" s="2"/>
      <c r="WEH48" s="2"/>
      <c r="WEI48" s="2"/>
      <c r="WEJ48" s="2"/>
      <c r="WEK48" s="2"/>
      <c r="WEL48" s="2"/>
      <c r="WEM48" s="2"/>
      <c r="WEN48" s="2"/>
      <c r="WEO48" s="2"/>
      <c r="WEP48" s="2"/>
      <c r="WEQ48" s="2"/>
      <c r="WER48" s="2"/>
      <c r="WES48" s="2"/>
      <c r="WET48" s="2"/>
      <c r="WEU48" s="2"/>
      <c r="WEV48" s="2"/>
      <c r="WEW48" s="2"/>
      <c r="WEX48" s="2"/>
      <c r="WEY48" s="2"/>
      <c r="WEZ48" s="2"/>
      <c r="WFA48" s="2"/>
      <c r="WFB48" s="2"/>
      <c r="WFC48" s="2"/>
      <c r="WFD48" s="2"/>
      <c r="WFE48" s="2"/>
      <c r="WFF48" s="2"/>
      <c r="WFG48" s="2"/>
      <c r="WFH48" s="2"/>
      <c r="WFI48" s="2"/>
      <c r="WFJ48" s="2"/>
      <c r="WFK48" s="2"/>
      <c r="WFL48" s="2"/>
      <c r="WFM48" s="2"/>
      <c r="WFN48" s="2"/>
      <c r="WFO48" s="2"/>
      <c r="WFP48" s="2"/>
      <c r="WFQ48" s="2"/>
      <c r="WFR48" s="2"/>
      <c r="WFS48" s="2"/>
      <c r="WFT48" s="2"/>
      <c r="WFU48" s="2"/>
      <c r="WFV48" s="2"/>
      <c r="WFW48" s="2"/>
      <c r="WFX48" s="2"/>
      <c r="WFY48" s="2"/>
      <c r="WFZ48" s="2"/>
      <c r="WGA48" s="2"/>
      <c r="WGB48" s="2"/>
      <c r="WGC48" s="2"/>
      <c r="WGD48" s="2"/>
      <c r="WGE48" s="2"/>
      <c r="WGF48" s="2"/>
      <c r="WGG48" s="2"/>
      <c r="WGH48" s="2"/>
      <c r="WGI48" s="2"/>
      <c r="WGJ48" s="2"/>
      <c r="WGK48" s="2"/>
      <c r="WGL48" s="2"/>
      <c r="WGM48" s="2"/>
      <c r="WGN48" s="2"/>
      <c r="WGO48" s="2"/>
      <c r="WGP48" s="2"/>
      <c r="WGQ48" s="2"/>
      <c r="WGR48" s="2"/>
      <c r="WGS48" s="2"/>
      <c r="WGT48" s="2"/>
      <c r="WGU48" s="2"/>
      <c r="WGV48" s="2"/>
      <c r="WGW48" s="2"/>
      <c r="WGX48" s="2"/>
      <c r="WGY48" s="2"/>
      <c r="WGZ48" s="2"/>
      <c r="WHA48" s="2"/>
      <c r="WHB48" s="2"/>
      <c r="WHC48" s="2"/>
      <c r="WHD48" s="2"/>
      <c r="WHE48" s="2"/>
      <c r="WHF48" s="2"/>
      <c r="WHG48" s="2"/>
      <c r="WHH48" s="2"/>
      <c r="WHI48" s="2"/>
      <c r="WHJ48" s="2"/>
      <c r="WHK48" s="2"/>
      <c r="WHL48" s="2"/>
      <c r="WHM48" s="2"/>
      <c r="WHN48" s="2"/>
      <c r="WHO48" s="2"/>
      <c r="WHP48" s="2"/>
      <c r="WHQ48" s="2"/>
      <c r="WHR48" s="2"/>
      <c r="WHS48" s="2"/>
      <c r="WHT48" s="2"/>
      <c r="WHU48" s="2"/>
      <c r="WHV48" s="2"/>
      <c r="WHW48" s="2"/>
      <c r="WHX48" s="2"/>
      <c r="WHY48" s="2"/>
      <c r="WHZ48" s="2"/>
      <c r="WIA48" s="2"/>
      <c r="WIB48" s="2"/>
      <c r="WIC48" s="2"/>
      <c r="WID48" s="2"/>
      <c r="WIE48" s="2"/>
      <c r="WIF48" s="2"/>
      <c r="WIG48" s="2"/>
      <c r="WIH48" s="2"/>
      <c r="WII48" s="2"/>
      <c r="WIJ48" s="2"/>
      <c r="WIK48" s="2"/>
      <c r="WIL48" s="2"/>
      <c r="WIM48" s="2"/>
      <c r="WIN48" s="2"/>
      <c r="WIO48" s="2"/>
      <c r="WIP48" s="2"/>
      <c r="WIQ48" s="2"/>
      <c r="WIR48" s="2"/>
      <c r="WIS48" s="2"/>
      <c r="WIT48" s="2"/>
      <c r="WIU48" s="2"/>
      <c r="WIV48" s="2"/>
      <c r="WIW48" s="2"/>
      <c r="WIX48" s="2"/>
      <c r="WIY48" s="2"/>
      <c r="WIZ48" s="2"/>
      <c r="WJA48" s="2"/>
      <c r="WJB48" s="2"/>
      <c r="WJC48" s="2"/>
      <c r="WJD48" s="2"/>
      <c r="WJE48" s="2"/>
      <c r="WJF48" s="2"/>
      <c r="WJG48" s="2"/>
      <c r="WJH48" s="2"/>
      <c r="WJI48" s="2"/>
      <c r="WJJ48" s="2"/>
      <c r="WJK48" s="2"/>
      <c r="WJL48" s="2"/>
      <c r="WJM48" s="2"/>
      <c r="WJN48" s="2"/>
      <c r="WJO48" s="2"/>
      <c r="WJP48" s="2"/>
      <c r="WJQ48" s="2"/>
      <c r="WJR48" s="2"/>
      <c r="WJS48" s="2"/>
      <c r="WJT48" s="2"/>
      <c r="WJU48" s="2"/>
      <c r="WJV48" s="2"/>
      <c r="WJW48" s="2"/>
      <c r="WJX48" s="2"/>
      <c r="WJY48" s="2"/>
      <c r="WJZ48" s="2"/>
      <c r="WKA48" s="2"/>
      <c r="WKB48" s="2"/>
      <c r="WKC48" s="2"/>
      <c r="WKD48" s="2"/>
      <c r="WKE48" s="2"/>
      <c r="WKF48" s="2"/>
      <c r="WKG48" s="2"/>
      <c r="WKH48" s="2"/>
      <c r="WKI48" s="2"/>
      <c r="WKJ48" s="2"/>
      <c r="WKK48" s="2"/>
      <c r="WKL48" s="2"/>
      <c r="WKM48" s="2"/>
      <c r="WKN48" s="2"/>
      <c r="WKO48" s="2"/>
      <c r="WKP48" s="2"/>
      <c r="WKQ48" s="2"/>
      <c r="WKR48" s="2"/>
      <c r="WKS48" s="2"/>
      <c r="WKT48" s="2"/>
      <c r="WKU48" s="2"/>
      <c r="WKV48" s="2"/>
      <c r="WKW48" s="2"/>
      <c r="WKX48" s="2"/>
      <c r="WKY48" s="2"/>
      <c r="WKZ48" s="2"/>
      <c r="WLA48" s="2"/>
      <c r="WLB48" s="2"/>
      <c r="WLC48" s="2"/>
      <c r="WLD48" s="2"/>
      <c r="WLE48" s="2"/>
      <c r="WLF48" s="2"/>
      <c r="WLG48" s="2"/>
      <c r="WLH48" s="2"/>
      <c r="WLI48" s="2"/>
      <c r="WLJ48" s="2"/>
      <c r="WLK48" s="2"/>
      <c r="WLL48" s="2"/>
      <c r="WLM48" s="2"/>
      <c r="WLN48" s="2"/>
      <c r="WLO48" s="2"/>
      <c r="WLP48" s="2"/>
      <c r="WLQ48" s="2"/>
      <c r="WLR48" s="2"/>
      <c r="WLS48" s="2"/>
      <c r="WLT48" s="2"/>
      <c r="WLU48" s="2"/>
      <c r="WLV48" s="2"/>
      <c r="WLW48" s="2"/>
      <c r="WLX48" s="2"/>
      <c r="WLY48" s="2"/>
      <c r="WLZ48" s="2"/>
      <c r="WMA48" s="2"/>
      <c r="WMB48" s="2"/>
      <c r="WMC48" s="2"/>
      <c r="WMD48" s="2"/>
      <c r="WME48" s="2"/>
      <c r="WMF48" s="2"/>
      <c r="WMG48" s="2"/>
      <c r="WMH48" s="2"/>
      <c r="WMI48" s="2"/>
      <c r="WMJ48" s="2"/>
      <c r="WMK48" s="2"/>
      <c r="WML48" s="2"/>
      <c r="WMM48" s="2"/>
      <c r="WMN48" s="2"/>
      <c r="WMO48" s="2"/>
      <c r="WMP48" s="2"/>
      <c r="WMQ48" s="2"/>
      <c r="WMR48" s="2"/>
      <c r="WMS48" s="2"/>
      <c r="WMT48" s="2"/>
      <c r="WMU48" s="2"/>
      <c r="WMV48" s="2"/>
      <c r="WMW48" s="2"/>
      <c r="WMX48" s="2"/>
      <c r="WMY48" s="2"/>
      <c r="WMZ48" s="2"/>
      <c r="WNA48" s="2"/>
      <c r="WNB48" s="2"/>
      <c r="WNC48" s="2"/>
      <c r="WND48" s="2"/>
      <c r="WNE48" s="2"/>
      <c r="WNF48" s="2"/>
      <c r="WNG48" s="2"/>
      <c r="WNH48" s="2"/>
      <c r="WNI48" s="2"/>
      <c r="WNJ48" s="2"/>
      <c r="WNK48" s="2"/>
      <c r="WNL48" s="2"/>
      <c r="WNM48" s="2"/>
      <c r="WNN48" s="2"/>
      <c r="WNO48" s="2"/>
      <c r="WNP48" s="2"/>
      <c r="WNQ48" s="2"/>
      <c r="WNR48" s="2"/>
      <c r="WNS48" s="2"/>
      <c r="WNT48" s="2"/>
      <c r="WNU48" s="2"/>
      <c r="WNV48" s="2"/>
      <c r="WNW48" s="2"/>
      <c r="WNX48" s="2"/>
      <c r="WNY48" s="2"/>
      <c r="WNZ48" s="2"/>
      <c r="WOA48" s="2"/>
      <c r="WOB48" s="2"/>
      <c r="WOC48" s="2"/>
      <c r="WOD48" s="3"/>
      <c r="WOE48" s="3"/>
      <c r="WOF48" s="3"/>
      <c r="WOG48" s="3"/>
      <c r="WOH48" s="3"/>
      <c r="WOI48" s="3"/>
      <c r="WOJ48" s="3"/>
      <c r="WOK48" s="3"/>
      <c r="WOL48" s="3"/>
      <c r="WOM48" s="3"/>
      <c r="WON48" s="3"/>
      <c r="WOO48" s="3"/>
      <c r="WOP48" s="3"/>
      <c r="WOQ48" s="3"/>
      <c r="WOR48" s="3"/>
      <c r="WOS48" s="3"/>
      <c r="WOT48" s="3"/>
      <c r="WOU48" s="3"/>
      <c r="WOV48" s="3"/>
      <c r="WOW48" s="3"/>
      <c r="WOX48" s="3"/>
      <c r="WOY48" s="3"/>
      <c r="WOZ48" s="3"/>
      <c r="WPA48" s="3"/>
      <c r="WPB48" s="3"/>
      <c r="WPC48" s="3"/>
      <c r="WPD48" s="3"/>
      <c r="WPE48" s="3"/>
      <c r="WPF48" s="3"/>
      <c r="WPG48" s="3"/>
      <c r="WPH48" s="3"/>
      <c r="WPI48" s="3"/>
      <c r="WPJ48" s="3"/>
      <c r="WPK48" s="3"/>
      <c r="WPL48" s="3"/>
      <c r="WPM48" s="3"/>
      <c r="WPN48" s="3"/>
      <c r="WPO48" s="3"/>
      <c r="WPP48" s="3"/>
      <c r="WPQ48" s="3"/>
      <c r="WPR48" s="3"/>
      <c r="WPS48" s="3"/>
      <c r="WPT48" s="3"/>
      <c r="WPU48" s="3"/>
      <c r="WPV48" s="3"/>
      <c r="WPW48" s="3"/>
      <c r="WPX48" s="3"/>
      <c r="WPY48" s="3"/>
      <c r="WPZ48" s="3"/>
      <c r="WQA48" s="3"/>
      <c r="WQB48" s="3"/>
      <c r="WQC48" s="3"/>
      <c r="WQD48" s="3"/>
      <c r="WQE48" s="3"/>
      <c r="WQF48" s="3"/>
      <c r="WQG48" s="3"/>
      <c r="WQH48" s="3"/>
      <c r="WQI48" s="3"/>
      <c r="WQJ48" s="3"/>
      <c r="WQK48" s="3"/>
      <c r="WQL48" s="3"/>
      <c r="WQM48" s="3"/>
      <c r="WQN48" s="3"/>
      <c r="WQO48" s="3"/>
      <c r="WQP48" s="3"/>
      <c r="WQQ48" s="3"/>
      <c r="WQR48" s="3"/>
      <c r="WQS48" s="3"/>
      <c r="WQT48" s="3"/>
      <c r="WQU48" s="3"/>
      <c r="WQV48" s="3"/>
      <c r="WQW48" s="3"/>
      <c r="WQX48" s="3"/>
      <c r="WQY48" s="3"/>
      <c r="WQZ48" s="3"/>
      <c r="WRA48" s="3"/>
      <c r="WRB48" s="3"/>
      <c r="WRC48" s="3"/>
      <c r="WRD48" s="3"/>
      <c r="WRE48" s="3"/>
      <c r="WRF48" s="3"/>
      <c r="WRG48" s="4"/>
      <c r="WRH48" s="4"/>
      <c r="WRI48" s="4"/>
      <c r="WRJ48" s="4"/>
      <c r="WRK48" s="4"/>
      <c r="WRL48" s="4"/>
      <c r="WRM48" s="4"/>
      <c r="WRN48" s="4"/>
      <c r="WRO48" s="4"/>
      <c r="WRP48" s="4"/>
      <c r="WRQ48" s="4"/>
      <c r="WRR48" s="4"/>
      <c r="WRS48" s="4"/>
      <c r="WRT48" s="4"/>
      <c r="WRU48" s="4"/>
      <c r="WRV48" s="4"/>
      <c r="WRW48" s="4"/>
      <c r="WRX48" s="4"/>
      <c r="WRY48" s="4"/>
      <c r="WRZ48" s="4"/>
      <c r="WSA48" s="4"/>
      <c r="WSB48" s="4"/>
      <c r="WSC48" s="4"/>
      <c r="WSD48" s="4"/>
      <c r="WSE48" s="4"/>
      <c r="WSF48" s="4"/>
      <c r="WSG48" s="4"/>
      <c r="WSH48" s="4"/>
      <c r="WSI48" s="4"/>
      <c r="WSJ48" s="4"/>
      <c r="WSK48" s="4"/>
      <c r="WSL48" s="4"/>
      <c r="WSM48" s="4"/>
      <c r="WSN48" s="4"/>
      <c r="WSO48" s="4"/>
      <c r="WSP48" s="4"/>
      <c r="WSQ48" s="4"/>
      <c r="WSR48" s="4"/>
      <c r="WSS48" s="4"/>
      <c r="WST48" s="4"/>
      <c r="WSU48" s="4"/>
      <c r="WSV48" s="4"/>
      <c r="WSW48" s="4"/>
      <c r="WSX48" s="4"/>
      <c r="WSY48" s="4"/>
      <c r="WSZ48" s="4"/>
      <c r="WTA48" s="4"/>
      <c r="WTB48" s="4"/>
      <c r="WTC48" s="4"/>
      <c r="WTD48" s="4"/>
      <c r="WTE48" s="4"/>
      <c r="WTF48" s="4"/>
      <c r="WTG48" s="4"/>
      <c r="WTH48" s="4"/>
      <c r="WTI48" s="4"/>
      <c r="WTJ48" s="4"/>
      <c r="WTK48" s="4"/>
      <c r="WTL48" s="4"/>
      <c r="WTM48" s="4"/>
      <c r="WTN48" s="4"/>
      <c r="WTO48" s="4"/>
      <c r="WTP48" s="4"/>
      <c r="WTQ48" s="4"/>
      <c r="WTR48" s="4"/>
      <c r="WTS48" s="4"/>
      <c r="WTT48" s="4"/>
      <c r="WTU48" s="4"/>
      <c r="WTV48" s="4"/>
      <c r="WTW48" s="4"/>
      <c r="WTX48" s="4"/>
      <c r="WTY48" s="4"/>
      <c r="WTZ48" s="4"/>
      <c r="WUA48" s="4"/>
      <c r="WUB48" s="4"/>
      <c r="WUC48" s="4"/>
      <c r="WUD48" s="4"/>
      <c r="WUE48" s="4"/>
      <c r="WUF48" s="4"/>
      <c r="WUG48" s="4"/>
      <c r="WUH48" s="4"/>
      <c r="WUI48" s="4"/>
      <c r="WUJ48" s="4"/>
      <c r="WUK48" s="4"/>
      <c r="WUL48" s="4"/>
      <c r="WUM48" s="4"/>
      <c r="WUN48" s="4"/>
      <c r="WUO48" s="4"/>
      <c r="WUP48" s="4"/>
      <c r="WUQ48" s="4"/>
      <c r="WUR48" s="4"/>
      <c r="WUS48" s="4"/>
      <c r="WUT48" s="4"/>
      <c r="WUU48" s="4"/>
      <c r="WUV48" s="4"/>
      <c r="WUW48" s="4"/>
      <c r="WUX48" s="4"/>
      <c r="WUY48" s="4"/>
      <c r="WUZ48" s="4"/>
      <c r="WVA48" s="4"/>
      <c r="WVB48" s="4"/>
      <c r="WVC48" s="4"/>
      <c r="WVD48" s="4"/>
      <c r="WVE48" s="4"/>
      <c r="WVF48" s="4"/>
      <c r="WVG48" s="4"/>
      <c r="WVH48" s="4"/>
      <c r="WVI48" s="4"/>
      <c r="WVJ48" s="4"/>
      <c r="WVK48" s="4"/>
      <c r="WVL48" s="4"/>
      <c r="WVM48" s="4"/>
      <c r="WVN48" s="4"/>
      <c r="WVO48" s="4"/>
      <c r="WVP48" s="4"/>
      <c r="WVQ48" s="4"/>
      <c r="WVR48" s="4"/>
      <c r="WVS48" s="4"/>
      <c r="WVT48" s="4"/>
      <c r="WVU48" s="4"/>
      <c r="WVV48" s="4"/>
      <c r="WVW48" s="4"/>
      <c r="WVX48" s="4"/>
      <c r="WVY48" s="4"/>
      <c r="WVZ48" s="4"/>
      <c r="WWA48" s="4"/>
      <c r="WWB48" s="4"/>
      <c r="WWC48" s="4"/>
      <c r="WWD48" s="4"/>
      <c r="WWE48" s="4"/>
      <c r="WWF48" s="4"/>
      <c r="WWG48" s="4"/>
      <c r="WWH48" s="4"/>
      <c r="WWI48" s="4"/>
      <c r="WWJ48" s="4"/>
      <c r="WWK48" s="4"/>
      <c r="WWL48" s="4"/>
      <c r="WWM48" s="4"/>
      <c r="WWN48" s="4"/>
      <c r="WWO48" s="4"/>
      <c r="WWP48" s="4"/>
      <c r="WWQ48" s="4"/>
      <c r="WWR48" s="4"/>
      <c r="WWS48" s="4"/>
      <c r="WWT48" s="4"/>
      <c r="WWU48" s="4"/>
      <c r="WWV48" s="4"/>
      <c r="WWW48" s="4"/>
      <c r="WWX48" s="4"/>
      <c r="WWY48" s="4"/>
      <c r="WWZ48" s="4"/>
      <c r="WXA48" s="4"/>
      <c r="WXB48" s="4"/>
      <c r="WXC48" s="4"/>
      <c r="WXD48" s="4"/>
      <c r="WXE48" s="4"/>
      <c r="WXF48" s="4"/>
      <c r="WXG48" s="4"/>
      <c r="WXH48" s="4"/>
      <c r="WXI48" s="4"/>
      <c r="WXJ48" s="4"/>
      <c r="WXK48" s="4"/>
      <c r="WXL48" s="4"/>
      <c r="WXM48" s="4"/>
      <c r="WXN48" s="4"/>
      <c r="WXO48" s="4"/>
      <c r="WXP48" s="4"/>
      <c r="WXQ48" s="4"/>
      <c r="WXR48" s="4"/>
      <c r="WXS48" s="4"/>
      <c r="WXT48" s="4"/>
      <c r="WXU48" s="4"/>
      <c r="WXV48" s="4"/>
      <c r="WXW48" s="4"/>
      <c r="WXX48" s="4"/>
      <c r="WXY48" s="4"/>
      <c r="WXZ48" s="4"/>
      <c r="WYA48" s="4"/>
      <c r="WYB48" s="4"/>
      <c r="WYC48" s="4"/>
      <c r="WYD48" s="4"/>
      <c r="WYE48" s="4"/>
      <c r="WYF48" s="4"/>
      <c r="WYG48" s="4"/>
      <c r="WYH48" s="4"/>
      <c r="WYI48" s="4"/>
      <c r="WYJ48" s="4"/>
      <c r="WYK48" s="4"/>
      <c r="WYL48" s="4"/>
      <c r="WYM48" s="4"/>
      <c r="WYN48" s="4"/>
      <c r="WYO48" s="4"/>
      <c r="WYP48" s="4"/>
      <c r="WYQ48" s="4"/>
      <c r="WYR48" s="4"/>
      <c r="WYS48" s="4"/>
      <c r="WYT48" s="4"/>
      <c r="WYU48" s="4"/>
      <c r="WYV48" s="4"/>
      <c r="WYW48" s="4"/>
      <c r="WYX48" s="4"/>
      <c r="WYY48" s="4"/>
      <c r="WYZ48" s="4"/>
      <c r="WZA48" s="4"/>
      <c r="WZB48" s="4"/>
      <c r="WZC48" s="4"/>
      <c r="WZD48" s="4"/>
      <c r="WZE48" s="4"/>
      <c r="WZF48" s="4"/>
      <c r="WZG48" s="4"/>
      <c r="WZH48" s="4"/>
      <c r="WZI48" s="4"/>
      <c r="WZJ48" s="4"/>
      <c r="WZK48" s="4"/>
      <c r="WZL48" s="4"/>
      <c r="WZM48" s="4"/>
      <c r="WZN48" s="4"/>
      <c r="WZO48" s="4"/>
      <c r="WZP48" s="4"/>
      <c r="WZQ48" s="4"/>
      <c r="WZR48" s="4"/>
      <c r="WZS48" s="4"/>
      <c r="WZT48" s="4"/>
      <c r="WZU48" s="4"/>
      <c r="WZV48" s="4"/>
      <c r="WZW48" s="4"/>
      <c r="WZX48" s="4"/>
      <c r="WZY48" s="4"/>
      <c r="WZZ48" s="4"/>
      <c r="XAA48" s="4"/>
      <c r="XAB48" s="4"/>
      <c r="XAC48" s="4"/>
      <c r="XAD48" s="4"/>
      <c r="XAE48" s="4"/>
      <c r="XAF48" s="4"/>
      <c r="XAG48" s="4"/>
      <c r="XAH48" s="4"/>
      <c r="XAI48" s="4"/>
      <c r="XAJ48" s="4"/>
      <c r="XAK48" s="4"/>
      <c r="XAL48" s="4"/>
      <c r="XAM48" s="4"/>
      <c r="XAN48" s="4"/>
      <c r="XAO48" s="4"/>
      <c r="XAP48" s="4"/>
      <c r="XAQ48" s="4"/>
      <c r="XAR48" s="4"/>
      <c r="XAS48" s="4"/>
      <c r="XAT48" s="4"/>
      <c r="XAU48" s="4"/>
      <c r="XAV48" s="4"/>
      <c r="XAW48" s="4"/>
      <c r="XAX48" s="4"/>
      <c r="XAY48" s="4"/>
      <c r="XAZ48" s="4"/>
      <c r="XBA48" s="4"/>
      <c r="XBB48" s="4"/>
      <c r="XBC48" s="4"/>
      <c r="XBD48" s="4"/>
      <c r="XBE48" s="4"/>
      <c r="XBF48" s="4"/>
      <c r="XBG48" s="4"/>
      <c r="XBH48" s="4"/>
      <c r="XBI48" s="4"/>
      <c r="XBJ48" s="4"/>
      <c r="XBK48" s="4"/>
      <c r="XBL48" s="4"/>
      <c r="XBM48" s="4"/>
      <c r="XBN48" s="4"/>
      <c r="XBO48" s="4"/>
      <c r="XBP48" s="4"/>
      <c r="XBQ48" s="4"/>
      <c r="XBR48" s="4"/>
      <c r="XBS48" s="4"/>
      <c r="XBT48" s="4"/>
      <c r="XBU48" s="4"/>
      <c r="XBV48" s="4"/>
      <c r="XBW48" s="4"/>
      <c r="XBX48" s="4"/>
      <c r="XBY48" s="4"/>
      <c r="XBZ48" s="4"/>
      <c r="XCA48" s="4"/>
      <c r="XCB48" s="4"/>
      <c r="XCC48" s="4"/>
      <c r="XCD48" s="4"/>
      <c r="XCE48" s="4"/>
      <c r="XCF48" s="4"/>
      <c r="XCG48" s="4"/>
      <c r="XCH48" s="4"/>
      <c r="XCI48" s="4"/>
      <c r="XCJ48" s="4"/>
      <c r="XCK48" s="4"/>
      <c r="XCL48" s="4"/>
      <c r="XCM48" s="4"/>
      <c r="XCN48" s="4"/>
      <c r="XCO48" s="4"/>
      <c r="XCP48" s="4"/>
      <c r="XCQ48" s="4"/>
      <c r="XCR48" s="4"/>
      <c r="XCS48" s="4"/>
      <c r="XCT48" s="4"/>
      <c r="XCU48" s="4"/>
      <c r="XCV48" s="4"/>
      <c r="XCW48" s="4"/>
      <c r="XCX48" s="4"/>
      <c r="XCY48" s="4"/>
      <c r="XCZ48" s="4"/>
      <c r="XDA48" s="4"/>
      <c r="XDB48" s="4"/>
      <c r="XDC48" s="4"/>
      <c r="XDD48" s="4"/>
      <c r="XDE48" s="4"/>
      <c r="XDF48" s="4"/>
      <c r="XDG48" s="4"/>
      <c r="XDH48" s="4"/>
      <c r="XDI48" s="4"/>
      <c r="XDJ48" s="4"/>
      <c r="XDK48" s="4"/>
      <c r="XDL48" s="4"/>
      <c r="XDM48" s="4"/>
      <c r="XDN48" s="4"/>
      <c r="XDO48" s="4"/>
      <c r="XDP48" s="4"/>
      <c r="XDQ48" s="4"/>
      <c r="XDR48" s="4"/>
      <c r="XDS48" s="4"/>
      <c r="XDT48" s="4"/>
      <c r="XDU48" s="4"/>
      <c r="XDV48" s="4"/>
      <c r="XDW48" s="4"/>
      <c r="XDX48" s="4"/>
      <c r="XDY48" s="4"/>
      <c r="XDZ48" s="4"/>
      <c r="XEA48" s="4"/>
      <c r="XEB48" s="4"/>
      <c r="XEC48" s="4"/>
      <c r="XED48" s="4"/>
      <c r="XEE48" s="4"/>
      <c r="XEF48" s="4"/>
      <c r="XEG48" s="4"/>
      <c r="XEH48" s="4"/>
      <c r="XEI48" s="4"/>
      <c r="XEJ48" s="4"/>
      <c r="XEK48" s="4"/>
      <c r="XEL48" s="4"/>
      <c r="XEM48" s="4"/>
      <c r="XEN48" s="4"/>
      <c r="XEO48" s="4"/>
      <c r="XEP48" s="4"/>
      <c r="XEQ48" s="4"/>
      <c r="XER48" s="4"/>
      <c r="XES48" s="4"/>
      <c r="XET48" s="4"/>
      <c r="XEU48" s="4"/>
      <c r="XEV48" s="4"/>
      <c r="XEW48" s="4"/>
      <c r="XEX48" s="4"/>
      <c r="XEY48" s="4"/>
      <c r="XEZ48" s="4"/>
      <c r="XFA48" s="4"/>
      <c r="XFB48" s="4"/>
      <c r="XFC48" s="4"/>
    </row>
    <row r="49" customFormat="false" ht="13.8" hidden="false" customHeight="false" outlineLevel="0" collapsed="false">
      <c r="A49" s="34"/>
      <c r="B49" s="21" t="s">
        <v>68</v>
      </c>
      <c r="C49" s="15" t="s">
        <v>69</v>
      </c>
      <c r="D49" s="21" t="n">
        <v>150</v>
      </c>
      <c r="E49" s="27" t="n">
        <f aca="false">BD49*150/100</f>
        <v>3.06</v>
      </c>
      <c r="F49" s="27" t="n">
        <f aca="false">BE49*150/100</f>
        <v>4.8</v>
      </c>
      <c r="G49" s="27" t="n">
        <f aca="false">BF49*150/100</f>
        <v>20.445</v>
      </c>
      <c r="H49" s="27" t="n">
        <f aca="false">BG49*150/100</f>
        <v>136.5</v>
      </c>
      <c r="I49" s="27" t="n">
        <f aca="false">BH49*150/100</f>
        <v>0</v>
      </c>
      <c r="J49" s="27" t="n">
        <f aca="false">BI49*150/100</f>
        <v>0.135</v>
      </c>
      <c r="K49" s="27" t="n">
        <f aca="false">BJ49*150/100</f>
        <v>0.105</v>
      </c>
      <c r="L49" s="27" t="n">
        <f aca="false">BK49*150/100</f>
        <v>18.165</v>
      </c>
      <c r="M49" s="27" t="n">
        <f aca="false">BL49*150/100</f>
        <v>36.975</v>
      </c>
      <c r="N49" s="27" t="n">
        <f aca="false">BM49*150/100</f>
        <v>27.75</v>
      </c>
      <c r="O49" s="27" t="n">
        <f aca="false">BN49*150/100</f>
        <v>86.595</v>
      </c>
      <c r="P49" s="27" t="n">
        <f aca="false">BO49*150/100</f>
        <v>1.005</v>
      </c>
      <c r="AC49" s="27" t="n">
        <v>3.2</v>
      </c>
      <c r="AD49" s="27" t="n">
        <v>5.2</v>
      </c>
      <c r="AE49" s="27" t="n">
        <v>19.8</v>
      </c>
      <c r="AF49" s="27" t="n">
        <v>139.4</v>
      </c>
      <c r="AG49" s="27" t="n">
        <v>23.8</v>
      </c>
      <c r="AH49" s="27" t="n">
        <v>0.12</v>
      </c>
      <c r="AI49" s="27" t="n">
        <v>0.11</v>
      </c>
      <c r="AJ49" s="27" t="n">
        <v>10.2</v>
      </c>
      <c r="AK49" s="27" t="n">
        <v>39</v>
      </c>
      <c r="AL49" s="27" t="n">
        <v>28</v>
      </c>
      <c r="AM49" s="27" t="n">
        <v>84</v>
      </c>
      <c r="AN49" s="27" t="n">
        <v>1.03</v>
      </c>
      <c r="BD49" s="27" t="n">
        <v>2.04</v>
      </c>
      <c r="BE49" s="27" t="n">
        <v>3.2</v>
      </c>
      <c r="BF49" s="27" t="n">
        <v>13.63</v>
      </c>
      <c r="BG49" s="27" t="n">
        <v>91</v>
      </c>
      <c r="BH49" s="27"/>
      <c r="BI49" s="27" t="n">
        <v>0.09</v>
      </c>
      <c r="BJ49" s="27" t="n">
        <v>0.07</v>
      </c>
      <c r="BK49" s="27" t="n">
        <v>12.11</v>
      </c>
      <c r="BL49" s="27" t="n">
        <v>24.65</v>
      </c>
      <c r="BM49" s="27" t="n">
        <v>18.5</v>
      </c>
      <c r="BN49" s="27" t="n">
        <v>57.73</v>
      </c>
      <c r="BO49" s="27" t="n">
        <v>0.67</v>
      </c>
      <c r="WAQ49" s="2"/>
      <c r="WAR49" s="2"/>
      <c r="WAS49" s="2"/>
      <c r="WAT49" s="2"/>
      <c r="WAU49" s="2"/>
      <c r="WAV49" s="2"/>
      <c r="WAW49" s="2"/>
      <c r="WAX49" s="2"/>
      <c r="WAY49" s="2"/>
      <c r="WAZ49" s="2"/>
      <c r="WBA49" s="2"/>
      <c r="WBB49" s="2"/>
      <c r="WBC49" s="2"/>
      <c r="WBD49" s="2"/>
      <c r="WBE49" s="2"/>
      <c r="WBF49" s="2"/>
      <c r="WBG49" s="2"/>
      <c r="WBH49" s="2"/>
      <c r="WBI49" s="2"/>
      <c r="WBJ49" s="2"/>
      <c r="WBK49" s="2"/>
      <c r="WBL49" s="2"/>
      <c r="WBM49" s="2"/>
      <c r="WBN49" s="2"/>
      <c r="WBO49" s="2"/>
      <c r="WBP49" s="2"/>
      <c r="WBQ49" s="2"/>
      <c r="WBR49" s="2"/>
      <c r="WBS49" s="2"/>
      <c r="WBT49" s="2"/>
      <c r="WBU49" s="2"/>
      <c r="WBV49" s="2"/>
      <c r="WBW49" s="2"/>
      <c r="WBX49" s="2"/>
      <c r="WBY49" s="2"/>
      <c r="WBZ49" s="2"/>
      <c r="WCA49" s="2"/>
      <c r="WCB49" s="2"/>
      <c r="WCC49" s="2"/>
      <c r="WCD49" s="2"/>
      <c r="WCE49" s="2"/>
      <c r="WCF49" s="2"/>
      <c r="WCG49" s="2"/>
      <c r="WCH49" s="2"/>
      <c r="WCI49" s="2"/>
      <c r="WCJ49" s="2"/>
      <c r="WCK49" s="2"/>
      <c r="WCL49" s="2"/>
      <c r="WCM49" s="2"/>
      <c r="WCN49" s="2"/>
      <c r="WCO49" s="2"/>
      <c r="WCP49" s="2"/>
      <c r="WCQ49" s="2"/>
      <c r="WCR49" s="2"/>
      <c r="WCS49" s="2"/>
      <c r="WCT49" s="2"/>
      <c r="WCU49" s="2"/>
      <c r="WCV49" s="2"/>
      <c r="WCW49" s="2"/>
      <c r="WCX49" s="2"/>
      <c r="WCY49" s="2"/>
      <c r="WCZ49" s="2"/>
      <c r="WDA49" s="2"/>
      <c r="WDB49" s="2"/>
      <c r="WDC49" s="2"/>
      <c r="WDD49" s="2"/>
      <c r="WDE49" s="2"/>
      <c r="WDF49" s="2"/>
      <c r="WDG49" s="2"/>
      <c r="WDH49" s="2"/>
      <c r="WDI49" s="2"/>
      <c r="WDJ49" s="2"/>
      <c r="WDK49" s="2"/>
      <c r="WDL49" s="2"/>
      <c r="WDM49" s="2"/>
      <c r="WDN49" s="2"/>
      <c r="WDO49" s="2"/>
      <c r="WDP49" s="2"/>
      <c r="WDQ49" s="2"/>
      <c r="WDR49" s="2"/>
      <c r="WDS49" s="2"/>
      <c r="WDT49" s="2"/>
      <c r="WDU49" s="2"/>
      <c r="WDV49" s="2"/>
      <c r="WDW49" s="2"/>
      <c r="WDX49" s="2"/>
      <c r="WDY49" s="2"/>
      <c r="WDZ49" s="2"/>
      <c r="WEA49" s="2"/>
      <c r="WEB49" s="2"/>
      <c r="WEC49" s="2"/>
      <c r="WED49" s="2"/>
      <c r="WEE49" s="2"/>
      <c r="WEF49" s="2"/>
      <c r="WEG49" s="2"/>
      <c r="WEH49" s="2"/>
      <c r="WEI49" s="2"/>
      <c r="WEJ49" s="2"/>
      <c r="WEK49" s="2"/>
      <c r="WEL49" s="2"/>
      <c r="WEM49" s="2"/>
      <c r="WEN49" s="2"/>
      <c r="WEO49" s="2"/>
      <c r="WEP49" s="2"/>
      <c r="WEQ49" s="2"/>
      <c r="WER49" s="2"/>
      <c r="WES49" s="2"/>
      <c r="WET49" s="2"/>
      <c r="WEU49" s="2"/>
      <c r="WEV49" s="2"/>
      <c r="WEW49" s="2"/>
      <c r="WEX49" s="2"/>
      <c r="WEY49" s="2"/>
      <c r="WEZ49" s="2"/>
      <c r="WFA49" s="2"/>
      <c r="WFB49" s="2"/>
      <c r="WFC49" s="2"/>
      <c r="WFD49" s="2"/>
      <c r="WFE49" s="2"/>
      <c r="WFF49" s="2"/>
      <c r="WFG49" s="2"/>
      <c r="WFH49" s="2"/>
      <c r="WFI49" s="2"/>
      <c r="WFJ49" s="2"/>
      <c r="WFK49" s="2"/>
      <c r="WFL49" s="2"/>
      <c r="WFM49" s="2"/>
      <c r="WFN49" s="2"/>
      <c r="WFO49" s="2"/>
      <c r="WFP49" s="2"/>
      <c r="WFQ49" s="2"/>
      <c r="WFR49" s="2"/>
      <c r="WFS49" s="2"/>
      <c r="WFT49" s="2"/>
      <c r="WFU49" s="2"/>
      <c r="WFV49" s="2"/>
      <c r="WFW49" s="2"/>
      <c r="WFX49" s="2"/>
      <c r="WFY49" s="2"/>
      <c r="WFZ49" s="2"/>
      <c r="WGA49" s="2"/>
      <c r="WGB49" s="2"/>
      <c r="WGC49" s="2"/>
      <c r="WGD49" s="2"/>
      <c r="WGE49" s="2"/>
      <c r="WGF49" s="2"/>
      <c r="WGG49" s="2"/>
      <c r="WGH49" s="2"/>
      <c r="WGI49" s="2"/>
      <c r="WGJ49" s="2"/>
      <c r="WGK49" s="2"/>
      <c r="WGL49" s="2"/>
      <c r="WGM49" s="2"/>
      <c r="WGN49" s="2"/>
      <c r="WGO49" s="2"/>
      <c r="WGP49" s="2"/>
      <c r="WGQ49" s="2"/>
      <c r="WGR49" s="2"/>
      <c r="WGS49" s="2"/>
      <c r="WGT49" s="2"/>
      <c r="WGU49" s="2"/>
      <c r="WGV49" s="2"/>
      <c r="WGW49" s="2"/>
      <c r="WGX49" s="2"/>
      <c r="WGY49" s="2"/>
      <c r="WGZ49" s="2"/>
      <c r="WHA49" s="2"/>
      <c r="WHB49" s="2"/>
      <c r="WHC49" s="2"/>
      <c r="WHD49" s="2"/>
      <c r="WHE49" s="2"/>
      <c r="WHF49" s="2"/>
      <c r="WHG49" s="2"/>
      <c r="WHH49" s="2"/>
      <c r="WHI49" s="2"/>
      <c r="WHJ49" s="2"/>
      <c r="WHK49" s="2"/>
      <c r="WHL49" s="2"/>
      <c r="WHM49" s="2"/>
      <c r="WHN49" s="2"/>
      <c r="WHO49" s="2"/>
      <c r="WHP49" s="2"/>
      <c r="WHQ49" s="2"/>
      <c r="WHR49" s="2"/>
      <c r="WHS49" s="2"/>
      <c r="WHT49" s="2"/>
      <c r="WHU49" s="2"/>
      <c r="WHV49" s="2"/>
      <c r="WHW49" s="2"/>
      <c r="WHX49" s="2"/>
      <c r="WHY49" s="2"/>
      <c r="WHZ49" s="2"/>
      <c r="WIA49" s="2"/>
      <c r="WIB49" s="2"/>
      <c r="WIC49" s="2"/>
      <c r="WID49" s="2"/>
      <c r="WIE49" s="2"/>
      <c r="WIF49" s="2"/>
      <c r="WIG49" s="2"/>
      <c r="WIH49" s="2"/>
      <c r="WII49" s="2"/>
      <c r="WIJ49" s="2"/>
      <c r="WIK49" s="2"/>
      <c r="WIL49" s="2"/>
      <c r="WIM49" s="2"/>
      <c r="WIN49" s="2"/>
      <c r="WIO49" s="2"/>
      <c r="WIP49" s="2"/>
      <c r="WIQ49" s="2"/>
      <c r="WIR49" s="2"/>
      <c r="WIS49" s="2"/>
      <c r="WIT49" s="2"/>
      <c r="WIU49" s="2"/>
      <c r="WIV49" s="2"/>
      <c r="WIW49" s="2"/>
      <c r="WIX49" s="2"/>
      <c r="WIY49" s="2"/>
      <c r="WIZ49" s="2"/>
      <c r="WJA49" s="2"/>
      <c r="WJB49" s="2"/>
      <c r="WJC49" s="2"/>
      <c r="WJD49" s="2"/>
      <c r="WJE49" s="2"/>
      <c r="WJF49" s="2"/>
      <c r="WJG49" s="2"/>
      <c r="WJH49" s="2"/>
      <c r="WJI49" s="2"/>
      <c r="WJJ49" s="2"/>
      <c r="WJK49" s="2"/>
      <c r="WJL49" s="2"/>
      <c r="WJM49" s="2"/>
      <c r="WJN49" s="2"/>
      <c r="WJO49" s="2"/>
      <c r="WJP49" s="2"/>
      <c r="WJQ49" s="2"/>
      <c r="WJR49" s="2"/>
      <c r="WJS49" s="2"/>
      <c r="WJT49" s="2"/>
      <c r="WJU49" s="2"/>
      <c r="WJV49" s="2"/>
      <c r="WJW49" s="2"/>
      <c r="WJX49" s="2"/>
      <c r="WJY49" s="2"/>
      <c r="WJZ49" s="2"/>
      <c r="WKA49" s="2"/>
      <c r="WKB49" s="2"/>
      <c r="WKC49" s="2"/>
      <c r="WKD49" s="2"/>
      <c r="WKE49" s="2"/>
      <c r="WKF49" s="2"/>
      <c r="WKG49" s="2"/>
      <c r="WKH49" s="2"/>
      <c r="WKI49" s="2"/>
      <c r="WKJ49" s="2"/>
      <c r="WKK49" s="2"/>
      <c r="WKL49" s="2"/>
      <c r="WKM49" s="2"/>
      <c r="WKN49" s="2"/>
      <c r="WKO49" s="2"/>
      <c r="WKP49" s="2"/>
      <c r="WKQ49" s="2"/>
      <c r="WKR49" s="2"/>
      <c r="WKS49" s="2"/>
      <c r="WKT49" s="2"/>
      <c r="WKU49" s="2"/>
      <c r="WKV49" s="2"/>
      <c r="WKW49" s="2"/>
      <c r="WKX49" s="2"/>
      <c r="WKY49" s="2"/>
      <c r="WKZ49" s="2"/>
      <c r="WLA49" s="2"/>
      <c r="WLB49" s="2"/>
      <c r="WLC49" s="2"/>
      <c r="WLD49" s="2"/>
      <c r="WLE49" s="2"/>
      <c r="WLF49" s="2"/>
      <c r="WLG49" s="2"/>
      <c r="WLH49" s="2"/>
      <c r="WLI49" s="2"/>
      <c r="WLJ49" s="2"/>
      <c r="WLK49" s="2"/>
      <c r="WLL49" s="2"/>
      <c r="WLM49" s="2"/>
      <c r="WLN49" s="2"/>
      <c r="WLO49" s="2"/>
      <c r="WLP49" s="2"/>
      <c r="WLQ49" s="2"/>
      <c r="WLR49" s="2"/>
      <c r="WLS49" s="2"/>
      <c r="WLT49" s="2"/>
      <c r="WLU49" s="2"/>
      <c r="WLV49" s="2"/>
      <c r="WLW49" s="2"/>
      <c r="WLX49" s="2"/>
      <c r="WLY49" s="2"/>
      <c r="WLZ49" s="2"/>
      <c r="WMA49" s="2"/>
      <c r="WMB49" s="2"/>
      <c r="WMC49" s="2"/>
      <c r="WMD49" s="2"/>
      <c r="WME49" s="2"/>
      <c r="WMF49" s="2"/>
      <c r="WMG49" s="2"/>
      <c r="WMH49" s="2"/>
      <c r="WMI49" s="2"/>
      <c r="WMJ49" s="2"/>
      <c r="WMK49" s="2"/>
      <c r="WML49" s="2"/>
      <c r="WMM49" s="2"/>
      <c r="WMN49" s="2"/>
      <c r="WMO49" s="2"/>
      <c r="WMP49" s="2"/>
      <c r="WMQ49" s="2"/>
      <c r="WMR49" s="2"/>
      <c r="WMS49" s="2"/>
      <c r="WMT49" s="2"/>
      <c r="WMU49" s="2"/>
      <c r="WMV49" s="2"/>
      <c r="WMW49" s="2"/>
      <c r="WMX49" s="2"/>
      <c r="WMY49" s="2"/>
      <c r="WMZ49" s="2"/>
      <c r="WNA49" s="2"/>
      <c r="WNB49" s="2"/>
      <c r="WNC49" s="2"/>
      <c r="WND49" s="2"/>
      <c r="WNE49" s="2"/>
      <c r="WNF49" s="2"/>
      <c r="WNG49" s="2"/>
      <c r="WNH49" s="2"/>
      <c r="WNI49" s="2"/>
      <c r="WNJ49" s="2"/>
      <c r="WNK49" s="2"/>
      <c r="WNL49" s="2"/>
      <c r="WNM49" s="2"/>
      <c r="WNN49" s="2"/>
      <c r="WNO49" s="2"/>
      <c r="WNP49" s="2"/>
      <c r="WNQ49" s="2"/>
      <c r="WNR49" s="2"/>
      <c r="WNS49" s="2"/>
      <c r="WNT49" s="2"/>
      <c r="WNU49" s="2"/>
      <c r="WNV49" s="2"/>
      <c r="WNW49" s="2"/>
      <c r="WNX49" s="2"/>
      <c r="WNY49" s="2"/>
      <c r="WNZ49" s="2"/>
      <c r="WOA49" s="2"/>
      <c r="WOB49" s="2"/>
      <c r="WOC49" s="2"/>
      <c r="WOD49" s="3"/>
      <c r="WOE49" s="3"/>
      <c r="WOF49" s="3"/>
      <c r="WOG49" s="3"/>
      <c r="WOH49" s="3"/>
      <c r="WOI49" s="3"/>
      <c r="WOJ49" s="3"/>
      <c r="WOK49" s="3"/>
      <c r="WOL49" s="3"/>
      <c r="WOM49" s="3"/>
      <c r="WON49" s="3"/>
      <c r="WOO49" s="3"/>
      <c r="WOP49" s="3"/>
      <c r="WOQ49" s="3"/>
      <c r="WOR49" s="3"/>
      <c r="WOS49" s="3"/>
      <c r="WOT49" s="3"/>
      <c r="WOU49" s="3"/>
      <c r="WOV49" s="3"/>
      <c r="WOW49" s="3"/>
      <c r="WOX49" s="3"/>
      <c r="WOY49" s="3"/>
      <c r="WOZ49" s="3"/>
      <c r="WPA49" s="3"/>
      <c r="WPB49" s="3"/>
      <c r="WPC49" s="3"/>
      <c r="WPD49" s="3"/>
      <c r="WPE49" s="3"/>
      <c r="WPF49" s="3"/>
      <c r="WPG49" s="3"/>
      <c r="WPH49" s="3"/>
      <c r="WPI49" s="3"/>
      <c r="WPJ49" s="3"/>
      <c r="WPK49" s="3"/>
      <c r="WPL49" s="3"/>
      <c r="WPM49" s="3"/>
      <c r="WPN49" s="3"/>
      <c r="WPO49" s="3"/>
      <c r="WPP49" s="3"/>
      <c r="WPQ49" s="3"/>
      <c r="WPR49" s="3"/>
      <c r="WPS49" s="3"/>
      <c r="WPT49" s="3"/>
      <c r="WPU49" s="3"/>
      <c r="WPV49" s="3"/>
      <c r="WPW49" s="3"/>
      <c r="WPX49" s="3"/>
      <c r="WPY49" s="3"/>
      <c r="WPZ49" s="3"/>
      <c r="WQA49" s="3"/>
      <c r="WQB49" s="3"/>
      <c r="WQC49" s="3"/>
      <c r="WQD49" s="3"/>
      <c r="WQE49" s="3"/>
      <c r="WQF49" s="3"/>
      <c r="WQG49" s="3"/>
      <c r="WQH49" s="3"/>
      <c r="WQI49" s="3"/>
      <c r="WQJ49" s="3"/>
      <c r="WQK49" s="3"/>
      <c r="WQL49" s="3"/>
      <c r="WQM49" s="3"/>
      <c r="WQN49" s="3"/>
      <c r="WQO49" s="3"/>
      <c r="WQP49" s="3"/>
      <c r="WQQ49" s="3"/>
      <c r="WQR49" s="3"/>
      <c r="WQS49" s="3"/>
      <c r="WQT49" s="3"/>
      <c r="WQU49" s="3"/>
      <c r="WQV49" s="3"/>
      <c r="WQW49" s="3"/>
      <c r="WQX49" s="3"/>
      <c r="WQY49" s="3"/>
      <c r="WQZ49" s="3"/>
      <c r="WRA49" s="3"/>
      <c r="WRB49" s="3"/>
      <c r="WRC49" s="3"/>
      <c r="WRD49" s="3"/>
      <c r="WRE49" s="3"/>
      <c r="WRF49" s="3"/>
      <c r="WRG49" s="4"/>
      <c r="WRH49" s="4"/>
      <c r="WRI49" s="4"/>
      <c r="WRJ49" s="4"/>
      <c r="WRK49" s="4"/>
      <c r="WRL49" s="4"/>
      <c r="WRM49" s="4"/>
      <c r="WRN49" s="4"/>
      <c r="WRO49" s="4"/>
      <c r="WRP49" s="4"/>
      <c r="WRQ49" s="4"/>
      <c r="WRR49" s="4"/>
      <c r="WRS49" s="4"/>
      <c r="WRT49" s="4"/>
      <c r="WRU49" s="4"/>
      <c r="WRV49" s="4"/>
      <c r="WRW49" s="4"/>
      <c r="WRX49" s="4"/>
      <c r="WRY49" s="4"/>
      <c r="WRZ49" s="4"/>
      <c r="WSA49" s="4"/>
      <c r="WSB49" s="4"/>
      <c r="WSC49" s="4"/>
      <c r="WSD49" s="4"/>
      <c r="WSE49" s="4"/>
      <c r="WSF49" s="4"/>
      <c r="WSG49" s="4"/>
      <c r="WSH49" s="4"/>
      <c r="WSI49" s="4"/>
      <c r="WSJ49" s="4"/>
      <c r="WSK49" s="4"/>
      <c r="WSL49" s="4"/>
      <c r="WSM49" s="4"/>
      <c r="WSN49" s="4"/>
      <c r="WSO49" s="4"/>
      <c r="WSP49" s="4"/>
      <c r="WSQ49" s="4"/>
      <c r="WSR49" s="4"/>
      <c r="WSS49" s="4"/>
      <c r="WST49" s="4"/>
      <c r="WSU49" s="4"/>
      <c r="WSV49" s="4"/>
      <c r="WSW49" s="4"/>
      <c r="WSX49" s="4"/>
      <c r="WSY49" s="4"/>
      <c r="WSZ49" s="4"/>
      <c r="WTA49" s="4"/>
      <c r="WTB49" s="4"/>
      <c r="WTC49" s="4"/>
      <c r="WTD49" s="4"/>
      <c r="WTE49" s="4"/>
      <c r="WTF49" s="4"/>
      <c r="WTG49" s="4"/>
      <c r="WTH49" s="4"/>
      <c r="WTI49" s="4"/>
      <c r="WTJ49" s="4"/>
      <c r="WTK49" s="4"/>
      <c r="WTL49" s="4"/>
      <c r="WTM49" s="4"/>
      <c r="WTN49" s="4"/>
      <c r="WTO49" s="4"/>
      <c r="WTP49" s="4"/>
      <c r="WTQ49" s="4"/>
      <c r="WTR49" s="4"/>
      <c r="WTS49" s="4"/>
      <c r="WTT49" s="4"/>
      <c r="WTU49" s="4"/>
      <c r="WTV49" s="4"/>
      <c r="WTW49" s="4"/>
      <c r="WTX49" s="4"/>
      <c r="WTY49" s="4"/>
      <c r="WTZ49" s="4"/>
      <c r="WUA49" s="4"/>
      <c r="WUB49" s="4"/>
      <c r="WUC49" s="4"/>
      <c r="WUD49" s="4"/>
      <c r="WUE49" s="4"/>
      <c r="WUF49" s="4"/>
      <c r="WUG49" s="4"/>
      <c r="WUH49" s="4"/>
      <c r="WUI49" s="4"/>
      <c r="WUJ49" s="4"/>
      <c r="WUK49" s="4"/>
      <c r="WUL49" s="4"/>
      <c r="WUM49" s="4"/>
      <c r="WUN49" s="4"/>
      <c r="WUO49" s="4"/>
      <c r="WUP49" s="4"/>
      <c r="WUQ49" s="4"/>
      <c r="WUR49" s="4"/>
      <c r="WUS49" s="4"/>
      <c r="WUT49" s="4"/>
      <c r="WUU49" s="4"/>
      <c r="WUV49" s="4"/>
      <c r="WUW49" s="4"/>
      <c r="WUX49" s="4"/>
      <c r="WUY49" s="4"/>
      <c r="WUZ49" s="4"/>
      <c r="WVA49" s="4"/>
      <c r="WVB49" s="4"/>
      <c r="WVC49" s="4"/>
      <c r="WVD49" s="4"/>
      <c r="WVE49" s="4"/>
      <c r="WVF49" s="4"/>
      <c r="WVG49" s="4"/>
      <c r="WVH49" s="4"/>
      <c r="WVI49" s="4"/>
      <c r="WVJ49" s="4"/>
      <c r="WVK49" s="4"/>
      <c r="WVL49" s="4"/>
      <c r="WVM49" s="4"/>
      <c r="WVN49" s="4"/>
      <c r="WVO49" s="4"/>
      <c r="WVP49" s="4"/>
      <c r="WVQ49" s="4"/>
      <c r="WVR49" s="4"/>
      <c r="WVS49" s="4"/>
      <c r="WVT49" s="4"/>
      <c r="WVU49" s="4"/>
      <c r="WVV49" s="4"/>
      <c r="WVW49" s="4"/>
      <c r="WVX49" s="4"/>
      <c r="WVY49" s="4"/>
      <c r="WVZ49" s="4"/>
      <c r="WWA49" s="4"/>
      <c r="WWB49" s="4"/>
      <c r="WWC49" s="4"/>
      <c r="WWD49" s="4"/>
      <c r="WWE49" s="4"/>
      <c r="WWF49" s="4"/>
      <c r="WWG49" s="4"/>
      <c r="WWH49" s="4"/>
      <c r="WWI49" s="4"/>
      <c r="WWJ49" s="4"/>
      <c r="WWK49" s="4"/>
      <c r="WWL49" s="4"/>
      <c r="WWM49" s="4"/>
      <c r="WWN49" s="4"/>
      <c r="WWO49" s="4"/>
      <c r="WWP49" s="4"/>
      <c r="WWQ49" s="4"/>
      <c r="WWR49" s="4"/>
      <c r="WWS49" s="4"/>
      <c r="WWT49" s="4"/>
      <c r="WWU49" s="4"/>
      <c r="WWV49" s="4"/>
      <c r="WWW49" s="4"/>
      <c r="WWX49" s="4"/>
      <c r="WWY49" s="4"/>
      <c r="WWZ49" s="4"/>
      <c r="WXA49" s="4"/>
      <c r="WXB49" s="4"/>
      <c r="WXC49" s="4"/>
      <c r="WXD49" s="4"/>
      <c r="WXE49" s="4"/>
      <c r="WXF49" s="4"/>
      <c r="WXG49" s="4"/>
      <c r="WXH49" s="4"/>
      <c r="WXI49" s="4"/>
      <c r="WXJ49" s="4"/>
      <c r="WXK49" s="4"/>
      <c r="WXL49" s="4"/>
      <c r="WXM49" s="4"/>
      <c r="WXN49" s="4"/>
      <c r="WXO49" s="4"/>
      <c r="WXP49" s="4"/>
      <c r="WXQ49" s="4"/>
      <c r="WXR49" s="4"/>
      <c r="WXS49" s="4"/>
      <c r="WXT49" s="4"/>
      <c r="WXU49" s="4"/>
      <c r="WXV49" s="4"/>
      <c r="WXW49" s="4"/>
      <c r="WXX49" s="4"/>
      <c r="WXY49" s="4"/>
      <c r="WXZ49" s="4"/>
      <c r="WYA49" s="4"/>
      <c r="WYB49" s="4"/>
      <c r="WYC49" s="4"/>
      <c r="WYD49" s="4"/>
      <c r="WYE49" s="4"/>
      <c r="WYF49" s="4"/>
      <c r="WYG49" s="4"/>
      <c r="WYH49" s="4"/>
      <c r="WYI49" s="4"/>
      <c r="WYJ49" s="4"/>
      <c r="WYK49" s="4"/>
      <c r="WYL49" s="4"/>
      <c r="WYM49" s="4"/>
      <c r="WYN49" s="4"/>
      <c r="WYO49" s="4"/>
      <c r="WYP49" s="4"/>
      <c r="WYQ49" s="4"/>
      <c r="WYR49" s="4"/>
      <c r="WYS49" s="4"/>
      <c r="WYT49" s="4"/>
      <c r="WYU49" s="4"/>
      <c r="WYV49" s="4"/>
      <c r="WYW49" s="4"/>
      <c r="WYX49" s="4"/>
      <c r="WYY49" s="4"/>
      <c r="WYZ49" s="4"/>
      <c r="WZA49" s="4"/>
      <c r="WZB49" s="4"/>
      <c r="WZC49" s="4"/>
      <c r="WZD49" s="4"/>
      <c r="WZE49" s="4"/>
      <c r="WZF49" s="4"/>
      <c r="WZG49" s="4"/>
      <c r="WZH49" s="4"/>
      <c r="WZI49" s="4"/>
      <c r="WZJ49" s="4"/>
      <c r="WZK49" s="4"/>
      <c r="WZL49" s="4"/>
      <c r="WZM49" s="4"/>
      <c r="WZN49" s="4"/>
      <c r="WZO49" s="4"/>
      <c r="WZP49" s="4"/>
      <c r="WZQ49" s="4"/>
      <c r="WZR49" s="4"/>
      <c r="WZS49" s="4"/>
      <c r="WZT49" s="4"/>
      <c r="WZU49" s="4"/>
      <c r="WZV49" s="4"/>
      <c r="WZW49" s="4"/>
      <c r="WZX49" s="4"/>
      <c r="WZY49" s="4"/>
      <c r="WZZ49" s="4"/>
      <c r="XAA49" s="4"/>
      <c r="XAB49" s="4"/>
      <c r="XAC49" s="4"/>
      <c r="XAD49" s="4"/>
      <c r="XAE49" s="4"/>
      <c r="XAF49" s="4"/>
      <c r="XAG49" s="4"/>
      <c r="XAH49" s="4"/>
      <c r="XAI49" s="4"/>
      <c r="XAJ49" s="4"/>
      <c r="XAK49" s="4"/>
      <c r="XAL49" s="4"/>
      <c r="XAM49" s="4"/>
      <c r="XAN49" s="4"/>
      <c r="XAO49" s="4"/>
      <c r="XAP49" s="4"/>
      <c r="XAQ49" s="4"/>
      <c r="XAR49" s="4"/>
      <c r="XAS49" s="4"/>
      <c r="XAT49" s="4"/>
      <c r="XAU49" s="4"/>
      <c r="XAV49" s="4"/>
      <c r="XAW49" s="4"/>
      <c r="XAX49" s="4"/>
      <c r="XAY49" s="4"/>
      <c r="XAZ49" s="4"/>
      <c r="XBA49" s="4"/>
      <c r="XBB49" s="4"/>
      <c r="XBC49" s="4"/>
      <c r="XBD49" s="4"/>
      <c r="XBE49" s="4"/>
      <c r="XBF49" s="4"/>
      <c r="XBG49" s="4"/>
      <c r="XBH49" s="4"/>
      <c r="XBI49" s="4"/>
      <c r="XBJ49" s="4"/>
      <c r="XBK49" s="4"/>
      <c r="XBL49" s="4"/>
      <c r="XBM49" s="4"/>
      <c r="XBN49" s="4"/>
      <c r="XBO49" s="4"/>
      <c r="XBP49" s="4"/>
      <c r="XBQ49" s="4"/>
      <c r="XBR49" s="4"/>
      <c r="XBS49" s="4"/>
      <c r="XBT49" s="4"/>
      <c r="XBU49" s="4"/>
      <c r="XBV49" s="4"/>
      <c r="XBW49" s="4"/>
      <c r="XBX49" s="4"/>
      <c r="XBY49" s="4"/>
      <c r="XBZ49" s="4"/>
      <c r="XCA49" s="4"/>
      <c r="XCB49" s="4"/>
      <c r="XCC49" s="4"/>
      <c r="XCD49" s="4"/>
      <c r="XCE49" s="4"/>
      <c r="XCF49" s="4"/>
      <c r="XCG49" s="4"/>
      <c r="XCH49" s="4"/>
      <c r="XCI49" s="4"/>
      <c r="XCJ49" s="4"/>
      <c r="XCK49" s="4"/>
      <c r="XCL49" s="4"/>
      <c r="XCM49" s="4"/>
      <c r="XCN49" s="4"/>
      <c r="XCO49" s="4"/>
      <c r="XCP49" s="4"/>
      <c r="XCQ49" s="4"/>
      <c r="XCR49" s="4"/>
      <c r="XCS49" s="4"/>
      <c r="XCT49" s="4"/>
      <c r="XCU49" s="4"/>
      <c r="XCV49" s="4"/>
      <c r="XCW49" s="4"/>
      <c r="XCX49" s="4"/>
      <c r="XCY49" s="4"/>
      <c r="XCZ49" s="4"/>
      <c r="XDA49" s="4"/>
      <c r="XDB49" s="4"/>
      <c r="XDC49" s="4"/>
      <c r="XDD49" s="4"/>
      <c r="XDE49" s="4"/>
      <c r="XDF49" s="4"/>
      <c r="XDG49" s="4"/>
      <c r="XDH49" s="4"/>
      <c r="XDI49" s="4"/>
      <c r="XDJ49" s="4"/>
      <c r="XDK49" s="4"/>
      <c r="XDL49" s="4"/>
      <c r="XDM49" s="4"/>
      <c r="XDN49" s="4"/>
      <c r="XDO49" s="4"/>
      <c r="XDP49" s="4"/>
      <c r="XDQ49" s="4"/>
      <c r="XDR49" s="4"/>
      <c r="XDS49" s="4"/>
      <c r="XDT49" s="4"/>
      <c r="XDU49" s="4"/>
      <c r="XDV49" s="4"/>
      <c r="XDW49" s="4"/>
      <c r="XDX49" s="4"/>
      <c r="XDY49" s="4"/>
      <c r="XDZ49" s="4"/>
      <c r="XEA49" s="4"/>
      <c r="XEB49" s="4"/>
      <c r="XEC49" s="4"/>
      <c r="XED49" s="4"/>
      <c r="XEE49" s="4"/>
      <c r="XEF49" s="4"/>
      <c r="XEG49" s="4"/>
      <c r="XEH49" s="4"/>
      <c r="XEI49" s="4"/>
      <c r="XEJ49" s="4"/>
      <c r="XEK49" s="4"/>
      <c r="XEL49" s="4"/>
      <c r="XEM49" s="4"/>
      <c r="XEN49" s="4"/>
      <c r="XEO49" s="4"/>
      <c r="XEP49" s="4"/>
      <c r="XEQ49" s="4"/>
      <c r="XER49" s="4"/>
      <c r="XES49" s="4"/>
      <c r="XET49" s="4"/>
      <c r="XEU49" s="4"/>
      <c r="XEV49" s="4"/>
      <c r="XEW49" s="4"/>
      <c r="XEX49" s="4"/>
      <c r="XEY49" s="4"/>
      <c r="XEZ49" s="4"/>
      <c r="XFA49" s="4"/>
      <c r="XFB49" s="4"/>
      <c r="XFC49" s="4"/>
    </row>
    <row r="50" customFormat="false" ht="13.8" hidden="false" customHeight="false" outlineLevel="0" collapsed="false">
      <c r="A50" s="34"/>
      <c r="B50" s="21" t="s">
        <v>31</v>
      </c>
      <c r="C50" s="26" t="s">
        <v>32</v>
      </c>
      <c r="D50" s="21" t="n">
        <v>30</v>
      </c>
      <c r="E50" s="27" t="n">
        <f aca="false">BD50*30/20</f>
        <v>2.04</v>
      </c>
      <c r="F50" s="27" t="n">
        <f aca="false">BE50*30/20</f>
        <v>0.36</v>
      </c>
      <c r="G50" s="27" t="n">
        <f aca="false">BF50*30/20</f>
        <v>10.08</v>
      </c>
      <c r="H50" s="27" t="n">
        <f aca="false">BG50*30/20</f>
        <v>51.24</v>
      </c>
      <c r="I50" s="27" t="n">
        <f aca="false">BH50*30/20</f>
        <v>0</v>
      </c>
      <c r="J50" s="27" t="n">
        <f aca="false">BI50*30/20</f>
        <v>0.045</v>
      </c>
      <c r="K50" s="27" t="n">
        <f aca="false">BJ50*30/20</f>
        <v>0.03</v>
      </c>
      <c r="L50" s="27" t="n">
        <f aca="false">BK50*30/20</f>
        <v>0</v>
      </c>
      <c r="M50" s="27" t="n">
        <f aca="false">BL50*30/20</f>
        <v>13.515</v>
      </c>
      <c r="N50" s="27" t="n">
        <f aca="false">BM50*30/20</f>
        <v>14.115</v>
      </c>
      <c r="O50" s="27" t="n">
        <f aca="false">BN50*30/20</f>
        <v>45.21</v>
      </c>
      <c r="P50" s="27" t="n">
        <f aca="false">BO50*30/20</f>
        <v>1.125</v>
      </c>
      <c r="Q50" s="27" t="n">
        <v>1.7</v>
      </c>
      <c r="R50" s="27" t="n">
        <v>0.3</v>
      </c>
      <c r="S50" s="27" t="n">
        <v>8.4</v>
      </c>
      <c r="T50" s="27" t="n">
        <v>42.7</v>
      </c>
      <c r="U50" s="27"/>
      <c r="V50" s="27" t="n">
        <v>0.04</v>
      </c>
      <c r="W50" s="27" t="n">
        <v>0.02</v>
      </c>
      <c r="X50" s="27"/>
      <c r="Y50" s="27" t="n">
        <v>11.26</v>
      </c>
      <c r="Z50" s="27" t="n">
        <v>11.76</v>
      </c>
      <c r="AA50" s="27" t="n">
        <v>37.68</v>
      </c>
      <c r="AB50" s="27" t="n">
        <v>0.94</v>
      </c>
      <c r="BD50" s="27" t="n">
        <v>1.36</v>
      </c>
      <c r="BE50" s="27" t="n">
        <v>0.24</v>
      </c>
      <c r="BF50" s="27" t="n">
        <v>6.72</v>
      </c>
      <c r="BG50" s="27" t="n">
        <v>34.16</v>
      </c>
      <c r="BH50" s="27"/>
      <c r="BI50" s="27" t="n">
        <v>0.03</v>
      </c>
      <c r="BJ50" s="27" t="n">
        <v>0.02</v>
      </c>
      <c r="BK50" s="27"/>
      <c r="BL50" s="27" t="n">
        <v>9.01</v>
      </c>
      <c r="BM50" s="27" t="n">
        <v>9.41</v>
      </c>
      <c r="BN50" s="27" t="n">
        <v>30.14</v>
      </c>
      <c r="BO50" s="27" t="n">
        <v>0.75</v>
      </c>
    </row>
    <row r="51" customFormat="false" ht="17.15" hidden="false" customHeight="true" outlineLevel="0" collapsed="false">
      <c r="A51" s="34"/>
      <c r="B51" s="21" t="s">
        <v>31</v>
      </c>
      <c r="C51" s="15" t="s">
        <v>33</v>
      </c>
      <c r="D51" s="21" t="n">
        <v>40</v>
      </c>
      <c r="E51" s="27" t="n">
        <f aca="false">BD51*40/40</f>
        <v>2.96</v>
      </c>
      <c r="F51" s="27" t="n">
        <f aca="false">BE51*40/40</f>
        <v>0.36</v>
      </c>
      <c r="G51" s="27" t="n">
        <f aca="false">BF51*40/40</f>
        <v>21.1</v>
      </c>
      <c r="H51" s="27" t="n">
        <f aca="false">BG51*40/40</f>
        <v>93.78</v>
      </c>
      <c r="I51" s="27" t="n">
        <f aca="false">BH51*40/40</f>
        <v>0</v>
      </c>
      <c r="J51" s="27" t="n">
        <f aca="false">BI51*40/40</f>
        <v>0</v>
      </c>
      <c r="K51" s="27" t="n">
        <f aca="false">BJ51*40/40</f>
        <v>0.02</v>
      </c>
      <c r="L51" s="27" t="n">
        <f aca="false">BK51*40/40</f>
        <v>0</v>
      </c>
      <c r="M51" s="27" t="n">
        <f aca="false">BL51*40/40</f>
        <v>8</v>
      </c>
      <c r="N51" s="27" t="n">
        <f aca="false">BM51*40/40</f>
        <v>5.6</v>
      </c>
      <c r="O51" s="27" t="n">
        <f aca="false">BN51*40/40</f>
        <v>26</v>
      </c>
      <c r="P51" s="27" t="n">
        <f aca="false">BO51*40/40</f>
        <v>0.44</v>
      </c>
      <c r="Q51" s="27" t="n">
        <v>3.03</v>
      </c>
      <c r="R51" s="27" t="n">
        <v>0.36</v>
      </c>
      <c r="S51" s="27" t="n">
        <v>19.64</v>
      </c>
      <c r="T51" s="27" t="n">
        <v>93.77</v>
      </c>
      <c r="U51" s="27"/>
      <c r="V51" s="27"/>
      <c r="W51" s="27" t="n">
        <v>0.013</v>
      </c>
      <c r="X51" s="27"/>
      <c r="Y51" s="27" t="n">
        <v>8</v>
      </c>
      <c r="Z51" s="27" t="n">
        <v>5.6</v>
      </c>
      <c r="AA51" s="27" t="n">
        <v>26</v>
      </c>
      <c r="AB51" s="27" t="n">
        <v>0.44</v>
      </c>
      <c r="AC51" s="27" t="n">
        <v>3</v>
      </c>
      <c r="AD51" s="27" t="n">
        <f aca="false">AP51*40/40</f>
        <v>0</v>
      </c>
      <c r="AE51" s="27" t="n">
        <f aca="false">AQ51*40/40</f>
        <v>0</v>
      </c>
      <c r="AF51" s="27" t="n">
        <f aca="false">AR51*40/40</f>
        <v>0</v>
      </c>
      <c r="AG51" s="27" t="n">
        <f aca="false">AS51*40/40</f>
        <v>0</v>
      </c>
      <c r="AH51" s="27" t="n">
        <f aca="false">AT51*40/40</f>
        <v>0</v>
      </c>
      <c r="AI51" s="27" t="n">
        <f aca="false">AU51*40/40</f>
        <v>0</v>
      </c>
      <c r="AJ51" s="27" t="n">
        <f aca="false">AV51*40/40</f>
        <v>0</v>
      </c>
      <c r="AK51" s="27" t="n">
        <f aca="false">AW51*40/40</f>
        <v>0</v>
      </c>
      <c r="AL51" s="27" t="n">
        <f aca="false">AX51*40/40</f>
        <v>0</v>
      </c>
      <c r="AM51" s="27" t="n">
        <f aca="false">AY51*40/40</f>
        <v>0</v>
      </c>
      <c r="AN51" s="27" t="n">
        <f aca="false">AZ51*40/40</f>
        <v>0</v>
      </c>
      <c r="BD51" s="27" t="n">
        <v>2.96</v>
      </c>
      <c r="BE51" s="27" t="n">
        <v>0.36</v>
      </c>
      <c r="BF51" s="27" t="n">
        <v>21.1</v>
      </c>
      <c r="BG51" s="27" t="n">
        <v>93.78</v>
      </c>
      <c r="BH51" s="27"/>
      <c r="BI51" s="27"/>
      <c r="BJ51" s="27" t="n">
        <v>0.02</v>
      </c>
      <c r="BK51" s="27"/>
      <c r="BL51" s="27" t="n">
        <v>8</v>
      </c>
      <c r="BM51" s="27" t="n">
        <v>5.6</v>
      </c>
      <c r="BN51" s="27" t="n">
        <v>26</v>
      </c>
      <c r="BO51" s="27" t="n">
        <v>0.44</v>
      </c>
      <c r="WAQ51" s="2"/>
      <c r="WAR51" s="2"/>
      <c r="WAS51" s="2"/>
      <c r="WAT51" s="2"/>
      <c r="WAU51" s="2"/>
      <c r="WAV51" s="2"/>
      <c r="WAW51" s="2"/>
      <c r="WAX51" s="2"/>
      <c r="WAY51" s="2"/>
      <c r="WAZ51" s="2"/>
      <c r="WBA51" s="2"/>
      <c r="WBB51" s="2"/>
      <c r="WBC51" s="2"/>
      <c r="WBD51" s="2"/>
      <c r="WBE51" s="2"/>
      <c r="WBF51" s="2"/>
      <c r="WBG51" s="2"/>
      <c r="WBH51" s="2"/>
      <c r="WBI51" s="2"/>
      <c r="WBJ51" s="2"/>
      <c r="WBK51" s="2"/>
      <c r="WBL51" s="2"/>
      <c r="WBM51" s="2"/>
      <c r="WBN51" s="2"/>
      <c r="WBO51" s="2"/>
      <c r="WBP51" s="2"/>
      <c r="WBQ51" s="2"/>
      <c r="WBR51" s="2"/>
      <c r="WBS51" s="2"/>
      <c r="WBT51" s="2"/>
      <c r="WBU51" s="2"/>
      <c r="WBV51" s="2"/>
      <c r="WBW51" s="2"/>
      <c r="WBX51" s="2"/>
      <c r="WBY51" s="2"/>
      <c r="WBZ51" s="2"/>
      <c r="WCA51" s="2"/>
      <c r="WCB51" s="2"/>
      <c r="WCC51" s="2"/>
      <c r="WCD51" s="2"/>
      <c r="WCE51" s="2"/>
      <c r="WCF51" s="2"/>
      <c r="WCG51" s="2"/>
      <c r="WCH51" s="2"/>
      <c r="WCI51" s="2"/>
      <c r="WCJ51" s="2"/>
      <c r="WCK51" s="2"/>
      <c r="WCL51" s="2"/>
      <c r="WCM51" s="2"/>
      <c r="WCN51" s="2"/>
      <c r="WCO51" s="2"/>
      <c r="WCP51" s="2"/>
      <c r="WCQ51" s="2"/>
      <c r="WCR51" s="2"/>
      <c r="WCS51" s="2"/>
      <c r="WCT51" s="2"/>
      <c r="WCU51" s="2"/>
      <c r="WCV51" s="2"/>
      <c r="WCW51" s="2"/>
      <c r="WCX51" s="2"/>
      <c r="WCY51" s="2"/>
      <c r="WCZ51" s="2"/>
      <c r="WDA51" s="2"/>
      <c r="WDB51" s="2"/>
      <c r="WDC51" s="2"/>
      <c r="WDD51" s="2"/>
      <c r="WDE51" s="2"/>
      <c r="WDF51" s="2"/>
      <c r="WDG51" s="2"/>
      <c r="WDH51" s="2"/>
      <c r="WDI51" s="2"/>
      <c r="WDJ51" s="2"/>
      <c r="WDK51" s="2"/>
      <c r="WDL51" s="2"/>
      <c r="WDM51" s="2"/>
      <c r="WDN51" s="2"/>
      <c r="WDO51" s="2"/>
      <c r="WDP51" s="2"/>
      <c r="WDQ51" s="2"/>
      <c r="WDR51" s="2"/>
      <c r="WDS51" s="2"/>
      <c r="WDT51" s="2"/>
      <c r="WDU51" s="2"/>
      <c r="WDV51" s="2"/>
      <c r="WDW51" s="2"/>
      <c r="WDX51" s="2"/>
      <c r="WDY51" s="2"/>
      <c r="WDZ51" s="2"/>
      <c r="WEA51" s="2"/>
      <c r="WEB51" s="2"/>
      <c r="WEC51" s="2"/>
      <c r="WED51" s="2"/>
      <c r="WEE51" s="2"/>
      <c r="WEF51" s="2"/>
      <c r="WEG51" s="2"/>
      <c r="WEH51" s="2"/>
      <c r="WEI51" s="2"/>
      <c r="WEJ51" s="2"/>
      <c r="WEK51" s="2"/>
      <c r="WEL51" s="2"/>
      <c r="WEM51" s="2"/>
      <c r="WEN51" s="2"/>
      <c r="WEO51" s="2"/>
      <c r="WEP51" s="2"/>
      <c r="WEQ51" s="2"/>
      <c r="WER51" s="2"/>
      <c r="WES51" s="2"/>
      <c r="WET51" s="2"/>
      <c r="WEU51" s="2"/>
      <c r="WEV51" s="2"/>
      <c r="WEW51" s="2"/>
      <c r="WEX51" s="2"/>
      <c r="WEY51" s="2"/>
      <c r="WEZ51" s="2"/>
      <c r="WFA51" s="2"/>
      <c r="WFB51" s="2"/>
      <c r="WFC51" s="2"/>
      <c r="WFD51" s="2"/>
      <c r="WFE51" s="2"/>
      <c r="WFF51" s="2"/>
      <c r="WFG51" s="2"/>
      <c r="WFH51" s="2"/>
      <c r="WFI51" s="2"/>
      <c r="WFJ51" s="2"/>
      <c r="WFK51" s="2"/>
      <c r="WFL51" s="2"/>
      <c r="WFM51" s="2"/>
      <c r="WFN51" s="2"/>
      <c r="WFO51" s="2"/>
      <c r="WFP51" s="2"/>
      <c r="WFQ51" s="2"/>
      <c r="WFR51" s="2"/>
      <c r="WFS51" s="2"/>
      <c r="WFT51" s="2"/>
      <c r="WFU51" s="2"/>
      <c r="WFV51" s="2"/>
      <c r="WFW51" s="2"/>
      <c r="WFX51" s="2"/>
      <c r="WFY51" s="2"/>
      <c r="WFZ51" s="2"/>
      <c r="WGA51" s="2"/>
      <c r="WGB51" s="2"/>
      <c r="WGC51" s="2"/>
      <c r="WGD51" s="2"/>
      <c r="WGE51" s="2"/>
      <c r="WGF51" s="2"/>
      <c r="WGG51" s="2"/>
      <c r="WGH51" s="2"/>
      <c r="WGI51" s="2"/>
      <c r="WGJ51" s="2"/>
      <c r="WGK51" s="2"/>
      <c r="WGL51" s="2"/>
      <c r="WGM51" s="2"/>
      <c r="WGN51" s="2"/>
      <c r="WGO51" s="2"/>
      <c r="WGP51" s="2"/>
      <c r="WGQ51" s="2"/>
      <c r="WGR51" s="2"/>
      <c r="WGS51" s="2"/>
      <c r="WGT51" s="2"/>
      <c r="WGU51" s="2"/>
      <c r="WGV51" s="2"/>
      <c r="WGW51" s="2"/>
      <c r="WGX51" s="2"/>
      <c r="WGY51" s="2"/>
      <c r="WGZ51" s="2"/>
      <c r="WHA51" s="2"/>
      <c r="WHB51" s="2"/>
      <c r="WHC51" s="2"/>
      <c r="WHD51" s="2"/>
      <c r="WHE51" s="2"/>
      <c r="WHF51" s="2"/>
      <c r="WHG51" s="2"/>
      <c r="WHH51" s="2"/>
      <c r="WHI51" s="2"/>
      <c r="WHJ51" s="2"/>
      <c r="WHK51" s="2"/>
      <c r="WHL51" s="2"/>
      <c r="WHM51" s="2"/>
      <c r="WHN51" s="2"/>
      <c r="WHO51" s="2"/>
      <c r="WHP51" s="2"/>
      <c r="WHQ51" s="2"/>
      <c r="WHR51" s="2"/>
      <c r="WHS51" s="2"/>
      <c r="WHT51" s="2"/>
      <c r="WHU51" s="2"/>
      <c r="WHV51" s="2"/>
      <c r="WHW51" s="2"/>
      <c r="WHX51" s="2"/>
      <c r="WHY51" s="2"/>
      <c r="WHZ51" s="2"/>
      <c r="WIA51" s="2"/>
      <c r="WIB51" s="2"/>
      <c r="WIC51" s="2"/>
      <c r="WID51" s="2"/>
      <c r="WIE51" s="2"/>
      <c r="WIF51" s="2"/>
      <c r="WIG51" s="2"/>
      <c r="WIH51" s="2"/>
      <c r="WII51" s="2"/>
      <c r="WIJ51" s="2"/>
      <c r="WIK51" s="2"/>
      <c r="WIL51" s="2"/>
      <c r="WIM51" s="2"/>
      <c r="WIN51" s="2"/>
      <c r="WIO51" s="2"/>
      <c r="WIP51" s="2"/>
      <c r="WIQ51" s="2"/>
      <c r="WIR51" s="2"/>
      <c r="WIS51" s="2"/>
      <c r="WIT51" s="2"/>
      <c r="WIU51" s="2"/>
      <c r="WIV51" s="2"/>
      <c r="WIW51" s="2"/>
      <c r="WIX51" s="2"/>
      <c r="WIY51" s="2"/>
      <c r="WIZ51" s="2"/>
      <c r="WJA51" s="2"/>
      <c r="WJB51" s="2"/>
      <c r="WJC51" s="2"/>
      <c r="WJD51" s="2"/>
      <c r="WJE51" s="2"/>
      <c r="WJF51" s="2"/>
      <c r="WJG51" s="2"/>
      <c r="WJH51" s="2"/>
      <c r="WJI51" s="2"/>
      <c r="WJJ51" s="2"/>
      <c r="WJK51" s="2"/>
      <c r="WJL51" s="2"/>
      <c r="WJM51" s="2"/>
      <c r="WJN51" s="2"/>
      <c r="WJO51" s="2"/>
      <c r="WJP51" s="2"/>
      <c r="WJQ51" s="2"/>
      <c r="WJR51" s="2"/>
      <c r="WJS51" s="2"/>
      <c r="WJT51" s="2"/>
      <c r="WJU51" s="2"/>
      <c r="WJV51" s="2"/>
      <c r="WJW51" s="2"/>
      <c r="WJX51" s="2"/>
      <c r="WJY51" s="2"/>
      <c r="WJZ51" s="2"/>
      <c r="WKA51" s="2"/>
      <c r="WKB51" s="2"/>
      <c r="WKC51" s="2"/>
      <c r="WKD51" s="2"/>
      <c r="WKE51" s="2"/>
      <c r="WKF51" s="2"/>
      <c r="WKG51" s="2"/>
      <c r="WKH51" s="2"/>
      <c r="WKI51" s="2"/>
      <c r="WKJ51" s="2"/>
      <c r="WKK51" s="2"/>
      <c r="WKL51" s="2"/>
      <c r="WKM51" s="2"/>
      <c r="WKN51" s="2"/>
      <c r="WKO51" s="2"/>
      <c r="WKP51" s="2"/>
      <c r="WKQ51" s="2"/>
      <c r="WKR51" s="2"/>
      <c r="WKS51" s="2"/>
      <c r="WKT51" s="2"/>
      <c r="WKU51" s="2"/>
      <c r="WKV51" s="2"/>
      <c r="WKW51" s="2"/>
      <c r="WKX51" s="2"/>
      <c r="WKY51" s="2"/>
      <c r="WKZ51" s="2"/>
      <c r="WLA51" s="2"/>
      <c r="WLB51" s="2"/>
      <c r="WLC51" s="2"/>
      <c r="WLD51" s="2"/>
      <c r="WLE51" s="2"/>
      <c r="WLF51" s="2"/>
      <c r="WLG51" s="2"/>
      <c r="WLH51" s="2"/>
      <c r="WLI51" s="2"/>
      <c r="WLJ51" s="2"/>
      <c r="WLK51" s="2"/>
      <c r="WLL51" s="2"/>
      <c r="WLM51" s="2"/>
      <c r="WLN51" s="2"/>
      <c r="WLO51" s="2"/>
      <c r="WLP51" s="2"/>
      <c r="WLQ51" s="2"/>
      <c r="WLR51" s="2"/>
      <c r="WLS51" s="2"/>
      <c r="WLT51" s="2"/>
      <c r="WLU51" s="2"/>
      <c r="WLV51" s="2"/>
      <c r="WLW51" s="2"/>
      <c r="WLX51" s="2"/>
      <c r="WLY51" s="2"/>
      <c r="WLZ51" s="2"/>
      <c r="WMA51" s="2"/>
      <c r="WMB51" s="2"/>
      <c r="WMC51" s="2"/>
      <c r="WMD51" s="2"/>
      <c r="WME51" s="2"/>
      <c r="WMF51" s="2"/>
      <c r="WMG51" s="2"/>
      <c r="WMH51" s="2"/>
      <c r="WMI51" s="2"/>
      <c r="WMJ51" s="2"/>
      <c r="WMK51" s="2"/>
      <c r="WML51" s="2"/>
      <c r="WMM51" s="2"/>
      <c r="WMN51" s="2"/>
      <c r="WMO51" s="2"/>
      <c r="WMP51" s="2"/>
      <c r="WMQ51" s="2"/>
      <c r="WMR51" s="2"/>
      <c r="WMS51" s="2"/>
      <c r="WMT51" s="2"/>
      <c r="WMU51" s="2"/>
      <c r="WMV51" s="2"/>
      <c r="WMW51" s="2"/>
      <c r="WMX51" s="2"/>
      <c r="WMY51" s="2"/>
      <c r="WMZ51" s="2"/>
      <c r="WNA51" s="2"/>
      <c r="WNB51" s="2"/>
      <c r="WNC51" s="2"/>
      <c r="WND51" s="2"/>
      <c r="WNE51" s="2"/>
      <c r="WNF51" s="2"/>
      <c r="WNG51" s="2"/>
      <c r="WNH51" s="2"/>
      <c r="WNI51" s="2"/>
      <c r="WNJ51" s="2"/>
      <c r="WNK51" s="2"/>
      <c r="WNL51" s="2"/>
      <c r="WNM51" s="2"/>
      <c r="WNN51" s="2"/>
      <c r="WNO51" s="2"/>
      <c r="WNP51" s="2"/>
      <c r="WNQ51" s="2"/>
      <c r="WNR51" s="2"/>
      <c r="WNS51" s="2"/>
      <c r="WNT51" s="2"/>
      <c r="WNU51" s="2"/>
      <c r="WNV51" s="2"/>
      <c r="WNW51" s="2"/>
      <c r="WNX51" s="2"/>
      <c r="WNY51" s="2"/>
      <c r="WNZ51" s="2"/>
      <c r="WOA51" s="2"/>
      <c r="WOB51" s="2"/>
      <c r="WOC51" s="2"/>
      <c r="WOD51" s="2"/>
      <c r="WOE51" s="2"/>
      <c r="WOF51" s="2"/>
      <c r="WOG51" s="2"/>
      <c r="WOH51" s="2"/>
      <c r="WOI51" s="2"/>
      <c r="WOJ51" s="2"/>
      <c r="WOK51" s="2"/>
      <c r="WOL51" s="2"/>
      <c r="WOM51" s="2"/>
      <c r="WRG51" s="4"/>
      <c r="WRH51" s="4"/>
      <c r="WRI51" s="4"/>
      <c r="WRJ51" s="4"/>
      <c r="WRK51" s="4"/>
      <c r="WRL51" s="4"/>
      <c r="WRM51" s="4"/>
      <c r="WRN51" s="4"/>
      <c r="WRO51" s="4"/>
      <c r="WRP51" s="4"/>
      <c r="WRQ51" s="4"/>
      <c r="WRR51" s="4"/>
      <c r="WRS51" s="4"/>
      <c r="WRT51" s="4"/>
      <c r="WRU51" s="4"/>
      <c r="WRV51" s="4"/>
      <c r="WRW51" s="4"/>
      <c r="WRX51" s="4"/>
      <c r="WRY51" s="4"/>
      <c r="WRZ51" s="4"/>
      <c r="WSA51" s="4"/>
      <c r="WSB51" s="4"/>
      <c r="WSC51" s="4"/>
      <c r="WSD51" s="4"/>
      <c r="WSE51" s="4"/>
      <c r="WSF51" s="4"/>
      <c r="WSG51" s="4"/>
      <c r="WSH51" s="4"/>
      <c r="WSI51" s="4"/>
      <c r="WSJ51" s="4"/>
      <c r="WSK51" s="4"/>
      <c r="WSL51" s="4"/>
      <c r="WSM51" s="4"/>
      <c r="WSN51" s="4"/>
      <c r="WSO51" s="4"/>
      <c r="WSP51" s="4"/>
      <c r="WSQ51" s="4"/>
      <c r="WSR51" s="4"/>
      <c r="WSS51" s="4"/>
      <c r="WST51" s="4"/>
      <c r="WSU51" s="4"/>
      <c r="WSV51" s="4"/>
      <c r="WSW51" s="4"/>
      <c r="WSX51" s="4"/>
      <c r="WSY51" s="4"/>
      <c r="WSZ51" s="4"/>
      <c r="WTA51" s="4"/>
      <c r="WTB51" s="4"/>
      <c r="WTC51" s="4"/>
      <c r="WTD51" s="4"/>
      <c r="WTE51" s="4"/>
      <c r="WTF51" s="4"/>
      <c r="WTG51" s="4"/>
      <c r="WTH51" s="4"/>
      <c r="WTI51" s="4"/>
      <c r="WTJ51" s="4"/>
      <c r="WTK51" s="4"/>
      <c r="WTL51" s="4"/>
      <c r="WTM51" s="4"/>
      <c r="WTN51" s="4"/>
      <c r="WTO51" s="4"/>
      <c r="WTP51" s="4"/>
      <c r="WTQ51" s="4"/>
      <c r="WTR51" s="4"/>
      <c r="WTS51" s="4"/>
      <c r="WTT51" s="4"/>
      <c r="WTU51" s="4"/>
      <c r="WTV51" s="4"/>
      <c r="WTW51" s="4"/>
      <c r="WTX51" s="4"/>
      <c r="WTY51" s="4"/>
      <c r="WTZ51" s="4"/>
      <c r="WUA51" s="4"/>
      <c r="WUB51" s="4"/>
      <c r="WUC51" s="4"/>
      <c r="WUD51" s="4"/>
      <c r="WUE51" s="4"/>
      <c r="WUF51" s="4"/>
      <c r="WUG51" s="4"/>
      <c r="WUH51" s="4"/>
      <c r="WUI51" s="4"/>
      <c r="WUJ51" s="4"/>
      <c r="WUK51" s="4"/>
      <c r="WUL51" s="4"/>
      <c r="WUM51" s="4"/>
      <c r="WUN51" s="4"/>
      <c r="WUO51" s="4"/>
      <c r="WUP51" s="4"/>
      <c r="WUQ51" s="4"/>
      <c r="WUR51" s="4"/>
      <c r="WUS51" s="4"/>
      <c r="WUT51" s="4"/>
      <c r="WUU51" s="4"/>
      <c r="WUV51" s="4"/>
      <c r="WUW51" s="4"/>
      <c r="WUX51" s="4"/>
      <c r="WUY51" s="4"/>
      <c r="WUZ51" s="4"/>
      <c r="WVA51" s="4"/>
      <c r="WVB51" s="4"/>
      <c r="WVC51" s="4"/>
      <c r="WVD51" s="4"/>
      <c r="WVE51" s="4"/>
      <c r="WVF51" s="4"/>
      <c r="WVG51" s="4"/>
      <c r="WVH51" s="4"/>
      <c r="WVI51" s="4"/>
      <c r="WVJ51" s="4"/>
      <c r="WVK51" s="4"/>
      <c r="WVL51" s="4"/>
      <c r="WVM51" s="4"/>
      <c r="WVN51" s="4"/>
      <c r="WVO51" s="4"/>
      <c r="WVP51" s="4"/>
      <c r="WVQ51" s="4"/>
      <c r="WVR51" s="4"/>
      <c r="WVS51" s="4"/>
      <c r="WVT51" s="4"/>
      <c r="WVU51" s="4"/>
      <c r="WVV51" s="4"/>
      <c r="WVW51" s="4"/>
      <c r="WVX51" s="4"/>
      <c r="WVY51" s="4"/>
      <c r="WVZ51" s="4"/>
      <c r="WWA51" s="4"/>
      <c r="WWB51" s="4"/>
      <c r="WWC51" s="4"/>
      <c r="WWD51" s="4"/>
      <c r="WWE51" s="4"/>
      <c r="WWF51" s="4"/>
      <c r="WWG51" s="4"/>
      <c r="WWH51" s="4"/>
      <c r="WWI51" s="4"/>
      <c r="WWJ51" s="4"/>
      <c r="WWK51" s="4"/>
      <c r="WWL51" s="4"/>
      <c r="WWM51" s="4"/>
      <c r="WWN51" s="4"/>
      <c r="WWO51" s="4"/>
      <c r="WWP51" s="4"/>
      <c r="WWQ51" s="4"/>
      <c r="WWR51" s="4"/>
      <c r="WWS51" s="4"/>
      <c r="WWT51" s="4"/>
      <c r="WWU51" s="4"/>
      <c r="WWV51" s="4"/>
      <c r="WWW51" s="4"/>
      <c r="WWX51" s="4"/>
      <c r="WWY51" s="4"/>
      <c r="WWZ51" s="4"/>
      <c r="WXA51" s="4"/>
      <c r="WXB51" s="4"/>
      <c r="WXC51" s="4"/>
      <c r="WXD51" s="4"/>
      <c r="WXE51" s="4"/>
      <c r="WXF51" s="4"/>
      <c r="WXG51" s="4"/>
      <c r="WXH51" s="4"/>
      <c r="WXI51" s="4"/>
      <c r="WXJ51" s="4"/>
      <c r="WXK51" s="4"/>
      <c r="WXL51" s="4"/>
      <c r="WXM51" s="4"/>
      <c r="WXN51" s="4"/>
      <c r="WXO51" s="4"/>
      <c r="WXP51" s="4"/>
      <c r="WXQ51" s="4"/>
      <c r="WXR51" s="4"/>
      <c r="WXS51" s="4"/>
      <c r="WXT51" s="4"/>
      <c r="WXU51" s="4"/>
      <c r="WXV51" s="4"/>
      <c r="WXW51" s="4"/>
      <c r="WXX51" s="4"/>
      <c r="WXY51" s="4"/>
      <c r="WXZ51" s="4"/>
      <c r="WYA51" s="4"/>
      <c r="WYB51" s="4"/>
      <c r="WYC51" s="4"/>
      <c r="WYD51" s="4"/>
      <c r="WYE51" s="4"/>
      <c r="WYF51" s="4"/>
      <c r="WYG51" s="4"/>
      <c r="WYH51" s="4"/>
      <c r="WYI51" s="4"/>
      <c r="WYJ51" s="4"/>
      <c r="WYK51" s="4"/>
      <c r="WYL51" s="4"/>
      <c r="WYM51" s="4"/>
      <c r="WYN51" s="4"/>
      <c r="WYO51" s="4"/>
      <c r="WYP51" s="4"/>
      <c r="WYQ51" s="4"/>
      <c r="WYR51" s="4"/>
      <c r="WYS51" s="4"/>
      <c r="WYT51" s="4"/>
      <c r="WYU51" s="4"/>
      <c r="WYV51" s="4"/>
      <c r="WYW51" s="4"/>
      <c r="WYX51" s="4"/>
      <c r="WYY51" s="4"/>
      <c r="WYZ51" s="4"/>
      <c r="WZA51" s="4"/>
      <c r="WZB51" s="4"/>
      <c r="WZC51" s="4"/>
      <c r="WZD51" s="4"/>
      <c r="WZE51" s="4"/>
      <c r="WZF51" s="4"/>
      <c r="WZG51" s="4"/>
      <c r="WZH51" s="4"/>
      <c r="WZI51" s="4"/>
      <c r="WZJ51" s="4"/>
      <c r="WZK51" s="4"/>
      <c r="WZL51" s="4"/>
      <c r="WZM51" s="4"/>
      <c r="WZN51" s="4"/>
      <c r="WZO51" s="4"/>
      <c r="WZP51" s="4"/>
      <c r="WZQ51" s="4"/>
      <c r="WZR51" s="4"/>
      <c r="WZS51" s="4"/>
      <c r="WZT51" s="4"/>
      <c r="WZU51" s="4"/>
      <c r="WZV51" s="4"/>
      <c r="WZW51" s="4"/>
      <c r="WZX51" s="4"/>
      <c r="WZY51" s="4"/>
      <c r="WZZ51" s="4"/>
      <c r="XAA51" s="4"/>
      <c r="XAB51" s="4"/>
      <c r="XAC51" s="4"/>
      <c r="XAD51" s="4"/>
      <c r="XAE51" s="4"/>
      <c r="XAF51" s="4"/>
      <c r="XAG51" s="4"/>
      <c r="XAH51" s="4"/>
      <c r="XAI51" s="4"/>
      <c r="XAJ51" s="4"/>
      <c r="XAK51" s="4"/>
      <c r="XAL51" s="4"/>
      <c r="XAM51" s="4"/>
      <c r="XAN51" s="4"/>
      <c r="XAO51" s="4"/>
      <c r="XAP51" s="4"/>
      <c r="XAQ51" s="4"/>
      <c r="XAR51" s="4"/>
      <c r="XAS51" s="4"/>
      <c r="XAT51" s="4"/>
      <c r="XAU51" s="4"/>
      <c r="XAV51" s="4"/>
      <c r="XAW51" s="4"/>
      <c r="XAX51" s="4"/>
      <c r="XAY51" s="4"/>
      <c r="XAZ51" s="4"/>
      <c r="XBA51" s="4"/>
      <c r="XBB51" s="4"/>
      <c r="XBC51" s="4"/>
      <c r="XBD51" s="4"/>
      <c r="XBE51" s="4"/>
      <c r="XBF51" s="4"/>
      <c r="XBG51" s="4"/>
      <c r="XBH51" s="4"/>
      <c r="XBI51" s="4"/>
      <c r="XBJ51" s="4"/>
      <c r="XBK51" s="4"/>
      <c r="XBL51" s="4"/>
      <c r="XBM51" s="4"/>
      <c r="XBN51" s="4"/>
      <c r="XBO51" s="4"/>
      <c r="XBP51" s="4"/>
      <c r="XBQ51" s="4"/>
      <c r="XBR51" s="4"/>
      <c r="XBS51" s="4"/>
      <c r="XBT51" s="4"/>
      <c r="XBU51" s="4"/>
      <c r="XBV51" s="4"/>
      <c r="XBW51" s="4"/>
      <c r="XBX51" s="4"/>
      <c r="XBY51" s="4"/>
      <c r="XBZ51" s="4"/>
      <c r="XCA51" s="4"/>
      <c r="XCB51" s="4"/>
      <c r="XCC51" s="4"/>
      <c r="XCD51" s="4"/>
      <c r="XCE51" s="4"/>
      <c r="XCF51" s="4"/>
      <c r="XCG51" s="4"/>
      <c r="XCH51" s="4"/>
      <c r="XCI51" s="4"/>
      <c r="XCJ51" s="4"/>
      <c r="XCK51" s="4"/>
      <c r="XCL51" s="4"/>
      <c r="XCM51" s="4"/>
      <c r="XCN51" s="4"/>
      <c r="XCO51" s="4"/>
      <c r="XCP51" s="4"/>
      <c r="XCQ51" s="4"/>
      <c r="XCR51" s="4"/>
      <c r="XCS51" s="4"/>
      <c r="XCT51" s="4"/>
      <c r="XCU51" s="4"/>
      <c r="XCV51" s="4"/>
      <c r="XCW51" s="4"/>
      <c r="XCX51" s="4"/>
      <c r="XCY51" s="4"/>
      <c r="XCZ51" s="4"/>
      <c r="XDA51" s="4"/>
      <c r="XDB51" s="4"/>
      <c r="XDC51" s="4"/>
      <c r="XDD51" s="4"/>
      <c r="XDE51" s="4"/>
      <c r="XDF51" s="4"/>
      <c r="XDG51" s="4"/>
      <c r="XDH51" s="4"/>
      <c r="XDI51" s="4"/>
      <c r="XDJ51" s="4"/>
      <c r="XDK51" s="4"/>
      <c r="XDL51" s="4"/>
      <c r="XDM51" s="4"/>
      <c r="XDN51" s="4"/>
      <c r="XDO51" s="4"/>
      <c r="XDP51" s="4"/>
      <c r="XDQ51" s="4"/>
      <c r="XDR51" s="4"/>
      <c r="XDS51" s="4"/>
      <c r="XDT51" s="4"/>
      <c r="XDU51" s="4"/>
      <c r="XDV51" s="4"/>
      <c r="XDW51" s="4"/>
      <c r="XDX51" s="4"/>
      <c r="XDY51" s="4"/>
      <c r="XDZ51" s="4"/>
      <c r="XEA51" s="4"/>
      <c r="XEB51" s="4"/>
      <c r="XEC51" s="4"/>
      <c r="XED51" s="4"/>
      <c r="XEE51" s="4"/>
      <c r="XEF51" s="4"/>
      <c r="XEG51" s="4"/>
      <c r="XEH51" s="4"/>
      <c r="XEI51" s="4"/>
      <c r="XEJ51" s="4"/>
      <c r="XEK51" s="4"/>
      <c r="XEL51" s="4"/>
      <c r="XEM51" s="4"/>
      <c r="XEN51" s="4"/>
      <c r="XEO51" s="4"/>
      <c r="XEP51" s="4"/>
      <c r="XEQ51" s="4"/>
      <c r="XER51" s="4"/>
      <c r="XES51" s="4"/>
      <c r="XET51" s="4"/>
      <c r="XEU51" s="4"/>
      <c r="XEV51" s="4"/>
      <c r="XEW51" s="4"/>
      <c r="XEX51" s="4"/>
      <c r="XEY51" s="4"/>
      <c r="XEZ51" s="4"/>
      <c r="XFA51" s="4"/>
      <c r="XFB51" s="4"/>
      <c r="XFC51" s="4"/>
    </row>
    <row r="52" customFormat="false" ht="15.65" hidden="false" customHeight="true" outlineLevel="0" collapsed="false">
      <c r="A52" s="34"/>
      <c r="B52" s="21" t="s">
        <v>70</v>
      </c>
      <c r="C52" s="15" t="s">
        <v>71</v>
      </c>
      <c r="D52" s="21" t="n">
        <v>200</v>
      </c>
      <c r="E52" s="27" t="n">
        <f aca="false">BD52*200/100</f>
        <v>0.66</v>
      </c>
      <c r="F52" s="27" t="n">
        <f aca="false">BE52*200/100</f>
        <v>0.1</v>
      </c>
      <c r="G52" s="27" t="n">
        <f aca="false">BF52*200/100</f>
        <v>32</v>
      </c>
      <c r="H52" s="27" t="n">
        <f aca="false">BG52*200/100</f>
        <v>132</v>
      </c>
      <c r="I52" s="27" t="n">
        <f aca="false">BH52*200/100</f>
        <v>0</v>
      </c>
      <c r="J52" s="27" t="n">
        <f aca="false">BI52*200/100</f>
        <v>0.02</v>
      </c>
      <c r="K52" s="27" t="n">
        <f aca="false">BJ52*200/100</f>
        <v>0.02</v>
      </c>
      <c r="L52" s="27" t="n">
        <f aca="false">BK52*200/100</f>
        <v>0.72</v>
      </c>
      <c r="M52" s="27" t="n">
        <f aca="false">BL52*200/100</f>
        <v>32.48</v>
      </c>
      <c r="N52" s="27" t="n">
        <f aca="false">BM52*200/100</f>
        <v>17.46</v>
      </c>
      <c r="O52" s="27" t="n">
        <f aca="false">BN52*200/100</f>
        <v>23.44</v>
      </c>
      <c r="P52" s="27" t="n">
        <f aca="false">BO52*200/100</f>
        <v>0.68</v>
      </c>
      <c r="Q52" s="42" t="n">
        <v>0.3</v>
      </c>
      <c r="R52" s="42" t="n">
        <v>0.1</v>
      </c>
      <c r="S52" s="42" t="n">
        <v>8.4</v>
      </c>
      <c r="T52" s="42" t="n">
        <v>35.4</v>
      </c>
      <c r="U52" s="42" t="n">
        <v>3.06</v>
      </c>
      <c r="V52" s="15" t="n">
        <v>0.01</v>
      </c>
      <c r="W52" s="15" t="n">
        <v>0.01</v>
      </c>
      <c r="X52" s="42" t="n">
        <v>24</v>
      </c>
      <c r="Y52" s="42" t="n">
        <v>9.6</v>
      </c>
      <c r="Z52" s="42" t="n">
        <v>8.1</v>
      </c>
      <c r="AA52" s="42" t="n">
        <v>8.6</v>
      </c>
      <c r="AB52" s="42" t="n">
        <v>0.36</v>
      </c>
      <c r="BD52" s="27" t="n">
        <v>0.33</v>
      </c>
      <c r="BE52" s="27" t="n">
        <v>0.05</v>
      </c>
      <c r="BF52" s="27" t="n">
        <v>16</v>
      </c>
      <c r="BG52" s="27" t="n">
        <v>66</v>
      </c>
      <c r="BH52" s="27"/>
      <c r="BI52" s="27" t="n">
        <v>0.01</v>
      </c>
      <c r="BJ52" s="27" t="n">
        <v>0.01</v>
      </c>
      <c r="BK52" s="27" t="n">
        <v>0.36</v>
      </c>
      <c r="BL52" s="27" t="n">
        <v>16.24</v>
      </c>
      <c r="BM52" s="27" t="n">
        <v>8.73</v>
      </c>
      <c r="BN52" s="27" t="n">
        <v>11.72</v>
      </c>
      <c r="BO52" s="27" t="n">
        <v>0.34</v>
      </c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3"/>
      <c r="WOE52" s="3"/>
      <c r="WOF52" s="3"/>
      <c r="WOG52" s="3"/>
      <c r="WOH52" s="3"/>
      <c r="WOI52" s="3"/>
      <c r="WOJ52" s="3"/>
      <c r="WOK52" s="3"/>
      <c r="WOL52" s="3"/>
      <c r="WOM52" s="3"/>
      <c r="WON52" s="3"/>
      <c r="WOO52" s="3"/>
      <c r="WOP52" s="3"/>
      <c r="WOQ52" s="3"/>
      <c r="WOR52" s="3"/>
      <c r="WOS52" s="3"/>
      <c r="WOT52" s="3"/>
      <c r="WOU52" s="3"/>
      <c r="WOV52" s="3"/>
      <c r="WOW52" s="3"/>
      <c r="WOX52" s="3"/>
      <c r="WOY52" s="3"/>
      <c r="WOZ52" s="3"/>
      <c r="WPA52" s="3"/>
      <c r="WPB52" s="3"/>
      <c r="WPC52" s="3"/>
      <c r="WPD52" s="3"/>
      <c r="WPE52" s="3"/>
      <c r="WPF52" s="3"/>
      <c r="WPG52" s="3"/>
      <c r="WPH52" s="3"/>
      <c r="WPI52" s="3"/>
      <c r="WPJ52" s="3"/>
      <c r="WPK52" s="3"/>
      <c r="WPL52" s="3"/>
      <c r="WPM52" s="3"/>
      <c r="WPN52" s="3"/>
      <c r="WPO52" s="3"/>
      <c r="WPP52" s="3"/>
      <c r="WPQ52" s="3"/>
      <c r="WPR52" s="3"/>
      <c r="WPS52" s="3"/>
      <c r="WPT52" s="3"/>
      <c r="WPU52" s="3"/>
      <c r="WPV52" s="3"/>
      <c r="WPW52" s="3"/>
      <c r="WPX52" s="3"/>
      <c r="WPY52" s="3"/>
      <c r="WPZ52" s="3"/>
      <c r="WQA52" s="3"/>
      <c r="WQB52" s="3"/>
      <c r="WQC52" s="3"/>
      <c r="WQD52" s="3"/>
      <c r="WQE52" s="3"/>
      <c r="WQF52" s="3"/>
      <c r="WQG52" s="3"/>
      <c r="WQH52" s="3"/>
      <c r="WQI52" s="3"/>
      <c r="WQJ52" s="3"/>
      <c r="WQK52" s="3"/>
      <c r="WQL52" s="3"/>
      <c r="WQM52" s="3"/>
      <c r="WQN52" s="3"/>
      <c r="WQO52" s="3"/>
      <c r="WQP52" s="3"/>
      <c r="WQQ52" s="3"/>
      <c r="WQR52" s="3"/>
      <c r="WQS52" s="3"/>
      <c r="WQT52" s="3"/>
      <c r="WQU52" s="3"/>
      <c r="WQV52" s="3"/>
      <c r="WQW52" s="3"/>
      <c r="WQX52" s="3"/>
      <c r="WQY52" s="3"/>
      <c r="WQZ52" s="3"/>
      <c r="WRA52" s="3"/>
      <c r="WRB52" s="3"/>
      <c r="WRC52" s="3"/>
      <c r="WRD52" s="3"/>
      <c r="WRE52" s="3"/>
      <c r="WRF52" s="3"/>
      <c r="WRG52" s="4"/>
      <c r="WRH52" s="4"/>
      <c r="WRI52" s="4"/>
      <c r="WRJ52" s="4"/>
      <c r="WRK52" s="4"/>
      <c r="WRL52" s="4"/>
      <c r="WRM52" s="4"/>
      <c r="WRN52" s="4"/>
      <c r="WRO52" s="4"/>
      <c r="WRP52" s="4"/>
      <c r="WRQ52" s="4"/>
      <c r="WRR52" s="4"/>
      <c r="WRS52" s="4"/>
      <c r="WRT52" s="4"/>
      <c r="WRU52" s="4"/>
      <c r="WRV52" s="4"/>
      <c r="WRW52" s="4"/>
      <c r="WRX52" s="4"/>
      <c r="WRY52" s="4"/>
      <c r="WRZ52" s="4"/>
      <c r="WSA52" s="4"/>
      <c r="WSB52" s="4"/>
      <c r="WSC52" s="4"/>
      <c r="WSD52" s="4"/>
      <c r="WSE52" s="4"/>
      <c r="WSF52" s="4"/>
      <c r="WSG52" s="4"/>
      <c r="WSH52" s="4"/>
      <c r="WSI52" s="4"/>
      <c r="WSJ52" s="4"/>
      <c r="WSK52" s="4"/>
      <c r="WSL52" s="4"/>
      <c r="WSM52" s="4"/>
      <c r="WSN52" s="4"/>
      <c r="WSO52" s="4"/>
      <c r="WSP52" s="4"/>
      <c r="WSQ52" s="4"/>
      <c r="WSR52" s="4"/>
      <c r="WSS52" s="4"/>
      <c r="WST52" s="4"/>
      <c r="WSU52" s="4"/>
      <c r="WSV52" s="4"/>
      <c r="WSW52" s="4"/>
      <c r="WSX52" s="4"/>
      <c r="WSY52" s="4"/>
      <c r="WSZ52" s="4"/>
      <c r="WTA52" s="4"/>
      <c r="WTB52" s="4"/>
      <c r="WTC52" s="4"/>
      <c r="WTD52" s="4"/>
      <c r="WTE52" s="4"/>
      <c r="WTF52" s="4"/>
      <c r="WTG52" s="4"/>
      <c r="WTH52" s="4"/>
      <c r="WTI52" s="4"/>
      <c r="WTJ52" s="4"/>
      <c r="WTK52" s="4"/>
      <c r="WTL52" s="4"/>
      <c r="WTM52" s="4"/>
      <c r="WTN52" s="4"/>
      <c r="WTO52" s="4"/>
      <c r="WTP52" s="4"/>
      <c r="WTQ52" s="4"/>
      <c r="WTR52" s="4"/>
      <c r="WTS52" s="4"/>
      <c r="WTT52" s="4"/>
      <c r="WTU52" s="4"/>
      <c r="WTV52" s="4"/>
      <c r="WTW52" s="4"/>
      <c r="WTX52" s="4"/>
      <c r="WTY52" s="4"/>
      <c r="WTZ52" s="4"/>
      <c r="WUA52" s="4"/>
      <c r="WUB52" s="4"/>
      <c r="WUC52" s="4"/>
      <c r="WUD52" s="4"/>
      <c r="WUE52" s="4"/>
      <c r="WUF52" s="4"/>
      <c r="WUG52" s="4"/>
      <c r="WUH52" s="4"/>
      <c r="WUI52" s="4"/>
      <c r="WUJ52" s="4"/>
      <c r="WUK52" s="4"/>
      <c r="WUL52" s="4"/>
      <c r="WUM52" s="4"/>
      <c r="WUN52" s="4"/>
      <c r="WUO52" s="4"/>
      <c r="WUP52" s="4"/>
      <c r="WUQ52" s="4"/>
      <c r="WUR52" s="4"/>
      <c r="WUS52" s="4"/>
      <c r="WUT52" s="4"/>
      <c r="WUU52" s="4"/>
      <c r="WUV52" s="4"/>
      <c r="WUW52" s="4"/>
      <c r="WUX52" s="4"/>
      <c r="WUY52" s="4"/>
      <c r="WUZ52" s="4"/>
      <c r="WVA52" s="4"/>
      <c r="WVB52" s="4"/>
      <c r="WVC52" s="4"/>
      <c r="WVD52" s="4"/>
      <c r="WVE52" s="4"/>
      <c r="WVF52" s="4"/>
      <c r="WVG52" s="4"/>
      <c r="WVH52" s="4"/>
      <c r="WVI52" s="4"/>
      <c r="WVJ52" s="4"/>
      <c r="WVK52" s="4"/>
      <c r="WVL52" s="4"/>
      <c r="WVM52" s="4"/>
      <c r="WVN52" s="4"/>
      <c r="WVO52" s="4"/>
      <c r="WVP52" s="4"/>
      <c r="WVQ52" s="4"/>
      <c r="WVR52" s="4"/>
      <c r="WVS52" s="4"/>
      <c r="WVT52" s="4"/>
      <c r="WVU52" s="4"/>
      <c r="WVV52" s="4"/>
      <c r="WVW52" s="4"/>
      <c r="WVX52" s="4"/>
      <c r="WVY52" s="4"/>
      <c r="WVZ52" s="4"/>
      <c r="WWA52" s="4"/>
      <c r="WWB52" s="4"/>
      <c r="WWC52" s="4"/>
      <c r="WWD52" s="4"/>
      <c r="WWE52" s="4"/>
      <c r="WWF52" s="4"/>
      <c r="WWG52" s="4"/>
      <c r="WWH52" s="4"/>
      <c r="WWI52" s="4"/>
      <c r="WWJ52" s="4"/>
      <c r="WWK52" s="4"/>
      <c r="WWL52" s="4"/>
      <c r="WWM52" s="4"/>
      <c r="WWN52" s="4"/>
      <c r="WWO52" s="4"/>
      <c r="WWP52" s="4"/>
      <c r="WWQ52" s="4"/>
      <c r="WWR52" s="4"/>
      <c r="WWS52" s="4"/>
      <c r="WWT52" s="4"/>
      <c r="WWU52" s="4"/>
      <c r="WWV52" s="4"/>
      <c r="WWW52" s="4"/>
      <c r="WWX52" s="4"/>
      <c r="WWY52" s="4"/>
      <c r="WWZ52" s="4"/>
      <c r="WXA52" s="4"/>
      <c r="WXB52" s="4"/>
      <c r="WXC52" s="4"/>
      <c r="WXD52" s="4"/>
      <c r="WXE52" s="4"/>
      <c r="WXF52" s="4"/>
      <c r="WXG52" s="4"/>
      <c r="WXH52" s="4"/>
      <c r="WXI52" s="4"/>
      <c r="WXJ52" s="4"/>
      <c r="WXK52" s="4"/>
      <c r="WXL52" s="4"/>
      <c r="WXM52" s="4"/>
      <c r="WXN52" s="4"/>
      <c r="WXO52" s="4"/>
      <c r="WXP52" s="4"/>
      <c r="WXQ52" s="4"/>
      <c r="WXR52" s="4"/>
      <c r="WXS52" s="4"/>
      <c r="WXT52" s="4"/>
      <c r="WXU52" s="4"/>
      <c r="WXV52" s="4"/>
      <c r="WXW52" s="4"/>
      <c r="WXX52" s="4"/>
      <c r="WXY52" s="4"/>
      <c r="WXZ52" s="4"/>
      <c r="WYA52" s="4"/>
      <c r="WYB52" s="4"/>
      <c r="WYC52" s="4"/>
      <c r="WYD52" s="4"/>
      <c r="WYE52" s="4"/>
      <c r="WYF52" s="4"/>
      <c r="WYG52" s="4"/>
      <c r="WYH52" s="4"/>
      <c r="WYI52" s="4"/>
      <c r="WYJ52" s="4"/>
      <c r="WYK52" s="4"/>
      <c r="WYL52" s="4"/>
      <c r="WYM52" s="4"/>
      <c r="WYN52" s="4"/>
      <c r="WYO52" s="4"/>
      <c r="WYP52" s="4"/>
      <c r="WYQ52" s="4"/>
      <c r="WYR52" s="4"/>
      <c r="WYS52" s="4"/>
      <c r="WYT52" s="4"/>
      <c r="WYU52" s="4"/>
      <c r="WYV52" s="4"/>
      <c r="WYW52" s="4"/>
      <c r="WYX52" s="4"/>
      <c r="WYY52" s="4"/>
      <c r="WYZ52" s="4"/>
      <c r="WZA52" s="4"/>
      <c r="WZB52" s="4"/>
      <c r="WZC52" s="4"/>
      <c r="WZD52" s="4"/>
      <c r="WZE52" s="4"/>
      <c r="WZF52" s="4"/>
      <c r="WZG52" s="4"/>
      <c r="WZH52" s="4"/>
      <c r="WZI52" s="4"/>
      <c r="WZJ52" s="4"/>
      <c r="WZK52" s="4"/>
      <c r="WZL52" s="4"/>
      <c r="WZM52" s="4"/>
      <c r="WZN52" s="4"/>
      <c r="WZO52" s="4"/>
      <c r="WZP52" s="4"/>
      <c r="WZQ52" s="4"/>
      <c r="WZR52" s="4"/>
      <c r="WZS52" s="4"/>
      <c r="WZT52" s="4"/>
      <c r="WZU52" s="4"/>
      <c r="WZV52" s="4"/>
      <c r="WZW52" s="4"/>
      <c r="WZX52" s="4"/>
      <c r="WZY52" s="4"/>
      <c r="WZZ52" s="4"/>
      <c r="XAA52" s="4"/>
      <c r="XAB52" s="4"/>
      <c r="XAC52" s="4"/>
      <c r="XAD52" s="4"/>
      <c r="XAE52" s="4"/>
      <c r="XAF52" s="4"/>
      <c r="XAG52" s="4"/>
      <c r="XAH52" s="4"/>
      <c r="XAI52" s="4"/>
      <c r="XAJ52" s="4"/>
      <c r="XAK52" s="4"/>
      <c r="XAL52" s="4"/>
      <c r="XAM52" s="4"/>
      <c r="XAN52" s="4"/>
      <c r="XAO52" s="4"/>
      <c r="XAP52" s="4"/>
      <c r="XAQ52" s="4"/>
      <c r="XAR52" s="4"/>
      <c r="XAS52" s="4"/>
      <c r="XAT52" s="4"/>
      <c r="XAU52" s="4"/>
      <c r="XAV52" s="4"/>
      <c r="XAW52" s="4"/>
      <c r="XAX52" s="4"/>
      <c r="XAY52" s="4"/>
      <c r="XAZ52" s="4"/>
      <c r="XBA52" s="4"/>
      <c r="XBB52" s="4"/>
      <c r="XBC52" s="4"/>
      <c r="XBD52" s="4"/>
      <c r="XBE52" s="4"/>
      <c r="XBF52" s="4"/>
      <c r="XBG52" s="4"/>
      <c r="XBH52" s="4"/>
      <c r="XBI52" s="4"/>
      <c r="XBJ52" s="4"/>
      <c r="XBK52" s="4"/>
      <c r="XBL52" s="4"/>
      <c r="XBM52" s="4"/>
      <c r="XBN52" s="4"/>
      <c r="XBO52" s="4"/>
      <c r="XBP52" s="4"/>
      <c r="XBQ52" s="4"/>
      <c r="XBR52" s="4"/>
      <c r="XBS52" s="4"/>
      <c r="XBT52" s="4"/>
      <c r="XBU52" s="4"/>
      <c r="XBV52" s="4"/>
      <c r="XBW52" s="4"/>
      <c r="XBX52" s="4"/>
      <c r="XBY52" s="4"/>
      <c r="XBZ52" s="4"/>
      <c r="XCA52" s="4"/>
      <c r="XCB52" s="4"/>
      <c r="XCC52" s="4"/>
      <c r="XCD52" s="4"/>
      <c r="XCE52" s="4"/>
      <c r="XCF52" s="4"/>
      <c r="XCG52" s="4"/>
      <c r="XCH52" s="4"/>
      <c r="XCI52" s="4"/>
      <c r="XCJ52" s="4"/>
      <c r="XCK52" s="4"/>
      <c r="XCL52" s="4"/>
      <c r="XCM52" s="4"/>
      <c r="XCN52" s="4"/>
      <c r="XCO52" s="4"/>
      <c r="XCP52" s="4"/>
      <c r="XCQ52" s="4"/>
      <c r="XCR52" s="4"/>
      <c r="XCS52" s="4"/>
      <c r="XCT52" s="4"/>
      <c r="XCU52" s="4"/>
      <c r="XCV52" s="4"/>
      <c r="XCW52" s="4"/>
      <c r="XCX52" s="4"/>
      <c r="XCY52" s="4"/>
      <c r="XCZ52" s="4"/>
      <c r="XDA52" s="4"/>
      <c r="XDB52" s="4"/>
      <c r="XDC52" s="4"/>
      <c r="XDD52" s="4"/>
      <c r="XDE52" s="4"/>
      <c r="XDF52" s="4"/>
      <c r="XDG52" s="4"/>
      <c r="XDH52" s="4"/>
      <c r="XDI52" s="4"/>
      <c r="XDJ52" s="4"/>
      <c r="XDK52" s="4"/>
      <c r="XDL52" s="4"/>
      <c r="XDM52" s="4"/>
      <c r="XDN52" s="4"/>
      <c r="XDO52" s="4"/>
      <c r="XDP52" s="4"/>
      <c r="XDQ52" s="4"/>
      <c r="XDR52" s="4"/>
      <c r="XDS52" s="4"/>
      <c r="XDT52" s="4"/>
      <c r="XDU52" s="4"/>
      <c r="XDV52" s="4"/>
      <c r="XDW52" s="4"/>
      <c r="XDX52" s="4"/>
      <c r="XDY52" s="4"/>
      <c r="XDZ52" s="4"/>
      <c r="XEA52" s="4"/>
      <c r="XEB52" s="4"/>
      <c r="XEC52" s="4"/>
      <c r="XED52" s="4"/>
      <c r="XEE52" s="4"/>
      <c r="XEF52" s="4"/>
      <c r="XEG52" s="4"/>
      <c r="XEH52" s="4"/>
      <c r="XEI52" s="4"/>
      <c r="XEJ52" s="4"/>
      <c r="XEK52" s="4"/>
      <c r="XEL52" s="4"/>
      <c r="XEM52" s="4"/>
      <c r="XEN52" s="4"/>
      <c r="XEO52" s="4"/>
      <c r="XEP52" s="4"/>
      <c r="XEQ52" s="4"/>
      <c r="XER52" s="4"/>
      <c r="XES52" s="4"/>
      <c r="XET52" s="4"/>
      <c r="XEU52" s="4"/>
      <c r="XEV52" s="4"/>
      <c r="XEW52" s="4"/>
      <c r="XEX52" s="4"/>
      <c r="XEY52" s="4"/>
      <c r="XEZ52" s="4"/>
      <c r="XFA52" s="4"/>
      <c r="XFB52" s="4"/>
      <c r="XFC52" s="4"/>
    </row>
    <row r="53" customFormat="false" ht="20.1" hidden="false" customHeight="true" outlineLevel="0" collapsed="false">
      <c r="A53" s="34" t="s">
        <v>51</v>
      </c>
      <c r="B53" s="14"/>
      <c r="C53" s="29"/>
      <c r="D53" s="21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customFormat="false" ht="15" hidden="false" customHeight="false" outlineLevel="0" collapsed="false">
      <c r="A54" s="66"/>
      <c r="B54" s="61"/>
      <c r="C54" s="30" t="s">
        <v>224</v>
      </c>
      <c r="D54" s="31" t="n">
        <f aca="false">SUM(D46:D53)</f>
        <v>780</v>
      </c>
      <c r="E54" s="44"/>
      <c r="F54" s="44"/>
      <c r="G54" s="44"/>
      <c r="H54" s="44"/>
      <c r="I54" s="44"/>
      <c r="J54" s="45"/>
      <c r="K54" s="45"/>
      <c r="L54" s="44"/>
      <c r="M54" s="44"/>
      <c r="N54" s="44"/>
      <c r="O54" s="44"/>
      <c r="P54" s="44"/>
    </row>
    <row r="55" customFormat="false" ht="24.75" hidden="false" customHeight="true" outlineLevel="0" collapsed="false">
      <c r="A55" s="33" t="s">
        <v>53</v>
      </c>
      <c r="B55" s="33"/>
      <c r="C55" s="33"/>
      <c r="D55" s="33"/>
      <c r="E55" s="32" t="n">
        <f aca="false">SUM(E46:E54)</f>
        <v>28.924</v>
      </c>
      <c r="F55" s="32" t="n">
        <f aca="false">SUM(F46:F54)</f>
        <v>29.144</v>
      </c>
      <c r="G55" s="32" t="n">
        <f aca="false">SUM(G46:G54)</f>
        <v>101.677</v>
      </c>
      <c r="H55" s="32" t="n">
        <f aca="false">SUM(H46:H54)</f>
        <v>786.32</v>
      </c>
      <c r="I55" s="32" t="n">
        <f aca="false">SUM(I46:I54)</f>
        <v>12</v>
      </c>
      <c r="J55" s="32" t="n">
        <f aca="false">SUM(J46:J54)</f>
        <v>0.448</v>
      </c>
      <c r="K55" s="32" t="n">
        <f aca="false">SUM(K46:K54)</f>
        <v>0.379</v>
      </c>
      <c r="L55" s="32" t="n">
        <f aca="false">SUM(L46:L54)</f>
        <v>33.251</v>
      </c>
      <c r="M55" s="32" t="n">
        <f aca="false">SUM(M46:M54)</f>
        <v>154.272</v>
      </c>
      <c r="N55" s="32" t="n">
        <f aca="false">SUM(N46:N54)</f>
        <v>125.583</v>
      </c>
      <c r="O55" s="32" t="n">
        <f aca="false">SUM(O46:O54)</f>
        <v>431.517</v>
      </c>
      <c r="P55" s="32" t="n">
        <f aca="false">SUM(P46:P54)</f>
        <v>7.586</v>
      </c>
    </row>
    <row r="56" customFormat="false" ht="24.75" hidden="false" customHeight="true" outlineLevel="0" collapsed="false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</row>
    <row r="57" customFormat="false" ht="19.5" hidden="false" customHeight="true" outlineLevel="0" collapsed="false">
      <c r="A57" s="6" t="s">
        <v>0</v>
      </c>
      <c r="B57" s="6" t="s">
        <v>1</v>
      </c>
      <c r="C57" s="7" t="s">
        <v>2</v>
      </c>
      <c r="D57" s="6" t="s">
        <v>3</v>
      </c>
      <c r="E57" s="8" t="s">
        <v>4</v>
      </c>
      <c r="F57" s="8"/>
      <c r="G57" s="8"/>
      <c r="H57" s="49" t="s">
        <v>5</v>
      </c>
      <c r="I57" s="8" t="s">
        <v>6</v>
      </c>
      <c r="J57" s="8"/>
      <c r="K57" s="8"/>
      <c r="L57" s="8"/>
      <c r="M57" s="8" t="s">
        <v>7</v>
      </c>
      <c r="N57" s="8"/>
      <c r="O57" s="8"/>
      <c r="P57" s="8"/>
    </row>
    <row r="58" customFormat="false" ht="21" hidden="false" customHeight="true" outlineLevel="0" collapsed="false">
      <c r="A58" s="6"/>
      <c r="B58" s="6"/>
      <c r="C58" s="7"/>
      <c r="D58" s="6"/>
      <c r="E58" s="8"/>
      <c r="F58" s="8"/>
      <c r="G58" s="8"/>
      <c r="H58" s="49"/>
      <c r="I58" s="8"/>
      <c r="J58" s="8"/>
      <c r="K58" s="8"/>
      <c r="L58" s="8"/>
      <c r="M58" s="8"/>
      <c r="N58" s="8"/>
      <c r="O58" s="8"/>
      <c r="P58" s="8"/>
    </row>
    <row r="59" customFormat="false" ht="54.75" hidden="false" customHeight="true" outlineLevel="0" collapsed="false">
      <c r="A59" s="6"/>
      <c r="B59" s="6"/>
      <c r="C59" s="7"/>
      <c r="D59" s="6"/>
      <c r="E59" s="6" t="s">
        <v>8</v>
      </c>
      <c r="F59" s="6" t="s">
        <v>9</v>
      </c>
      <c r="G59" s="6" t="s">
        <v>10</v>
      </c>
      <c r="H59" s="49"/>
      <c r="I59" s="10" t="s">
        <v>11</v>
      </c>
      <c r="J59" s="11" t="s">
        <v>12</v>
      </c>
      <c r="K59" s="11" t="s">
        <v>13</v>
      </c>
      <c r="L59" s="11" t="s">
        <v>14</v>
      </c>
      <c r="M59" s="6" t="s">
        <v>15</v>
      </c>
      <c r="N59" s="6" t="s">
        <v>16</v>
      </c>
      <c r="O59" s="6" t="s">
        <v>17</v>
      </c>
      <c r="P59" s="6" t="s">
        <v>18</v>
      </c>
    </row>
    <row r="60" customFormat="false" ht="14.25" hidden="false" customHeight="true" outlineLevel="0" collapsed="false">
      <c r="A60" s="63" t="s">
        <v>73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customFormat="false" ht="15" hidden="false" customHeight="true" outlineLevel="0" collapsed="false">
      <c r="A61" s="13" t="s">
        <v>20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customFormat="false" ht="15" hidden="false" customHeight="false" outlineLevel="0" collapsed="false">
      <c r="A62" s="13"/>
      <c r="B62" s="64" t="s">
        <v>74</v>
      </c>
      <c r="C62" s="65" t="s">
        <v>75</v>
      </c>
      <c r="D62" s="14" t="n">
        <v>60</v>
      </c>
      <c r="E62" s="80" t="n">
        <f aca="false">BD62*60/100</f>
        <v>1.422</v>
      </c>
      <c r="F62" s="80" t="n">
        <f aca="false">BE62*60/100</f>
        <v>4.428</v>
      </c>
      <c r="G62" s="80" t="n">
        <f aca="false">BF62*60/100</f>
        <v>1.554</v>
      </c>
      <c r="H62" s="14" t="n">
        <f aca="false">BG62*60/100</f>
        <v>51.6</v>
      </c>
      <c r="I62" s="14" t="n">
        <f aca="false">BH62*60/100</f>
        <v>17.76</v>
      </c>
      <c r="J62" s="14" t="n">
        <f aca="false">BI62*60/100</f>
        <v>0.012</v>
      </c>
      <c r="K62" s="14" t="n">
        <f aca="false">BJ62*60/100</f>
        <v>0.06</v>
      </c>
      <c r="L62" s="80" t="n">
        <f aca="false">BK62*60/100</f>
        <v>6.618</v>
      </c>
      <c r="M62" s="80" t="n">
        <f aca="false">BL62*60/100</f>
        <v>20.508</v>
      </c>
      <c r="N62" s="14" t="n">
        <f aca="false">BM62*60/100</f>
        <v>7.464</v>
      </c>
      <c r="O62" s="80" t="n">
        <f aca="false">BN62*60/100</f>
        <v>32.328</v>
      </c>
      <c r="P62" s="80" t="n">
        <f aca="false">BO62*60/100</f>
        <v>0.606</v>
      </c>
      <c r="BD62" s="14" t="n">
        <v>2.37</v>
      </c>
      <c r="BE62" s="14" t="n">
        <v>7.38</v>
      </c>
      <c r="BF62" s="14" t="n">
        <v>2.59</v>
      </c>
      <c r="BG62" s="14" t="n">
        <v>86</v>
      </c>
      <c r="BH62" s="14" t="n">
        <v>29.6</v>
      </c>
      <c r="BI62" s="14" t="n">
        <v>0.02</v>
      </c>
      <c r="BJ62" s="14" t="n">
        <v>0.1</v>
      </c>
      <c r="BK62" s="14" t="n">
        <v>11.03</v>
      </c>
      <c r="BL62" s="14" t="n">
        <v>34.18</v>
      </c>
      <c r="BM62" s="14" t="n">
        <v>12.44</v>
      </c>
      <c r="BN62" s="14" t="n">
        <v>53.88</v>
      </c>
      <c r="BO62" s="14" t="n">
        <v>1.01</v>
      </c>
    </row>
    <row r="63" customFormat="false" ht="13.8" hidden="false" customHeight="false" outlineLevel="0" collapsed="false">
      <c r="A63" s="13"/>
      <c r="B63" s="18" t="s">
        <v>76</v>
      </c>
      <c r="C63" s="38" t="s">
        <v>77</v>
      </c>
      <c r="D63" s="20" t="n">
        <v>90</v>
      </c>
      <c r="E63" s="39" t="n">
        <f aca="false">BD63*90/100</f>
        <v>7.767</v>
      </c>
      <c r="F63" s="39" t="n">
        <f aca="false">BE63*90/100</f>
        <v>7.416</v>
      </c>
      <c r="G63" s="39" t="n">
        <f aca="false">BF63*90/100</f>
        <v>7.29</v>
      </c>
      <c r="H63" s="39" t="n">
        <f aca="false">BG63*90/100</f>
        <v>126.9</v>
      </c>
      <c r="I63" s="39" t="n">
        <f aca="false">BH63*90/100</f>
        <v>11.25</v>
      </c>
      <c r="J63" s="39" t="n">
        <f aca="false">BI63*90/100</f>
        <v>0.036</v>
      </c>
      <c r="K63" s="39" t="n">
        <f aca="false">BJ63*90/100</f>
        <v>0.063</v>
      </c>
      <c r="L63" s="39" t="n">
        <f aca="false">BK63*90/100</f>
        <v>1.575</v>
      </c>
      <c r="M63" s="39" t="n">
        <f aca="false">BL63*90/100</f>
        <v>20.16</v>
      </c>
      <c r="N63" s="39" t="n">
        <f aca="false">BM63*90/100</f>
        <v>13.059</v>
      </c>
      <c r="O63" s="39" t="n">
        <f aca="false">BN63*90/100</f>
        <v>84.2625</v>
      </c>
      <c r="P63" s="39" t="n">
        <f aca="false">BO63*90/100</f>
        <v>1.197</v>
      </c>
      <c r="Q63" s="40" t="n">
        <v>7.46</v>
      </c>
      <c r="R63" s="40" t="n">
        <v>8.29</v>
      </c>
      <c r="S63" s="40" t="n">
        <v>9.44</v>
      </c>
      <c r="T63" s="40" t="n">
        <v>142</v>
      </c>
      <c r="U63" s="40" t="n">
        <v>33</v>
      </c>
      <c r="V63" s="41" t="n">
        <v>0.05</v>
      </c>
      <c r="W63" s="41" t="n">
        <v>0.07</v>
      </c>
      <c r="X63" s="40" t="n">
        <v>0.41</v>
      </c>
      <c r="Y63" s="40" t="n">
        <v>23.65</v>
      </c>
      <c r="Z63" s="40" t="n">
        <v>16.5</v>
      </c>
      <c r="AA63" s="40" t="n">
        <v>83.14</v>
      </c>
      <c r="AB63" s="40" t="n">
        <v>0.68</v>
      </c>
      <c r="BD63" s="39" t="n">
        <v>8.63</v>
      </c>
      <c r="BE63" s="39" t="n">
        <v>8.24</v>
      </c>
      <c r="BF63" s="39" t="n">
        <v>8.1</v>
      </c>
      <c r="BG63" s="39" t="n">
        <v>141</v>
      </c>
      <c r="BH63" s="39" t="n">
        <v>12.5</v>
      </c>
      <c r="BI63" s="39" t="n">
        <v>0.04</v>
      </c>
      <c r="BJ63" s="39" t="n">
        <v>0.07</v>
      </c>
      <c r="BK63" s="39" t="n">
        <v>1.75</v>
      </c>
      <c r="BL63" s="39" t="n">
        <v>22.4</v>
      </c>
      <c r="BM63" s="39" t="n">
        <v>14.51</v>
      </c>
      <c r="BN63" s="39" t="n">
        <v>93.625</v>
      </c>
      <c r="BO63" s="39" t="n">
        <v>1.33</v>
      </c>
    </row>
    <row r="64" customFormat="false" ht="13.8" hidden="false" customHeight="false" outlineLevel="0" collapsed="false">
      <c r="A64" s="13"/>
      <c r="B64" s="21" t="s">
        <v>78</v>
      </c>
      <c r="C64" s="26" t="s">
        <v>79</v>
      </c>
      <c r="D64" s="21" t="n">
        <v>150</v>
      </c>
      <c r="E64" s="27" t="n">
        <f aca="false">BD64*150/100</f>
        <v>5.52</v>
      </c>
      <c r="F64" s="27" t="n">
        <f aca="false">BE64*150/100</f>
        <v>4.515</v>
      </c>
      <c r="G64" s="27" t="n">
        <f aca="false">BF64*150/100</f>
        <v>26.445</v>
      </c>
      <c r="H64" s="27" t="n">
        <f aca="false">BG64*150/100</f>
        <v>168</v>
      </c>
      <c r="I64" s="27" t="n">
        <f aca="false">BH64*150/100</f>
        <v>0</v>
      </c>
      <c r="J64" s="27" t="n">
        <f aca="false">BI64*150/100</f>
        <v>0.06</v>
      </c>
      <c r="K64" s="27" t="n">
        <f aca="false">BJ64*150/100</f>
        <v>0</v>
      </c>
      <c r="L64" s="27" t="n">
        <f aca="false">BK64*150/100</f>
        <v>0</v>
      </c>
      <c r="M64" s="27" t="n">
        <f aca="false">BL64*150/100</f>
        <v>4.86</v>
      </c>
      <c r="N64" s="27" t="n">
        <f aca="false">BM64*150/100</f>
        <v>21.12</v>
      </c>
      <c r="O64" s="27" t="n">
        <f aca="false">BN64*150/100</f>
        <v>37.17</v>
      </c>
      <c r="P64" s="27" t="n">
        <f aca="false">BO64*150/100</f>
        <v>1.11</v>
      </c>
      <c r="BD64" s="27" t="n">
        <v>3.68</v>
      </c>
      <c r="BE64" s="27" t="n">
        <v>3.01</v>
      </c>
      <c r="BF64" s="27" t="n">
        <v>17.63</v>
      </c>
      <c r="BG64" s="27" t="n">
        <v>112</v>
      </c>
      <c r="BH64" s="27" t="n">
        <f aca="false">DG64*150/125</f>
        <v>0</v>
      </c>
      <c r="BI64" s="27" t="n">
        <v>0.04</v>
      </c>
      <c r="BJ64" s="27" t="n">
        <f aca="false">DI64*150/125</f>
        <v>0</v>
      </c>
      <c r="BK64" s="27"/>
      <c r="BL64" s="27" t="n">
        <v>3.24</v>
      </c>
      <c r="BM64" s="27" t="n">
        <v>14.08</v>
      </c>
      <c r="BN64" s="27" t="n">
        <v>24.78</v>
      </c>
      <c r="BO64" s="27" t="n">
        <v>0.74</v>
      </c>
    </row>
    <row r="65" customFormat="false" ht="13.8" hidden="false" customHeight="false" outlineLevel="0" collapsed="false">
      <c r="A65" s="13"/>
      <c r="B65" s="21" t="s">
        <v>31</v>
      </c>
      <c r="C65" s="26" t="s">
        <v>32</v>
      </c>
      <c r="D65" s="21" t="n">
        <v>20</v>
      </c>
      <c r="E65" s="27" t="n">
        <f aca="false">BD65*20/20</f>
        <v>1.36</v>
      </c>
      <c r="F65" s="27" t="n">
        <f aca="false">BE65*20/20</f>
        <v>0.24</v>
      </c>
      <c r="G65" s="27" t="n">
        <f aca="false">BF65*20/20</f>
        <v>6.72</v>
      </c>
      <c r="H65" s="27" t="n">
        <f aca="false">BG65*20/20</f>
        <v>34.16</v>
      </c>
      <c r="I65" s="27" t="n">
        <f aca="false">BH65*20/20</f>
        <v>0</v>
      </c>
      <c r="J65" s="27" t="n">
        <f aca="false">BI65*20/20</f>
        <v>0.03</v>
      </c>
      <c r="K65" s="27" t="n">
        <f aca="false">BJ65*20/20</f>
        <v>0.02</v>
      </c>
      <c r="L65" s="27" t="n">
        <f aca="false">BK65*20/20</f>
        <v>0</v>
      </c>
      <c r="M65" s="27" t="n">
        <f aca="false">BL65*20/20</f>
        <v>9.01</v>
      </c>
      <c r="N65" s="27" t="n">
        <f aca="false">BM65*20/20</f>
        <v>9.41</v>
      </c>
      <c r="O65" s="27" t="n">
        <f aca="false">BN65*20/20</f>
        <v>30.14</v>
      </c>
      <c r="P65" s="27" t="n">
        <f aca="false">BO65*20/20</f>
        <v>0.75</v>
      </c>
      <c r="Q65" s="27" t="n">
        <v>1.7</v>
      </c>
      <c r="R65" s="27" t="n">
        <v>0.3</v>
      </c>
      <c r="S65" s="27" t="n">
        <v>8.4</v>
      </c>
      <c r="T65" s="27" t="n">
        <v>42.7</v>
      </c>
      <c r="U65" s="27"/>
      <c r="V65" s="27" t="n">
        <v>0.04</v>
      </c>
      <c r="W65" s="27" t="n">
        <v>0.02</v>
      </c>
      <c r="X65" s="27"/>
      <c r="Y65" s="27" t="n">
        <v>11.26</v>
      </c>
      <c r="Z65" s="27" t="n">
        <v>11.76</v>
      </c>
      <c r="AA65" s="27" t="n">
        <v>37.68</v>
      </c>
      <c r="AB65" s="27" t="n">
        <v>0.94</v>
      </c>
      <c r="BD65" s="27" t="n">
        <v>1.36</v>
      </c>
      <c r="BE65" s="27" t="n">
        <v>0.24</v>
      </c>
      <c r="BF65" s="27" t="n">
        <v>6.72</v>
      </c>
      <c r="BG65" s="27" t="n">
        <v>34.16</v>
      </c>
      <c r="BH65" s="27"/>
      <c r="BI65" s="27" t="n">
        <v>0.03</v>
      </c>
      <c r="BJ65" s="27" t="n">
        <v>0.02</v>
      </c>
      <c r="BK65" s="27"/>
      <c r="BL65" s="27" t="n">
        <v>9.01</v>
      </c>
      <c r="BM65" s="27" t="n">
        <v>9.41</v>
      </c>
      <c r="BN65" s="27" t="n">
        <v>30.14</v>
      </c>
      <c r="BO65" s="27" t="n">
        <v>0.75</v>
      </c>
    </row>
    <row r="66" customFormat="false" ht="17.15" hidden="false" customHeight="true" outlineLevel="0" collapsed="false">
      <c r="A66" s="13"/>
      <c r="B66" s="21" t="s">
        <v>31</v>
      </c>
      <c r="C66" s="15" t="s">
        <v>33</v>
      </c>
      <c r="D66" s="21" t="n">
        <v>35</v>
      </c>
      <c r="E66" s="27" t="n">
        <f aca="false">BD66*35/40</f>
        <v>2.59</v>
      </c>
      <c r="F66" s="27" t="n">
        <f aca="false">BE66*35/40</f>
        <v>0.315</v>
      </c>
      <c r="G66" s="27" t="n">
        <f aca="false">BF66*35/40</f>
        <v>18.4625</v>
      </c>
      <c r="H66" s="27" t="n">
        <f aca="false">BG66*35/40</f>
        <v>82.0575</v>
      </c>
      <c r="I66" s="27" t="n">
        <f aca="false">BH66*35/40</f>
        <v>0</v>
      </c>
      <c r="J66" s="27" t="n">
        <f aca="false">BI66*35/40</f>
        <v>0</v>
      </c>
      <c r="K66" s="27" t="n">
        <f aca="false">BJ66*35/40</f>
        <v>0.0175</v>
      </c>
      <c r="L66" s="27" t="n">
        <f aca="false">BK66*35/40</f>
        <v>0</v>
      </c>
      <c r="M66" s="27" t="n">
        <f aca="false">BL66*35/40</f>
        <v>7</v>
      </c>
      <c r="N66" s="27" t="n">
        <f aca="false">BM66*35/40</f>
        <v>4.9</v>
      </c>
      <c r="O66" s="27" t="n">
        <f aca="false">BN66*35/40</f>
        <v>22.75</v>
      </c>
      <c r="P66" s="27" t="n">
        <f aca="false">BO66*35/40</f>
        <v>0.385</v>
      </c>
      <c r="Q66" s="27" t="n">
        <v>3.03</v>
      </c>
      <c r="R66" s="27" t="n">
        <v>0.36</v>
      </c>
      <c r="S66" s="27" t="n">
        <v>19.64</v>
      </c>
      <c r="T66" s="27" t="n">
        <v>93.77</v>
      </c>
      <c r="U66" s="27"/>
      <c r="V66" s="27"/>
      <c r="W66" s="27" t="n">
        <v>0.013</v>
      </c>
      <c r="X66" s="27"/>
      <c r="Y66" s="27" t="n">
        <v>8</v>
      </c>
      <c r="Z66" s="27" t="n">
        <v>5.6</v>
      </c>
      <c r="AA66" s="27" t="n">
        <v>26</v>
      </c>
      <c r="AB66" s="27" t="n">
        <v>0.44</v>
      </c>
      <c r="AC66" s="27" t="n">
        <v>3</v>
      </c>
      <c r="AD66" s="27" t="n">
        <f aca="false">AP66*40/40</f>
        <v>0</v>
      </c>
      <c r="AE66" s="27" t="n">
        <f aca="false">AQ66*40/40</f>
        <v>0</v>
      </c>
      <c r="AF66" s="27" t="n">
        <f aca="false">AR66*40/40</f>
        <v>0</v>
      </c>
      <c r="AG66" s="27" t="n">
        <f aca="false">AS66*40/40</f>
        <v>0</v>
      </c>
      <c r="AH66" s="27" t="n">
        <f aca="false">AT66*40/40</f>
        <v>0</v>
      </c>
      <c r="AI66" s="27" t="n">
        <f aca="false">AU66*40/40</f>
        <v>0</v>
      </c>
      <c r="AJ66" s="27" t="n">
        <f aca="false">AV66*40/40</f>
        <v>0</v>
      </c>
      <c r="AK66" s="27" t="n">
        <f aca="false">AW66*40/40</f>
        <v>0</v>
      </c>
      <c r="AL66" s="27" t="n">
        <f aca="false">AX66*40/40</f>
        <v>0</v>
      </c>
      <c r="AM66" s="27" t="n">
        <f aca="false">AY66*40/40</f>
        <v>0</v>
      </c>
      <c r="AN66" s="27" t="n">
        <f aca="false">AZ66*40/40</f>
        <v>0</v>
      </c>
      <c r="BD66" s="27" t="n">
        <v>2.96</v>
      </c>
      <c r="BE66" s="27" t="n">
        <v>0.36</v>
      </c>
      <c r="BF66" s="27" t="n">
        <v>21.1</v>
      </c>
      <c r="BG66" s="27" t="n">
        <v>93.78</v>
      </c>
      <c r="BH66" s="27"/>
      <c r="BI66" s="27"/>
      <c r="BJ66" s="27" t="n">
        <v>0.02</v>
      </c>
      <c r="BK66" s="27"/>
      <c r="BL66" s="27" t="n">
        <v>8</v>
      </c>
      <c r="BM66" s="27" t="n">
        <v>5.6</v>
      </c>
      <c r="BN66" s="27" t="n">
        <v>26</v>
      </c>
      <c r="BO66" s="27" t="n">
        <v>0.44</v>
      </c>
      <c r="WAQ66" s="2"/>
      <c r="WAR66" s="2"/>
      <c r="WAS66" s="2"/>
      <c r="WAT66" s="2"/>
      <c r="WAU66" s="2"/>
      <c r="WAV66" s="2"/>
      <c r="WAW66" s="2"/>
      <c r="WAX66" s="2"/>
      <c r="WAY66" s="2"/>
      <c r="WAZ66" s="2"/>
      <c r="WBA66" s="2"/>
      <c r="WBB66" s="2"/>
      <c r="WBC66" s="2"/>
      <c r="WBD66" s="2"/>
      <c r="WBE66" s="2"/>
      <c r="WBF66" s="2"/>
      <c r="WBG66" s="2"/>
      <c r="WBH66" s="2"/>
      <c r="WBI66" s="2"/>
      <c r="WBJ66" s="2"/>
      <c r="WBK66" s="2"/>
      <c r="WBL66" s="2"/>
      <c r="WBM66" s="2"/>
      <c r="WBN66" s="2"/>
      <c r="WBO66" s="2"/>
      <c r="WBP66" s="2"/>
      <c r="WBQ66" s="2"/>
      <c r="WBR66" s="2"/>
      <c r="WBS66" s="2"/>
      <c r="WBT66" s="2"/>
      <c r="WBU66" s="2"/>
      <c r="WBV66" s="2"/>
      <c r="WBW66" s="2"/>
      <c r="WBX66" s="2"/>
      <c r="WBY66" s="2"/>
      <c r="WBZ66" s="2"/>
      <c r="WCA66" s="2"/>
      <c r="WCB66" s="2"/>
      <c r="WCC66" s="2"/>
      <c r="WCD66" s="2"/>
      <c r="WCE66" s="2"/>
      <c r="WCF66" s="2"/>
      <c r="WCG66" s="2"/>
      <c r="WCH66" s="2"/>
      <c r="WCI66" s="2"/>
      <c r="WCJ66" s="2"/>
      <c r="WCK66" s="2"/>
      <c r="WCL66" s="2"/>
      <c r="WCM66" s="2"/>
      <c r="WCN66" s="2"/>
      <c r="WCO66" s="2"/>
      <c r="WCP66" s="2"/>
      <c r="WCQ66" s="2"/>
      <c r="WCR66" s="2"/>
      <c r="WCS66" s="2"/>
      <c r="WCT66" s="2"/>
      <c r="WCU66" s="2"/>
      <c r="WCV66" s="2"/>
      <c r="WCW66" s="2"/>
      <c r="WCX66" s="2"/>
      <c r="WCY66" s="2"/>
      <c r="WCZ66" s="2"/>
      <c r="WDA66" s="2"/>
      <c r="WDB66" s="2"/>
      <c r="WDC66" s="2"/>
      <c r="WDD66" s="2"/>
      <c r="WDE66" s="2"/>
      <c r="WDF66" s="2"/>
      <c r="WDG66" s="2"/>
      <c r="WDH66" s="2"/>
      <c r="WDI66" s="2"/>
      <c r="WDJ66" s="2"/>
      <c r="WDK66" s="2"/>
      <c r="WDL66" s="2"/>
      <c r="WDM66" s="2"/>
      <c r="WDN66" s="2"/>
      <c r="WDO66" s="2"/>
      <c r="WDP66" s="2"/>
      <c r="WDQ66" s="2"/>
      <c r="WDR66" s="2"/>
      <c r="WDS66" s="2"/>
      <c r="WDT66" s="2"/>
      <c r="WDU66" s="2"/>
      <c r="WDV66" s="2"/>
      <c r="WDW66" s="2"/>
      <c r="WDX66" s="2"/>
      <c r="WDY66" s="2"/>
      <c r="WDZ66" s="2"/>
      <c r="WEA66" s="2"/>
      <c r="WEB66" s="2"/>
      <c r="WEC66" s="2"/>
      <c r="WED66" s="2"/>
      <c r="WEE66" s="2"/>
      <c r="WEF66" s="2"/>
      <c r="WEG66" s="2"/>
      <c r="WEH66" s="2"/>
      <c r="WEI66" s="2"/>
      <c r="WEJ66" s="2"/>
      <c r="WEK66" s="2"/>
      <c r="WEL66" s="2"/>
      <c r="WEM66" s="2"/>
      <c r="WEN66" s="2"/>
      <c r="WEO66" s="2"/>
      <c r="WEP66" s="2"/>
      <c r="WEQ66" s="2"/>
      <c r="WER66" s="2"/>
      <c r="WES66" s="2"/>
      <c r="WET66" s="2"/>
      <c r="WEU66" s="2"/>
      <c r="WEV66" s="2"/>
      <c r="WEW66" s="2"/>
      <c r="WEX66" s="2"/>
      <c r="WEY66" s="2"/>
      <c r="WEZ66" s="2"/>
      <c r="WFA66" s="2"/>
      <c r="WFB66" s="2"/>
      <c r="WFC66" s="2"/>
      <c r="WFD66" s="2"/>
      <c r="WFE66" s="2"/>
      <c r="WFF66" s="2"/>
      <c r="WFG66" s="2"/>
      <c r="WFH66" s="2"/>
      <c r="WFI66" s="2"/>
      <c r="WFJ66" s="2"/>
      <c r="WFK66" s="2"/>
      <c r="WFL66" s="2"/>
      <c r="WFM66" s="2"/>
      <c r="WFN66" s="2"/>
      <c r="WFO66" s="2"/>
      <c r="WFP66" s="2"/>
      <c r="WFQ66" s="2"/>
      <c r="WFR66" s="2"/>
      <c r="WFS66" s="2"/>
      <c r="WFT66" s="2"/>
      <c r="WFU66" s="2"/>
      <c r="WFV66" s="2"/>
      <c r="WFW66" s="2"/>
      <c r="WFX66" s="2"/>
      <c r="WFY66" s="2"/>
      <c r="WFZ66" s="2"/>
      <c r="WGA66" s="2"/>
      <c r="WGB66" s="2"/>
      <c r="WGC66" s="2"/>
      <c r="WGD66" s="2"/>
      <c r="WGE66" s="2"/>
      <c r="WGF66" s="2"/>
      <c r="WGG66" s="2"/>
      <c r="WGH66" s="2"/>
      <c r="WGI66" s="2"/>
      <c r="WGJ66" s="2"/>
      <c r="WGK66" s="2"/>
      <c r="WGL66" s="2"/>
      <c r="WGM66" s="2"/>
      <c r="WGN66" s="2"/>
      <c r="WGO66" s="2"/>
      <c r="WGP66" s="2"/>
      <c r="WGQ66" s="2"/>
      <c r="WGR66" s="2"/>
      <c r="WGS66" s="2"/>
      <c r="WGT66" s="2"/>
      <c r="WGU66" s="2"/>
      <c r="WGV66" s="2"/>
      <c r="WGW66" s="2"/>
      <c r="WGX66" s="2"/>
      <c r="WGY66" s="2"/>
      <c r="WGZ66" s="2"/>
      <c r="WHA66" s="2"/>
      <c r="WHB66" s="2"/>
      <c r="WHC66" s="2"/>
      <c r="WHD66" s="2"/>
      <c r="WHE66" s="2"/>
      <c r="WHF66" s="2"/>
      <c r="WHG66" s="2"/>
      <c r="WHH66" s="2"/>
      <c r="WHI66" s="2"/>
      <c r="WHJ66" s="2"/>
      <c r="WHK66" s="2"/>
      <c r="WHL66" s="2"/>
      <c r="WHM66" s="2"/>
      <c r="WHN66" s="2"/>
      <c r="WHO66" s="2"/>
      <c r="WHP66" s="2"/>
      <c r="WHQ66" s="2"/>
      <c r="WHR66" s="2"/>
      <c r="WHS66" s="2"/>
      <c r="WHT66" s="2"/>
      <c r="WHU66" s="2"/>
      <c r="WHV66" s="2"/>
      <c r="WHW66" s="2"/>
      <c r="WHX66" s="2"/>
      <c r="WHY66" s="2"/>
      <c r="WHZ66" s="2"/>
      <c r="WIA66" s="2"/>
      <c r="WIB66" s="2"/>
      <c r="WIC66" s="2"/>
      <c r="WID66" s="2"/>
      <c r="WIE66" s="2"/>
      <c r="WIF66" s="2"/>
      <c r="WIG66" s="2"/>
      <c r="WIH66" s="2"/>
      <c r="WII66" s="2"/>
      <c r="WIJ66" s="2"/>
      <c r="WIK66" s="2"/>
      <c r="WIL66" s="2"/>
      <c r="WIM66" s="2"/>
      <c r="WIN66" s="2"/>
      <c r="WIO66" s="2"/>
      <c r="WIP66" s="2"/>
      <c r="WIQ66" s="2"/>
      <c r="WIR66" s="2"/>
      <c r="WIS66" s="2"/>
      <c r="WIT66" s="2"/>
      <c r="WIU66" s="2"/>
      <c r="WIV66" s="2"/>
      <c r="WIW66" s="2"/>
      <c r="WIX66" s="2"/>
      <c r="WIY66" s="2"/>
      <c r="WIZ66" s="2"/>
      <c r="WJA66" s="2"/>
      <c r="WJB66" s="2"/>
      <c r="WJC66" s="2"/>
      <c r="WJD66" s="2"/>
      <c r="WJE66" s="2"/>
      <c r="WJF66" s="2"/>
      <c r="WJG66" s="2"/>
      <c r="WJH66" s="2"/>
      <c r="WJI66" s="2"/>
      <c r="WJJ66" s="2"/>
      <c r="WJK66" s="2"/>
      <c r="WJL66" s="2"/>
      <c r="WJM66" s="2"/>
      <c r="WJN66" s="2"/>
      <c r="WJO66" s="2"/>
      <c r="WJP66" s="2"/>
      <c r="WJQ66" s="2"/>
      <c r="WJR66" s="2"/>
      <c r="WJS66" s="2"/>
      <c r="WJT66" s="2"/>
      <c r="WJU66" s="2"/>
      <c r="WJV66" s="2"/>
      <c r="WJW66" s="2"/>
      <c r="WJX66" s="2"/>
      <c r="WJY66" s="2"/>
      <c r="WJZ66" s="2"/>
      <c r="WKA66" s="2"/>
      <c r="WKB66" s="2"/>
      <c r="WKC66" s="2"/>
      <c r="WKD66" s="2"/>
      <c r="WKE66" s="2"/>
      <c r="WKF66" s="2"/>
      <c r="WKG66" s="2"/>
      <c r="WKH66" s="2"/>
      <c r="WKI66" s="2"/>
      <c r="WKJ66" s="2"/>
      <c r="WKK66" s="2"/>
      <c r="WKL66" s="2"/>
      <c r="WKM66" s="2"/>
      <c r="WKN66" s="2"/>
      <c r="WKO66" s="2"/>
      <c r="WKP66" s="2"/>
      <c r="WKQ66" s="2"/>
      <c r="WKR66" s="2"/>
      <c r="WKS66" s="2"/>
      <c r="WKT66" s="2"/>
      <c r="WKU66" s="2"/>
      <c r="WKV66" s="2"/>
      <c r="WKW66" s="2"/>
      <c r="WKX66" s="2"/>
      <c r="WKY66" s="2"/>
      <c r="WKZ66" s="2"/>
      <c r="WLA66" s="2"/>
      <c r="WLB66" s="2"/>
      <c r="WLC66" s="2"/>
      <c r="WLD66" s="2"/>
      <c r="WLE66" s="2"/>
      <c r="WLF66" s="2"/>
      <c r="WLG66" s="2"/>
      <c r="WLH66" s="2"/>
      <c r="WLI66" s="2"/>
      <c r="WLJ66" s="2"/>
      <c r="WLK66" s="2"/>
      <c r="WLL66" s="2"/>
      <c r="WLM66" s="2"/>
      <c r="WLN66" s="2"/>
      <c r="WLO66" s="2"/>
      <c r="WLP66" s="2"/>
      <c r="WLQ66" s="2"/>
      <c r="WLR66" s="2"/>
      <c r="WLS66" s="2"/>
      <c r="WLT66" s="2"/>
      <c r="WLU66" s="2"/>
      <c r="WLV66" s="2"/>
      <c r="WLW66" s="2"/>
      <c r="WLX66" s="2"/>
      <c r="WLY66" s="2"/>
      <c r="WLZ66" s="2"/>
      <c r="WMA66" s="2"/>
      <c r="WMB66" s="2"/>
      <c r="WMC66" s="2"/>
      <c r="WMD66" s="2"/>
      <c r="WME66" s="2"/>
      <c r="WMF66" s="2"/>
      <c r="WMG66" s="2"/>
      <c r="WMH66" s="2"/>
      <c r="WMI66" s="2"/>
      <c r="WMJ66" s="2"/>
      <c r="WMK66" s="2"/>
      <c r="WML66" s="2"/>
      <c r="WMM66" s="2"/>
      <c r="WMN66" s="2"/>
      <c r="WMO66" s="2"/>
      <c r="WMP66" s="2"/>
      <c r="WMQ66" s="2"/>
      <c r="WMR66" s="2"/>
      <c r="WMS66" s="2"/>
      <c r="WMT66" s="2"/>
      <c r="WMU66" s="2"/>
      <c r="WMV66" s="2"/>
      <c r="WMW66" s="2"/>
      <c r="WMX66" s="2"/>
      <c r="WMY66" s="2"/>
      <c r="WMZ66" s="2"/>
      <c r="WNA66" s="2"/>
      <c r="WNB66" s="2"/>
      <c r="WNC66" s="2"/>
      <c r="WND66" s="2"/>
      <c r="WNE66" s="2"/>
      <c r="WNF66" s="2"/>
      <c r="WNG66" s="2"/>
      <c r="WNH66" s="2"/>
      <c r="WNI66" s="2"/>
      <c r="WNJ66" s="2"/>
      <c r="WNK66" s="2"/>
      <c r="WNL66" s="2"/>
      <c r="WNM66" s="2"/>
      <c r="WNN66" s="2"/>
      <c r="WNO66" s="2"/>
      <c r="WNP66" s="2"/>
      <c r="WNQ66" s="2"/>
      <c r="WNR66" s="2"/>
      <c r="WNS66" s="2"/>
      <c r="WNT66" s="2"/>
      <c r="WNU66" s="2"/>
      <c r="WNV66" s="2"/>
      <c r="WNW66" s="2"/>
      <c r="WNX66" s="2"/>
      <c r="WNY66" s="2"/>
      <c r="WNZ66" s="2"/>
      <c r="WOA66" s="2"/>
      <c r="WOB66" s="2"/>
      <c r="WOC66" s="2"/>
      <c r="WOD66" s="2"/>
      <c r="WOE66" s="2"/>
      <c r="WOF66" s="2"/>
      <c r="WOG66" s="2"/>
      <c r="WOH66" s="2"/>
      <c r="WOI66" s="2"/>
      <c r="WOJ66" s="2"/>
      <c r="WOK66" s="2"/>
      <c r="WOL66" s="2"/>
      <c r="WOM66" s="2"/>
      <c r="WRG66" s="4"/>
      <c r="WRH66" s="4"/>
      <c r="WRI66" s="4"/>
      <c r="WRJ66" s="4"/>
      <c r="WRK66" s="4"/>
      <c r="WRL66" s="4"/>
      <c r="WRM66" s="4"/>
      <c r="WRN66" s="4"/>
      <c r="WRO66" s="4"/>
      <c r="WRP66" s="4"/>
      <c r="WRQ66" s="4"/>
      <c r="WRR66" s="4"/>
      <c r="WRS66" s="4"/>
      <c r="WRT66" s="4"/>
      <c r="WRU66" s="4"/>
      <c r="WRV66" s="4"/>
      <c r="WRW66" s="4"/>
      <c r="WRX66" s="4"/>
      <c r="WRY66" s="4"/>
      <c r="WRZ66" s="4"/>
      <c r="WSA66" s="4"/>
      <c r="WSB66" s="4"/>
      <c r="WSC66" s="4"/>
      <c r="WSD66" s="4"/>
      <c r="WSE66" s="4"/>
      <c r="WSF66" s="4"/>
      <c r="WSG66" s="4"/>
      <c r="WSH66" s="4"/>
      <c r="WSI66" s="4"/>
      <c r="WSJ66" s="4"/>
      <c r="WSK66" s="4"/>
      <c r="WSL66" s="4"/>
      <c r="WSM66" s="4"/>
      <c r="WSN66" s="4"/>
      <c r="WSO66" s="4"/>
      <c r="WSP66" s="4"/>
      <c r="WSQ66" s="4"/>
      <c r="WSR66" s="4"/>
      <c r="WSS66" s="4"/>
      <c r="WST66" s="4"/>
      <c r="WSU66" s="4"/>
      <c r="WSV66" s="4"/>
      <c r="WSW66" s="4"/>
      <c r="WSX66" s="4"/>
      <c r="WSY66" s="4"/>
      <c r="WSZ66" s="4"/>
      <c r="WTA66" s="4"/>
      <c r="WTB66" s="4"/>
      <c r="WTC66" s="4"/>
      <c r="WTD66" s="4"/>
      <c r="WTE66" s="4"/>
      <c r="WTF66" s="4"/>
      <c r="WTG66" s="4"/>
      <c r="WTH66" s="4"/>
      <c r="WTI66" s="4"/>
      <c r="WTJ66" s="4"/>
      <c r="WTK66" s="4"/>
      <c r="WTL66" s="4"/>
      <c r="WTM66" s="4"/>
      <c r="WTN66" s="4"/>
      <c r="WTO66" s="4"/>
      <c r="WTP66" s="4"/>
      <c r="WTQ66" s="4"/>
      <c r="WTR66" s="4"/>
      <c r="WTS66" s="4"/>
      <c r="WTT66" s="4"/>
      <c r="WTU66" s="4"/>
      <c r="WTV66" s="4"/>
      <c r="WTW66" s="4"/>
      <c r="WTX66" s="4"/>
      <c r="WTY66" s="4"/>
      <c r="WTZ66" s="4"/>
      <c r="WUA66" s="4"/>
      <c r="WUB66" s="4"/>
      <c r="WUC66" s="4"/>
      <c r="WUD66" s="4"/>
      <c r="WUE66" s="4"/>
      <c r="WUF66" s="4"/>
      <c r="WUG66" s="4"/>
      <c r="WUH66" s="4"/>
      <c r="WUI66" s="4"/>
      <c r="WUJ66" s="4"/>
      <c r="WUK66" s="4"/>
      <c r="WUL66" s="4"/>
      <c r="WUM66" s="4"/>
      <c r="WUN66" s="4"/>
      <c r="WUO66" s="4"/>
      <c r="WUP66" s="4"/>
      <c r="WUQ66" s="4"/>
      <c r="WUR66" s="4"/>
      <c r="WUS66" s="4"/>
      <c r="WUT66" s="4"/>
      <c r="WUU66" s="4"/>
      <c r="WUV66" s="4"/>
      <c r="WUW66" s="4"/>
      <c r="WUX66" s="4"/>
      <c r="WUY66" s="4"/>
      <c r="WUZ66" s="4"/>
      <c r="WVA66" s="4"/>
      <c r="WVB66" s="4"/>
      <c r="WVC66" s="4"/>
      <c r="WVD66" s="4"/>
      <c r="WVE66" s="4"/>
      <c r="WVF66" s="4"/>
      <c r="WVG66" s="4"/>
      <c r="WVH66" s="4"/>
      <c r="WVI66" s="4"/>
      <c r="WVJ66" s="4"/>
      <c r="WVK66" s="4"/>
      <c r="WVL66" s="4"/>
      <c r="WVM66" s="4"/>
      <c r="WVN66" s="4"/>
      <c r="WVO66" s="4"/>
      <c r="WVP66" s="4"/>
      <c r="WVQ66" s="4"/>
      <c r="WVR66" s="4"/>
      <c r="WVS66" s="4"/>
      <c r="WVT66" s="4"/>
      <c r="WVU66" s="4"/>
      <c r="WVV66" s="4"/>
      <c r="WVW66" s="4"/>
      <c r="WVX66" s="4"/>
      <c r="WVY66" s="4"/>
      <c r="WVZ66" s="4"/>
      <c r="WWA66" s="4"/>
      <c r="WWB66" s="4"/>
      <c r="WWC66" s="4"/>
      <c r="WWD66" s="4"/>
      <c r="WWE66" s="4"/>
      <c r="WWF66" s="4"/>
      <c r="WWG66" s="4"/>
      <c r="WWH66" s="4"/>
      <c r="WWI66" s="4"/>
      <c r="WWJ66" s="4"/>
      <c r="WWK66" s="4"/>
      <c r="WWL66" s="4"/>
      <c r="WWM66" s="4"/>
      <c r="WWN66" s="4"/>
      <c r="WWO66" s="4"/>
      <c r="WWP66" s="4"/>
      <c r="WWQ66" s="4"/>
      <c r="WWR66" s="4"/>
      <c r="WWS66" s="4"/>
      <c r="WWT66" s="4"/>
      <c r="WWU66" s="4"/>
      <c r="WWV66" s="4"/>
      <c r="WWW66" s="4"/>
      <c r="WWX66" s="4"/>
      <c r="WWY66" s="4"/>
      <c r="WWZ66" s="4"/>
      <c r="WXA66" s="4"/>
      <c r="WXB66" s="4"/>
      <c r="WXC66" s="4"/>
      <c r="WXD66" s="4"/>
      <c r="WXE66" s="4"/>
      <c r="WXF66" s="4"/>
      <c r="WXG66" s="4"/>
      <c r="WXH66" s="4"/>
      <c r="WXI66" s="4"/>
      <c r="WXJ66" s="4"/>
      <c r="WXK66" s="4"/>
      <c r="WXL66" s="4"/>
      <c r="WXM66" s="4"/>
      <c r="WXN66" s="4"/>
      <c r="WXO66" s="4"/>
      <c r="WXP66" s="4"/>
      <c r="WXQ66" s="4"/>
      <c r="WXR66" s="4"/>
      <c r="WXS66" s="4"/>
      <c r="WXT66" s="4"/>
      <c r="WXU66" s="4"/>
      <c r="WXV66" s="4"/>
      <c r="WXW66" s="4"/>
      <c r="WXX66" s="4"/>
      <c r="WXY66" s="4"/>
      <c r="WXZ66" s="4"/>
      <c r="WYA66" s="4"/>
      <c r="WYB66" s="4"/>
      <c r="WYC66" s="4"/>
      <c r="WYD66" s="4"/>
      <c r="WYE66" s="4"/>
      <c r="WYF66" s="4"/>
      <c r="WYG66" s="4"/>
      <c r="WYH66" s="4"/>
      <c r="WYI66" s="4"/>
      <c r="WYJ66" s="4"/>
      <c r="WYK66" s="4"/>
      <c r="WYL66" s="4"/>
      <c r="WYM66" s="4"/>
      <c r="WYN66" s="4"/>
      <c r="WYO66" s="4"/>
      <c r="WYP66" s="4"/>
      <c r="WYQ66" s="4"/>
      <c r="WYR66" s="4"/>
      <c r="WYS66" s="4"/>
      <c r="WYT66" s="4"/>
      <c r="WYU66" s="4"/>
      <c r="WYV66" s="4"/>
      <c r="WYW66" s="4"/>
      <c r="WYX66" s="4"/>
      <c r="WYY66" s="4"/>
      <c r="WYZ66" s="4"/>
      <c r="WZA66" s="4"/>
      <c r="WZB66" s="4"/>
      <c r="WZC66" s="4"/>
      <c r="WZD66" s="4"/>
      <c r="WZE66" s="4"/>
      <c r="WZF66" s="4"/>
      <c r="WZG66" s="4"/>
      <c r="WZH66" s="4"/>
      <c r="WZI66" s="4"/>
      <c r="WZJ66" s="4"/>
      <c r="WZK66" s="4"/>
      <c r="WZL66" s="4"/>
      <c r="WZM66" s="4"/>
      <c r="WZN66" s="4"/>
      <c r="WZO66" s="4"/>
      <c r="WZP66" s="4"/>
      <c r="WZQ66" s="4"/>
      <c r="WZR66" s="4"/>
      <c r="WZS66" s="4"/>
      <c r="WZT66" s="4"/>
      <c r="WZU66" s="4"/>
      <c r="WZV66" s="4"/>
      <c r="WZW66" s="4"/>
      <c r="WZX66" s="4"/>
      <c r="WZY66" s="4"/>
      <c r="WZZ66" s="4"/>
      <c r="XAA66" s="4"/>
      <c r="XAB66" s="4"/>
      <c r="XAC66" s="4"/>
      <c r="XAD66" s="4"/>
      <c r="XAE66" s="4"/>
      <c r="XAF66" s="4"/>
      <c r="XAG66" s="4"/>
      <c r="XAH66" s="4"/>
      <c r="XAI66" s="4"/>
      <c r="XAJ66" s="4"/>
      <c r="XAK66" s="4"/>
      <c r="XAL66" s="4"/>
      <c r="XAM66" s="4"/>
      <c r="XAN66" s="4"/>
      <c r="XAO66" s="4"/>
      <c r="XAP66" s="4"/>
      <c r="XAQ66" s="4"/>
      <c r="XAR66" s="4"/>
      <c r="XAS66" s="4"/>
      <c r="XAT66" s="4"/>
      <c r="XAU66" s="4"/>
      <c r="XAV66" s="4"/>
      <c r="XAW66" s="4"/>
      <c r="XAX66" s="4"/>
      <c r="XAY66" s="4"/>
      <c r="XAZ66" s="4"/>
      <c r="XBA66" s="4"/>
      <c r="XBB66" s="4"/>
      <c r="XBC66" s="4"/>
      <c r="XBD66" s="4"/>
      <c r="XBE66" s="4"/>
      <c r="XBF66" s="4"/>
      <c r="XBG66" s="4"/>
      <c r="XBH66" s="4"/>
      <c r="XBI66" s="4"/>
      <c r="XBJ66" s="4"/>
      <c r="XBK66" s="4"/>
      <c r="XBL66" s="4"/>
      <c r="XBM66" s="4"/>
      <c r="XBN66" s="4"/>
      <c r="XBO66" s="4"/>
      <c r="XBP66" s="4"/>
      <c r="XBQ66" s="4"/>
      <c r="XBR66" s="4"/>
      <c r="XBS66" s="4"/>
      <c r="XBT66" s="4"/>
      <c r="XBU66" s="4"/>
      <c r="XBV66" s="4"/>
      <c r="XBW66" s="4"/>
      <c r="XBX66" s="4"/>
      <c r="XBY66" s="4"/>
      <c r="XBZ66" s="4"/>
      <c r="XCA66" s="4"/>
      <c r="XCB66" s="4"/>
      <c r="XCC66" s="4"/>
      <c r="XCD66" s="4"/>
      <c r="XCE66" s="4"/>
      <c r="XCF66" s="4"/>
      <c r="XCG66" s="4"/>
      <c r="XCH66" s="4"/>
      <c r="XCI66" s="4"/>
      <c r="XCJ66" s="4"/>
      <c r="XCK66" s="4"/>
      <c r="XCL66" s="4"/>
      <c r="XCM66" s="4"/>
      <c r="XCN66" s="4"/>
      <c r="XCO66" s="4"/>
      <c r="XCP66" s="4"/>
      <c r="XCQ66" s="4"/>
      <c r="XCR66" s="4"/>
      <c r="XCS66" s="4"/>
      <c r="XCT66" s="4"/>
      <c r="XCU66" s="4"/>
      <c r="XCV66" s="4"/>
      <c r="XCW66" s="4"/>
      <c r="XCX66" s="4"/>
      <c r="XCY66" s="4"/>
      <c r="XCZ66" s="4"/>
      <c r="XDA66" s="4"/>
      <c r="XDB66" s="4"/>
      <c r="XDC66" s="4"/>
      <c r="XDD66" s="4"/>
      <c r="XDE66" s="4"/>
      <c r="XDF66" s="4"/>
      <c r="XDG66" s="4"/>
      <c r="XDH66" s="4"/>
      <c r="XDI66" s="4"/>
      <c r="XDJ66" s="4"/>
      <c r="XDK66" s="4"/>
      <c r="XDL66" s="4"/>
      <c r="XDM66" s="4"/>
      <c r="XDN66" s="4"/>
      <c r="XDO66" s="4"/>
      <c r="XDP66" s="4"/>
      <c r="XDQ66" s="4"/>
      <c r="XDR66" s="4"/>
      <c r="XDS66" s="4"/>
      <c r="XDT66" s="4"/>
      <c r="XDU66" s="4"/>
      <c r="XDV66" s="4"/>
      <c r="XDW66" s="4"/>
      <c r="XDX66" s="4"/>
      <c r="XDY66" s="4"/>
      <c r="XDZ66" s="4"/>
      <c r="XEA66" s="4"/>
      <c r="XEB66" s="4"/>
      <c r="XEC66" s="4"/>
      <c r="XED66" s="4"/>
      <c r="XEE66" s="4"/>
      <c r="XEF66" s="4"/>
      <c r="XEG66" s="4"/>
      <c r="XEH66" s="4"/>
      <c r="XEI66" s="4"/>
      <c r="XEJ66" s="4"/>
      <c r="XEK66" s="4"/>
      <c r="XEL66" s="4"/>
      <c r="XEM66" s="4"/>
      <c r="XEN66" s="4"/>
      <c r="XEO66" s="4"/>
      <c r="XEP66" s="4"/>
      <c r="XEQ66" s="4"/>
      <c r="XER66" s="4"/>
      <c r="XES66" s="4"/>
      <c r="XET66" s="4"/>
      <c r="XEU66" s="4"/>
      <c r="XEV66" s="4"/>
      <c r="XEW66" s="4"/>
      <c r="XEX66" s="4"/>
      <c r="XEY66" s="4"/>
      <c r="XEZ66" s="4"/>
      <c r="XFA66" s="4"/>
      <c r="XFB66" s="4"/>
      <c r="XFC66" s="4"/>
    </row>
    <row r="67" customFormat="false" ht="13.8" hidden="false" customHeight="false" outlineLevel="0" collapsed="false">
      <c r="A67" s="13"/>
      <c r="B67" s="21" t="s">
        <v>80</v>
      </c>
      <c r="C67" s="26" t="s">
        <v>81</v>
      </c>
      <c r="D67" s="21" t="n">
        <v>180</v>
      </c>
      <c r="E67" s="27" t="n">
        <v>0.12</v>
      </c>
      <c r="F67" s="27" t="n">
        <f aca="false">BE67*200/200</f>
        <v>0.02</v>
      </c>
      <c r="G67" s="27" t="n">
        <f aca="false">BF67*200/200</f>
        <v>15.2</v>
      </c>
      <c r="H67" s="27" t="n">
        <f aca="false">BG67*200/200</f>
        <v>62</v>
      </c>
      <c r="I67" s="27" t="n">
        <f aca="false">BH67*200/200</f>
        <v>0</v>
      </c>
      <c r="J67" s="27" t="n">
        <f aca="false">BI67*200/200</f>
        <v>0</v>
      </c>
      <c r="K67" s="27" t="n">
        <f aca="false">BJ67*200/200</f>
        <v>0</v>
      </c>
      <c r="L67" s="27" t="n">
        <f aca="false">BK67*200/200</f>
        <v>2.83</v>
      </c>
      <c r="M67" s="27" t="n">
        <f aca="false">BL67*200/200</f>
        <v>14.2</v>
      </c>
      <c r="N67" s="27" t="n">
        <f aca="false">BM67*200/200</f>
        <v>2.4</v>
      </c>
      <c r="O67" s="27" t="n">
        <f aca="false">BN67*200/200</f>
        <v>4.4</v>
      </c>
      <c r="P67" s="27" t="n">
        <f aca="false">BO67*200/200</f>
        <v>0.36</v>
      </c>
      <c r="Q67" s="27" t="n">
        <v>0.3</v>
      </c>
      <c r="R67" s="27"/>
      <c r="S67" s="27" t="n">
        <v>6.7</v>
      </c>
      <c r="T67" s="27" t="n">
        <v>27.9</v>
      </c>
      <c r="U67" s="28" t="n">
        <v>0.38</v>
      </c>
      <c r="V67" s="21"/>
      <c r="W67" s="21" t="n">
        <v>0.01</v>
      </c>
      <c r="X67" s="27" t="n">
        <v>1.16</v>
      </c>
      <c r="Y67" s="27" t="n">
        <v>6.9</v>
      </c>
      <c r="Z67" s="27" t="n">
        <v>4.6</v>
      </c>
      <c r="AA67" s="27" t="n">
        <v>8.5</v>
      </c>
      <c r="AB67" s="27" t="n">
        <v>0.77</v>
      </c>
      <c r="AC67" s="27" t="n">
        <v>0.8</v>
      </c>
      <c r="AD67" s="27" t="n">
        <v>0.2</v>
      </c>
      <c r="AE67" s="27" t="n">
        <v>16.7</v>
      </c>
      <c r="AF67" s="27" t="n">
        <v>66.7</v>
      </c>
      <c r="AG67" s="27" t="n">
        <v>98</v>
      </c>
      <c r="AH67" s="27" t="n">
        <v>0.01</v>
      </c>
      <c r="AI67" s="27" t="n">
        <v>0.05</v>
      </c>
      <c r="AJ67" s="27" t="n">
        <v>80</v>
      </c>
      <c r="AK67" s="27" t="n">
        <v>11</v>
      </c>
      <c r="AL67" s="27" t="n">
        <v>3</v>
      </c>
      <c r="AM67" s="27" t="n">
        <v>3</v>
      </c>
      <c r="AN67" s="27" t="n">
        <v>0.54</v>
      </c>
      <c r="BD67" s="27" t="n">
        <v>0.13</v>
      </c>
      <c r="BE67" s="27" t="n">
        <v>0.02</v>
      </c>
      <c r="BF67" s="27" t="n">
        <v>15.2</v>
      </c>
      <c r="BG67" s="27" t="n">
        <v>62</v>
      </c>
      <c r="BH67" s="27"/>
      <c r="BI67" s="27"/>
      <c r="BJ67" s="27"/>
      <c r="BK67" s="27" t="n">
        <v>2.83</v>
      </c>
      <c r="BL67" s="27" t="n">
        <v>14.2</v>
      </c>
      <c r="BM67" s="27" t="n">
        <v>2.4</v>
      </c>
      <c r="BN67" s="27" t="n">
        <v>4.4</v>
      </c>
      <c r="BO67" s="27" t="n">
        <v>0.36</v>
      </c>
      <c r="WAQ67" s="2"/>
      <c r="WAR67" s="2"/>
      <c r="WAS67" s="2"/>
      <c r="WAT67" s="2"/>
      <c r="WAU67" s="2"/>
      <c r="WAV67" s="2"/>
      <c r="WAW67" s="2"/>
      <c r="WAX67" s="2"/>
      <c r="WAY67" s="2"/>
      <c r="WAZ67" s="2"/>
      <c r="WBA67" s="2"/>
      <c r="WBB67" s="2"/>
      <c r="WBC67" s="2"/>
      <c r="WBD67" s="2"/>
      <c r="WBE67" s="2"/>
      <c r="WBF67" s="2"/>
      <c r="WBG67" s="2"/>
      <c r="WBH67" s="2"/>
      <c r="WBI67" s="2"/>
      <c r="WBJ67" s="2"/>
      <c r="WBK67" s="2"/>
      <c r="WBL67" s="2"/>
      <c r="WBM67" s="2"/>
      <c r="WBN67" s="2"/>
      <c r="WBO67" s="2"/>
      <c r="WBP67" s="2"/>
      <c r="WBQ67" s="2"/>
      <c r="WBR67" s="2"/>
      <c r="WBS67" s="2"/>
      <c r="WBT67" s="2"/>
      <c r="WBU67" s="2"/>
      <c r="WBV67" s="2"/>
      <c r="WBW67" s="2"/>
      <c r="WBX67" s="2"/>
      <c r="WBY67" s="2"/>
      <c r="WBZ67" s="2"/>
      <c r="WCA67" s="2"/>
      <c r="WCB67" s="2"/>
      <c r="WCC67" s="2"/>
      <c r="WCD67" s="2"/>
      <c r="WCE67" s="2"/>
      <c r="WCF67" s="2"/>
      <c r="WCG67" s="2"/>
      <c r="WCH67" s="2"/>
      <c r="WCI67" s="2"/>
      <c r="WCJ67" s="2"/>
      <c r="WCK67" s="2"/>
      <c r="WCL67" s="2"/>
      <c r="WCM67" s="2"/>
      <c r="WCN67" s="2"/>
      <c r="WCO67" s="2"/>
      <c r="WCP67" s="2"/>
      <c r="WCQ67" s="2"/>
      <c r="WCR67" s="2"/>
      <c r="WCS67" s="2"/>
      <c r="WCT67" s="2"/>
      <c r="WCU67" s="2"/>
      <c r="WCV67" s="2"/>
      <c r="WCW67" s="2"/>
      <c r="WCX67" s="2"/>
      <c r="WCY67" s="2"/>
      <c r="WCZ67" s="2"/>
      <c r="WDA67" s="2"/>
      <c r="WDB67" s="2"/>
      <c r="WDC67" s="2"/>
      <c r="WDD67" s="2"/>
      <c r="WDE67" s="2"/>
      <c r="WDF67" s="2"/>
      <c r="WDG67" s="2"/>
      <c r="WDH67" s="2"/>
      <c r="WDI67" s="2"/>
      <c r="WDJ67" s="2"/>
      <c r="WDK67" s="2"/>
      <c r="WDL67" s="2"/>
      <c r="WDM67" s="2"/>
      <c r="WDN67" s="2"/>
      <c r="WDO67" s="2"/>
      <c r="WDP67" s="2"/>
      <c r="WDQ67" s="2"/>
      <c r="WDR67" s="2"/>
      <c r="WDS67" s="2"/>
      <c r="WDT67" s="2"/>
      <c r="WDU67" s="2"/>
      <c r="WDV67" s="2"/>
      <c r="WDW67" s="2"/>
      <c r="WDX67" s="2"/>
      <c r="WDY67" s="2"/>
      <c r="WDZ67" s="2"/>
      <c r="WEA67" s="2"/>
      <c r="WEB67" s="2"/>
      <c r="WEC67" s="2"/>
      <c r="WED67" s="2"/>
      <c r="WEE67" s="2"/>
      <c r="WEF67" s="2"/>
      <c r="WEG67" s="2"/>
      <c r="WEH67" s="2"/>
      <c r="WEI67" s="2"/>
      <c r="WEJ67" s="2"/>
      <c r="WEK67" s="2"/>
      <c r="WEL67" s="2"/>
      <c r="WEM67" s="2"/>
      <c r="WEN67" s="2"/>
      <c r="WEO67" s="2"/>
      <c r="WEP67" s="2"/>
      <c r="WEQ67" s="2"/>
      <c r="WER67" s="2"/>
      <c r="WES67" s="2"/>
      <c r="WET67" s="2"/>
      <c r="WEU67" s="2"/>
      <c r="WEV67" s="2"/>
      <c r="WEW67" s="2"/>
      <c r="WEX67" s="2"/>
      <c r="WEY67" s="2"/>
      <c r="WEZ67" s="2"/>
      <c r="WFA67" s="2"/>
      <c r="WFB67" s="2"/>
      <c r="WFC67" s="2"/>
      <c r="WFD67" s="2"/>
      <c r="WFE67" s="2"/>
      <c r="WFF67" s="2"/>
      <c r="WFG67" s="2"/>
      <c r="WFH67" s="2"/>
      <c r="WFI67" s="2"/>
      <c r="WFJ67" s="2"/>
      <c r="WFK67" s="2"/>
      <c r="WFL67" s="2"/>
      <c r="WFM67" s="2"/>
      <c r="WFN67" s="2"/>
      <c r="WFO67" s="2"/>
      <c r="WFP67" s="2"/>
      <c r="WFQ67" s="2"/>
      <c r="WFR67" s="2"/>
      <c r="WFS67" s="2"/>
      <c r="WFT67" s="2"/>
      <c r="WFU67" s="2"/>
      <c r="WFV67" s="2"/>
      <c r="WFW67" s="2"/>
      <c r="WFX67" s="2"/>
      <c r="WFY67" s="2"/>
      <c r="WFZ67" s="2"/>
      <c r="WGA67" s="2"/>
      <c r="WGB67" s="2"/>
      <c r="WGC67" s="2"/>
      <c r="WGD67" s="2"/>
      <c r="WGE67" s="2"/>
      <c r="WGF67" s="2"/>
      <c r="WGG67" s="2"/>
      <c r="WGH67" s="2"/>
      <c r="WGI67" s="2"/>
      <c r="WGJ67" s="2"/>
      <c r="WGK67" s="2"/>
      <c r="WGL67" s="2"/>
      <c r="WGM67" s="2"/>
      <c r="WGN67" s="2"/>
      <c r="WGO67" s="2"/>
      <c r="WGP67" s="2"/>
      <c r="WGQ67" s="2"/>
      <c r="WGR67" s="2"/>
      <c r="WGS67" s="2"/>
      <c r="WGT67" s="2"/>
      <c r="WGU67" s="2"/>
      <c r="WGV67" s="2"/>
      <c r="WGW67" s="2"/>
      <c r="WGX67" s="2"/>
      <c r="WGY67" s="2"/>
      <c r="WGZ67" s="2"/>
      <c r="WHA67" s="2"/>
      <c r="WHB67" s="2"/>
      <c r="WHC67" s="2"/>
      <c r="WHD67" s="2"/>
      <c r="WHE67" s="2"/>
      <c r="WHF67" s="2"/>
      <c r="WHG67" s="2"/>
      <c r="WHH67" s="2"/>
      <c r="WHI67" s="2"/>
      <c r="WHJ67" s="2"/>
      <c r="WHK67" s="2"/>
      <c r="WHL67" s="2"/>
      <c r="WHM67" s="2"/>
      <c r="WHN67" s="2"/>
      <c r="WHO67" s="2"/>
      <c r="WHP67" s="2"/>
      <c r="WHQ67" s="2"/>
      <c r="WHR67" s="2"/>
      <c r="WHS67" s="2"/>
      <c r="WHT67" s="2"/>
      <c r="WHU67" s="2"/>
      <c r="WHV67" s="2"/>
      <c r="WHW67" s="2"/>
      <c r="WHX67" s="2"/>
      <c r="WHY67" s="2"/>
      <c r="WHZ67" s="2"/>
      <c r="WIA67" s="2"/>
      <c r="WIB67" s="2"/>
      <c r="WIC67" s="2"/>
      <c r="WID67" s="2"/>
      <c r="WIE67" s="2"/>
      <c r="WIF67" s="2"/>
      <c r="WIG67" s="2"/>
      <c r="WIH67" s="2"/>
      <c r="WII67" s="2"/>
      <c r="WIJ67" s="2"/>
      <c r="WIK67" s="2"/>
      <c r="WIL67" s="2"/>
      <c r="WIM67" s="2"/>
      <c r="WIN67" s="2"/>
      <c r="WIO67" s="2"/>
      <c r="WIP67" s="2"/>
      <c r="WIQ67" s="2"/>
      <c r="WIR67" s="2"/>
      <c r="WIS67" s="2"/>
      <c r="WIT67" s="2"/>
      <c r="WIU67" s="2"/>
      <c r="WIV67" s="2"/>
      <c r="WIW67" s="2"/>
      <c r="WIX67" s="2"/>
      <c r="WIY67" s="2"/>
      <c r="WIZ67" s="2"/>
      <c r="WJA67" s="2"/>
      <c r="WJB67" s="2"/>
      <c r="WJC67" s="2"/>
      <c r="WJD67" s="2"/>
      <c r="WJE67" s="2"/>
      <c r="WJF67" s="2"/>
      <c r="WJG67" s="2"/>
      <c r="WJH67" s="2"/>
      <c r="WJI67" s="2"/>
      <c r="WJJ67" s="2"/>
      <c r="WJK67" s="2"/>
      <c r="WJL67" s="2"/>
      <c r="WJM67" s="2"/>
      <c r="WJN67" s="2"/>
      <c r="WJO67" s="2"/>
      <c r="WJP67" s="2"/>
      <c r="WJQ67" s="2"/>
      <c r="WJR67" s="2"/>
      <c r="WJS67" s="2"/>
      <c r="WJT67" s="2"/>
      <c r="WJU67" s="2"/>
      <c r="WJV67" s="2"/>
      <c r="WJW67" s="2"/>
      <c r="WJX67" s="2"/>
      <c r="WJY67" s="2"/>
      <c r="WJZ67" s="2"/>
      <c r="WKA67" s="2"/>
      <c r="WKB67" s="2"/>
      <c r="WKC67" s="2"/>
      <c r="WKD67" s="2"/>
      <c r="WKE67" s="2"/>
      <c r="WKF67" s="2"/>
      <c r="WKG67" s="2"/>
      <c r="WKH67" s="2"/>
      <c r="WKI67" s="2"/>
      <c r="WKJ67" s="2"/>
      <c r="WKK67" s="2"/>
      <c r="WKL67" s="2"/>
      <c r="WKM67" s="2"/>
      <c r="WKN67" s="2"/>
      <c r="WKO67" s="2"/>
      <c r="WKP67" s="2"/>
      <c r="WKQ67" s="2"/>
      <c r="WKR67" s="2"/>
      <c r="WKS67" s="2"/>
      <c r="WKT67" s="2"/>
      <c r="WKU67" s="2"/>
      <c r="WKV67" s="2"/>
      <c r="WKW67" s="2"/>
      <c r="WKX67" s="2"/>
      <c r="WKY67" s="2"/>
      <c r="WKZ67" s="2"/>
      <c r="WLA67" s="2"/>
      <c r="WLB67" s="2"/>
      <c r="WLC67" s="2"/>
      <c r="WLD67" s="2"/>
      <c r="WLE67" s="2"/>
      <c r="WLF67" s="2"/>
      <c r="WLG67" s="2"/>
      <c r="WLH67" s="2"/>
      <c r="WLI67" s="2"/>
      <c r="WLJ67" s="2"/>
      <c r="WLK67" s="2"/>
      <c r="WLL67" s="2"/>
      <c r="WLM67" s="2"/>
      <c r="WLN67" s="2"/>
      <c r="WLO67" s="2"/>
      <c r="WLP67" s="2"/>
      <c r="WLQ67" s="2"/>
      <c r="WLR67" s="2"/>
      <c r="WLS67" s="2"/>
      <c r="WLT67" s="2"/>
      <c r="WLU67" s="2"/>
      <c r="WLV67" s="2"/>
      <c r="WLW67" s="2"/>
      <c r="WLX67" s="2"/>
      <c r="WLY67" s="2"/>
      <c r="WLZ67" s="2"/>
      <c r="WMA67" s="2"/>
      <c r="WMB67" s="2"/>
      <c r="WMC67" s="2"/>
      <c r="WMD67" s="2"/>
      <c r="WME67" s="2"/>
      <c r="WMF67" s="2"/>
      <c r="WMG67" s="2"/>
      <c r="WMH67" s="2"/>
      <c r="WMI67" s="2"/>
      <c r="WMJ67" s="2"/>
      <c r="WMK67" s="2"/>
      <c r="WML67" s="2"/>
      <c r="WMM67" s="2"/>
      <c r="WMN67" s="2"/>
      <c r="WMO67" s="2"/>
      <c r="WMP67" s="2"/>
      <c r="WMQ67" s="2"/>
      <c r="WMR67" s="2"/>
      <c r="WMS67" s="2"/>
      <c r="WMT67" s="2"/>
      <c r="WMU67" s="2"/>
      <c r="WMV67" s="2"/>
      <c r="WMW67" s="2"/>
      <c r="WMX67" s="2"/>
      <c r="WMY67" s="2"/>
      <c r="WMZ67" s="2"/>
      <c r="WNA67" s="2"/>
      <c r="WNB67" s="2"/>
      <c r="WNC67" s="2"/>
      <c r="WND67" s="2"/>
      <c r="WNE67" s="2"/>
      <c r="WNF67" s="2"/>
      <c r="WNG67" s="2"/>
      <c r="WNH67" s="2"/>
      <c r="WNI67" s="2"/>
      <c r="WNJ67" s="2"/>
      <c r="WNK67" s="2"/>
      <c r="WNL67" s="2"/>
      <c r="WNM67" s="2"/>
      <c r="WNN67" s="2"/>
      <c r="WNO67" s="2"/>
      <c r="WNP67" s="2"/>
      <c r="WNQ67" s="2"/>
      <c r="WNR67" s="2"/>
      <c r="WNS67" s="2"/>
      <c r="WNT67" s="2"/>
      <c r="WNU67" s="2"/>
      <c r="WNV67" s="2"/>
      <c r="WNW67" s="2"/>
      <c r="WNX67" s="2"/>
      <c r="WNY67" s="2"/>
      <c r="WNZ67" s="2"/>
      <c r="WOA67" s="2"/>
      <c r="WOB67" s="2"/>
      <c r="WOC67" s="2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4"/>
      <c r="WRH67" s="4"/>
      <c r="WRI67" s="4"/>
      <c r="WRJ67" s="4"/>
      <c r="WRK67" s="4"/>
      <c r="WRL67" s="4"/>
      <c r="WRM67" s="4"/>
      <c r="WRN67" s="4"/>
      <c r="WRO67" s="4"/>
      <c r="WRP67" s="4"/>
      <c r="WRQ67" s="4"/>
      <c r="WRR67" s="4"/>
      <c r="WRS67" s="4"/>
      <c r="WRT67" s="4"/>
      <c r="WRU67" s="4"/>
      <c r="WRV67" s="4"/>
      <c r="WRW67" s="4"/>
      <c r="WRX67" s="4"/>
      <c r="WRY67" s="4"/>
      <c r="WRZ67" s="4"/>
      <c r="WSA67" s="4"/>
      <c r="WSB67" s="4"/>
      <c r="WSC67" s="4"/>
      <c r="WSD67" s="4"/>
      <c r="WSE67" s="4"/>
      <c r="WSF67" s="4"/>
      <c r="WSG67" s="4"/>
      <c r="WSH67" s="4"/>
      <c r="WSI67" s="4"/>
      <c r="WSJ67" s="4"/>
      <c r="WSK67" s="4"/>
      <c r="WSL67" s="4"/>
      <c r="WSM67" s="4"/>
      <c r="WSN67" s="4"/>
      <c r="WSO67" s="4"/>
      <c r="WSP67" s="4"/>
      <c r="WSQ67" s="4"/>
      <c r="WSR67" s="4"/>
      <c r="WSS67" s="4"/>
      <c r="WST67" s="4"/>
      <c r="WSU67" s="4"/>
      <c r="WSV67" s="4"/>
      <c r="WSW67" s="4"/>
      <c r="WSX67" s="4"/>
      <c r="WSY67" s="4"/>
      <c r="WSZ67" s="4"/>
      <c r="WTA67" s="4"/>
      <c r="WTB67" s="4"/>
      <c r="WTC67" s="4"/>
      <c r="WTD67" s="4"/>
      <c r="WTE67" s="4"/>
      <c r="WTF67" s="4"/>
      <c r="WTG67" s="4"/>
      <c r="WTH67" s="4"/>
      <c r="WTI67" s="4"/>
      <c r="WTJ67" s="4"/>
      <c r="WTK67" s="4"/>
      <c r="WTL67" s="4"/>
      <c r="WTM67" s="4"/>
      <c r="WTN67" s="4"/>
      <c r="WTO67" s="4"/>
      <c r="WTP67" s="4"/>
      <c r="WTQ67" s="4"/>
      <c r="WTR67" s="4"/>
      <c r="WTS67" s="4"/>
      <c r="WTT67" s="4"/>
      <c r="WTU67" s="4"/>
      <c r="WTV67" s="4"/>
      <c r="WTW67" s="4"/>
      <c r="WTX67" s="4"/>
      <c r="WTY67" s="4"/>
      <c r="WTZ67" s="4"/>
      <c r="WUA67" s="4"/>
      <c r="WUB67" s="4"/>
      <c r="WUC67" s="4"/>
      <c r="WUD67" s="4"/>
      <c r="WUE67" s="4"/>
      <c r="WUF67" s="4"/>
      <c r="WUG67" s="4"/>
      <c r="WUH67" s="4"/>
      <c r="WUI67" s="4"/>
      <c r="WUJ67" s="4"/>
      <c r="WUK67" s="4"/>
      <c r="WUL67" s="4"/>
      <c r="WUM67" s="4"/>
      <c r="WUN67" s="4"/>
      <c r="WUO67" s="4"/>
      <c r="WUP67" s="4"/>
      <c r="WUQ67" s="4"/>
      <c r="WUR67" s="4"/>
      <c r="WUS67" s="4"/>
      <c r="WUT67" s="4"/>
      <c r="WUU67" s="4"/>
      <c r="WUV67" s="4"/>
      <c r="WUW67" s="4"/>
      <c r="WUX67" s="4"/>
      <c r="WUY67" s="4"/>
      <c r="WUZ67" s="4"/>
      <c r="WVA67" s="4"/>
      <c r="WVB67" s="4"/>
      <c r="WVC67" s="4"/>
      <c r="WVD67" s="4"/>
      <c r="WVE67" s="4"/>
      <c r="WVF67" s="4"/>
      <c r="WVG67" s="4"/>
      <c r="WVH67" s="4"/>
      <c r="WVI67" s="4"/>
      <c r="WVJ67" s="4"/>
      <c r="WVK67" s="4"/>
      <c r="WVL67" s="4"/>
      <c r="WVM67" s="4"/>
      <c r="WVN67" s="4"/>
      <c r="WVO67" s="4"/>
      <c r="WVP67" s="4"/>
      <c r="WVQ67" s="4"/>
      <c r="WVR67" s="4"/>
      <c r="WVS67" s="4"/>
      <c r="WVT67" s="4"/>
      <c r="WVU67" s="4"/>
      <c r="WVV67" s="4"/>
      <c r="WVW67" s="4"/>
      <c r="WVX67" s="4"/>
      <c r="WVY67" s="4"/>
      <c r="WVZ67" s="4"/>
      <c r="WWA67" s="4"/>
      <c r="WWB67" s="4"/>
      <c r="WWC67" s="4"/>
      <c r="WWD67" s="4"/>
      <c r="WWE67" s="4"/>
      <c r="WWF67" s="4"/>
      <c r="WWG67" s="4"/>
      <c r="WWH67" s="4"/>
      <c r="WWI67" s="4"/>
      <c r="WWJ67" s="4"/>
      <c r="WWK67" s="4"/>
      <c r="WWL67" s="4"/>
      <c r="WWM67" s="4"/>
      <c r="WWN67" s="4"/>
      <c r="WWO67" s="4"/>
      <c r="WWP67" s="4"/>
      <c r="WWQ67" s="4"/>
      <c r="WWR67" s="4"/>
      <c r="WWS67" s="4"/>
      <c r="WWT67" s="4"/>
      <c r="WWU67" s="4"/>
      <c r="WWV67" s="4"/>
      <c r="WWW67" s="4"/>
      <c r="WWX67" s="4"/>
      <c r="WWY67" s="4"/>
      <c r="WWZ67" s="4"/>
      <c r="WXA67" s="4"/>
      <c r="WXB67" s="4"/>
      <c r="WXC67" s="4"/>
      <c r="WXD67" s="4"/>
      <c r="WXE67" s="4"/>
      <c r="WXF67" s="4"/>
      <c r="WXG67" s="4"/>
      <c r="WXH67" s="4"/>
      <c r="WXI67" s="4"/>
      <c r="WXJ67" s="4"/>
      <c r="WXK67" s="4"/>
      <c r="WXL67" s="4"/>
      <c r="WXM67" s="4"/>
      <c r="WXN67" s="4"/>
      <c r="WXO67" s="4"/>
      <c r="WXP67" s="4"/>
      <c r="WXQ67" s="4"/>
      <c r="WXR67" s="4"/>
      <c r="WXS67" s="4"/>
      <c r="WXT67" s="4"/>
      <c r="WXU67" s="4"/>
      <c r="WXV67" s="4"/>
      <c r="WXW67" s="4"/>
      <c r="WXX67" s="4"/>
      <c r="WXY67" s="4"/>
      <c r="WXZ67" s="4"/>
      <c r="WYA67" s="4"/>
      <c r="WYB67" s="4"/>
      <c r="WYC67" s="4"/>
      <c r="WYD67" s="4"/>
      <c r="WYE67" s="4"/>
      <c r="WYF67" s="4"/>
      <c r="WYG67" s="4"/>
      <c r="WYH67" s="4"/>
      <c r="WYI67" s="4"/>
      <c r="WYJ67" s="4"/>
      <c r="WYK67" s="4"/>
      <c r="WYL67" s="4"/>
      <c r="WYM67" s="4"/>
      <c r="WYN67" s="4"/>
      <c r="WYO67" s="4"/>
      <c r="WYP67" s="4"/>
      <c r="WYQ67" s="4"/>
      <c r="WYR67" s="4"/>
      <c r="WYS67" s="4"/>
      <c r="WYT67" s="4"/>
      <c r="WYU67" s="4"/>
      <c r="WYV67" s="4"/>
      <c r="WYW67" s="4"/>
      <c r="WYX67" s="4"/>
      <c r="WYY67" s="4"/>
      <c r="WYZ67" s="4"/>
      <c r="WZA67" s="4"/>
      <c r="WZB67" s="4"/>
      <c r="WZC67" s="4"/>
      <c r="WZD67" s="4"/>
      <c r="WZE67" s="4"/>
      <c r="WZF67" s="4"/>
      <c r="WZG67" s="4"/>
      <c r="WZH67" s="4"/>
      <c r="WZI67" s="4"/>
      <c r="WZJ67" s="4"/>
      <c r="WZK67" s="4"/>
      <c r="WZL67" s="4"/>
      <c r="WZM67" s="4"/>
      <c r="WZN67" s="4"/>
      <c r="WZO67" s="4"/>
      <c r="WZP67" s="4"/>
      <c r="WZQ67" s="4"/>
      <c r="WZR67" s="4"/>
      <c r="WZS67" s="4"/>
      <c r="WZT67" s="4"/>
      <c r="WZU67" s="4"/>
      <c r="WZV67" s="4"/>
      <c r="WZW67" s="4"/>
      <c r="WZX67" s="4"/>
      <c r="WZY67" s="4"/>
      <c r="WZZ67" s="4"/>
      <c r="XAA67" s="4"/>
      <c r="XAB67" s="4"/>
      <c r="XAC67" s="4"/>
      <c r="XAD67" s="4"/>
      <c r="XAE67" s="4"/>
      <c r="XAF67" s="4"/>
      <c r="XAG67" s="4"/>
      <c r="XAH67" s="4"/>
      <c r="XAI67" s="4"/>
      <c r="XAJ67" s="4"/>
      <c r="XAK67" s="4"/>
      <c r="XAL67" s="4"/>
      <c r="XAM67" s="4"/>
      <c r="XAN67" s="4"/>
      <c r="XAO67" s="4"/>
      <c r="XAP67" s="4"/>
      <c r="XAQ67" s="4"/>
      <c r="XAR67" s="4"/>
      <c r="XAS67" s="4"/>
      <c r="XAT67" s="4"/>
      <c r="XAU67" s="4"/>
      <c r="XAV67" s="4"/>
      <c r="XAW67" s="4"/>
      <c r="XAX67" s="4"/>
      <c r="XAY67" s="4"/>
      <c r="XAZ67" s="4"/>
      <c r="XBA67" s="4"/>
      <c r="XBB67" s="4"/>
      <c r="XBC67" s="4"/>
      <c r="XBD67" s="4"/>
      <c r="XBE67" s="4"/>
      <c r="XBF67" s="4"/>
      <c r="XBG67" s="4"/>
      <c r="XBH67" s="4"/>
      <c r="XBI67" s="4"/>
      <c r="XBJ67" s="4"/>
      <c r="XBK67" s="4"/>
      <c r="XBL67" s="4"/>
      <c r="XBM67" s="4"/>
      <c r="XBN67" s="4"/>
      <c r="XBO67" s="4"/>
      <c r="XBP67" s="4"/>
      <c r="XBQ67" s="4"/>
      <c r="XBR67" s="4"/>
      <c r="XBS67" s="4"/>
      <c r="XBT67" s="4"/>
      <c r="XBU67" s="4"/>
      <c r="XBV67" s="4"/>
      <c r="XBW67" s="4"/>
      <c r="XBX67" s="4"/>
      <c r="XBY67" s="4"/>
      <c r="XBZ67" s="4"/>
      <c r="XCA67" s="4"/>
      <c r="XCB67" s="4"/>
      <c r="XCC67" s="4"/>
      <c r="XCD67" s="4"/>
      <c r="XCE67" s="4"/>
      <c r="XCF67" s="4"/>
      <c r="XCG67" s="4"/>
      <c r="XCH67" s="4"/>
      <c r="XCI67" s="4"/>
      <c r="XCJ67" s="4"/>
      <c r="XCK67" s="4"/>
      <c r="XCL67" s="4"/>
      <c r="XCM67" s="4"/>
      <c r="XCN67" s="4"/>
      <c r="XCO67" s="4"/>
      <c r="XCP67" s="4"/>
      <c r="XCQ67" s="4"/>
      <c r="XCR67" s="4"/>
      <c r="XCS67" s="4"/>
      <c r="XCT67" s="4"/>
      <c r="XCU67" s="4"/>
      <c r="XCV67" s="4"/>
      <c r="XCW67" s="4"/>
      <c r="XCX67" s="4"/>
      <c r="XCY67" s="4"/>
      <c r="XCZ67" s="4"/>
      <c r="XDA67" s="4"/>
      <c r="XDB67" s="4"/>
      <c r="XDC67" s="4"/>
      <c r="XDD67" s="4"/>
      <c r="XDE67" s="4"/>
      <c r="XDF67" s="4"/>
      <c r="XDG67" s="4"/>
      <c r="XDH67" s="4"/>
      <c r="XDI67" s="4"/>
      <c r="XDJ67" s="4"/>
      <c r="XDK67" s="4"/>
      <c r="XDL67" s="4"/>
      <c r="XDM67" s="4"/>
      <c r="XDN67" s="4"/>
      <c r="XDO67" s="4"/>
      <c r="XDP67" s="4"/>
      <c r="XDQ67" s="4"/>
      <c r="XDR67" s="4"/>
      <c r="XDS67" s="4"/>
      <c r="XDT67" s="4"/>
      <c r="XDU67" s="4"/>
      <c r="XDV67" s="4"/>
      <c r="XDW67" s="4"/>
      <c r="XDX67" s="4"/>
      <c r="XDY67" s="4"/>
      <c r="XDZ67" s="4"/>
      <c r="XEA67" s="4"/>
      <c r="XEB67" s="4"/>
      <c r="XEC67" s="4"/>
      <c r="XED67" s="4"/>
      <c r="XEE67" s="4"/>
      <c r="XEF67" s="4"/>
      <c r="XEG67" s="4"/>
      <c r="XEH67" s="4"/>
      <c r="XEI67" s="4"/>
      <c r="XEJ67" s="4"/>
      <c r="XEK67" s="4"/>
      <c r="XEL67" s="4"/>
      <c r="XEM67" s="4"/>
      <c r="XEN67" s="4"/>
      <c r="XEO67" s="4"/>
      <c r="XEP67" s="4"/>
      <c r="XEQ67" s="4"/>
      <c r="XER67" s="4"/>
      <c r="XES67" s="4"/>
      <c r="XET67" s="4"/>
      <c r="XEU67" s="4"/>
      <c r="XEV67" s="4"/>
      <c r="XEW67" s="4"/>
      <c r="XEX67" s="4"/>
      <c r="XEY67" s="4"/>
      <c r="XEZ67" s="4"/>
      <c r="XFA67" s="4"/>
      <c r="XFB67" s="4"/>
      <c r="XFC67" s="4"/>
    </row>
    <row r="68" customFormat="false" ht="13.5" hidden="false" customHeight="true" outlineLevel="0" collapsed="false">
      <c r="A68" s="13" t="s">
        <v>82</v>
      </c>
      <c r="B68" s="13"/>
      <c r="C68" s="30" t="s">
        <v>82</v>
      </c>
      <c r="D68" s="31" t="n">
        <f aca="false">SUM(D62:D67)</f>
        <v>535</v>
      </c>
      <c r="E68" s="30" t="s">
        <v>225</v>
      </c>
      <c r="F68" s="32"/>
      <c r="G68" s="32"/>
      <c r="H68" s="32"/>
      <c r="I68" s="32"/>
      <c r="J68" s="31"/>
      <c r="K68" s="31"/>
      <c r="L68" s="32"/>
      <c r="M68" s="32"/>
      <c r="N68" s="32"/>
      <c r="O68" s="32"/>
      <c r="P68" s="32"/>
    </row>
    <row r="69" customFormat="false" ht="13.8" hidden="false" customHeight="false" outlineLevel="0" collapsed="false">
      <c r="A69" s="33" t="s">
        <v>37</v>
      </c>
      <c r="B69" s="33"/>
      <c r="C69" s="33" t="n">
        <f aca="false">SUM(C62:C68)</f>
        <v>0</v>
      </c>
      <c r="D69" s="33" t="n">
        <f aca="false">SUM(D62:D68)</f>
        <v>1070</v>
      </c>
      <c r="E69" s="32" t="n">
        <f aca="false">SUM(E62:E68)</f>
        <v>18.779</v>
      </c>
      <c r="F69" s="32" t="n">
        <f aca="false">SUM(F62:F68)</f>
        <v>16.934</v>
      </c>
      <c r="G69" s="32" t="n">
        <f aca="false">SUM(G62:G68)</f>
        <v>75.6715</v>
      </c>
      <c r="H69" s="32" t="n">
        <f aca="false">SUM(H62:H68)</f>
        <v>524.7175</v>
      </c>
      <c r="I69" s="32" t="n">
        <f aca="false">SUM(I62:I68)</f>
        <v>29.01</v>
      </c>
      <c r="J69" s="32" t="n">
        <f aca="false">SUM(J62:J68)</f>
        <v>0.138</v>
      </c>
      <c r="K69" s="32" t="n">
        <f aca="false">SUM(K62:K68)</f>
        <v>0.1605</v>
      </c>
      <c r="L69" s="32" t="n">
        <f aca="false">SUM(L62:L68)</f>
        <v>11.023</v>
      </c>
      <c r="M69" s="32" t="n">
        <f aca="false">SUM(M62:M68)</f>
        <v>75.738</v>
      </c>
      <c r="N69" s="32" t="n">
        <f aca="false">SUM(N62:N68)</f>
        <v>58.353</v>
      </c>
      <c r="O69" s="32" t="n">
        <f aca="false">SUM(O62:O68)</f>
        <v>211.0505</v>
      </c>
      <c r="P69" s="32" t="n">
        <f aca="false">SUM(P62:P68)</f>
        <v>4.408</v>
      </c>
    </row>
    <row r="70" customFormat="false" ht="13.5" hidden="false" customHeight="true" outlineLevel="0" collapsed="false">
      <c r="A70" s="66" t="s">
        <v>38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="3" customFormat="true" ht="13.8" hidden="false" customHeight="false" outlineLevel="0" collapsed="false">
      <c r="A71" s="66"/>
      <c r="B71" s="21" t="s">
        <v>83</v>
      </c>
      <c r="C71" s="22" t="s">
        <v>84</v>
      </c>
      <c r="D71" s="20" t="n">
        <v>60</v>
      </c>
      <c r="E71" s="18" t="n">
        <f aca="false">BD71*60/50</f>
        <v>0.66</v>
      </c>
      <c r="F71" s="18" t="n">
        <f aca="false">BE71*60/50</f>
        <v>0.12</v>
      </c>
      <c r="G71" s="18" t="n">
        <f aca="false">BF71*60/50</f>
        <v>2.28</v>
      </c>
      <c r="H71" s="18" t="n">
        <f aca="false">BG71*60/50</f>
        <v>13.2</v>
      </c>
      <c r="I71" s="18" t="n">
        <f aca="false">BH71*60/50</f>
        <v>0</v>
      </c>
      <c r="J71" s="18" t="n">
        <f aca="false">BI71*60/50</f>
        <v>0.036</v>
      </c>
      <c r="K71" s="18" t="n">
        <f aca="false">BJ71*60/50</f>
        <v>0.024</v>
      </c>
      <c r="L71" s="18" t="n">
        <f aca="false">BK71*60/50</f>
        <v>10.5</v>
      </c>
      <c r="M71" s="18" t="n">
        <f aca="false">BL71*60/50</f>
        <v>8.4</v>
      </c>
      <c r="N71" s="18" t="n">
        <f aca="false">BM71*60/50</f>
        <v>12</v>
      </c>
      <c r="O71" s="18" t="n">
        <f aca="false">BN71*60/50</f>
        <v>15.6</v>
      </c>
      <c r="P71" s="18" t="n">
        <f aca="false">BO71*60/50</f>
        <v>0.54</v>
      </c>
      <c r="Q71" s="23" t="n">
        <v>0.08</v>
      </c>
      <c r="R71" s="24" t="n">
        <v>7.25</v>
      </c>
      <c r="S71" s="23" t="n">
        <v>0.13</v>
      </c>
      <c r="T71" s="24" t="n">
        <v>66</v>
      </c>
      <c r="U71" s="25" t="n">
        <v>40</v>
      </c>
      <c r="V71" s="23"/>
      <c r="W71" s="23" t="n">
        <v>0.01</v>
      </c>
      <c r="X71" s="25"/>
      <c r="Y71" s="25" t="n">
        <v>2.4</v>
      </c>
      <c r="Z71" s="25" t="n">
        <v>3</v>
      </c>
      <c r="AA71" s="25"/>
      <c r="AB71" s="25" t="n">
        <v>0.02</v>
      </c>
      <c r="BD71" s="18" t="n">
        <v>0.55</v>
      </c>
      <c r="BE71" s="18" t="n">
        <v>0.1</v>
      </c>
      <c r="BF71" s="18" t="n">
        <v>1.9</v>
      </c>
      <c r="BG71" s="18" t="n">
        <v>11</v>
      </c>
      <c r="BH71" s="18"/>
      <c r="BI71" s="18" t="n">
        <v>0.03</v>
      </c>
      <c r="BJ71" s="18" t="n">
        <v>0.02</v>
      </c>
      <c r="BK71" s="18" t="n">
        <v>8.75</v>
      </c>
      <c r="BL71" s="18" t="n">
        <v>7</v>
      </c>
      <c r="BM71" s="18" t="n">
        <v>10</v>
      </c>
      <c r="BN71" s="18" t="n">
        <v>13</v>
      </c>
      <c r="BO71" s="18" t="n">
        <v>0.45</v>
      </c>
      <c r="XFD71" s="4"/>
    </row>
    <row r="72" s="35" customFormat="true" ht="13.8" hidden="false" customHeight="false" outlineLevel="0" collapsed="false">
      <c r="A72" s="66"/>
      <c r="B72" s="21" t="s">
        <v>85</v>
      </c>
      <c r="C72" s="15" t="s">
        <v>86</v>
      </c>
      <c r="D72" s="67" t="n">
        <v>200</v>
      </c>
      <c r="E72" s="21" t="n">
        <f aca="false">BD72*200/100</f>
        <v>2.16</v>
      </c>
      <c r="F72" s="21" t="n">
        <f aca="false">BE72*200/100</f>
        <v>2.28</v>
      </c>
      <c r="G72" s="21" t="n">
        <f aca="false">BF72*200/100</f>
        <v>13.96</v>
      </c>
      <c r="H72" s="21" t="n">
        <f aca="false">BG72*200/100</f>
        <v>94</v>
      </c>
      <c r="I72" s="21" t="n">
        <f aca="false">BH72*200/100</f>
        <v>0</v>
      </c>
      <c r="J72" s="21" t="n">
        <f aca="false">BI72*200/100</f>
        <v>0.1</v>
      </c>
      <c r="K72" s="21" t="n">
        <f aca="false">BJ72*200/100</f>
        <v>0.06</v>
      </c>
      <c r="L72" s="21" t="n">
        <f aca="false">BK72*200/100</f>
        <v>6.6</v>
      </c>
      <c r="M72" s="21" t="n">
        <f aca="false">BL72*200/100</f>
        <v>23.36</v>
      </c>
      <c r="N72" s="21" t="n">
        <f aca="false">BM72*200/100</f>
        <v>21.82</v>
      </c>
      <c r="O72" s="21" t="n">
        <f aca="false">BN72*200/100</f>
        <v>54.06</v>
      </c>
      <c r="P72" s="21" t="n">
        <f aca="false">BO72*200/100</f>
        <v>0.9</v>
      </c>
      <c r="BD72" s="21" t="n">
        <v>1.08</v>
      </c>
      <c r="BE72" s="67" t="n">
        <v>1.14</v>
      </c>
      <c r="BF72" s="21" t="n">
        <v>6.98</v>
      </c>
      <c r="BG72" s="67" t="n">
        <v>47</v>
      </c>
      <c r="BH72" s="21"/>
      <c r="BI72" s="67" t="n">
        <v>0.05</v>
      </c>
      <c r="BJ72" s="21" t="n">
        <v>0.03</v>
      </c>
      <c r="BK72" s="67" t="n">
        <v>3.3</v>
      </c>
      <c r="BL72" s="21" t="n">
        <v>11.68</v>
      </c>
      <c r="BM72" s="67" t="n">
        <v>10.91</v>
      </c>
      <c r="BN72" s="21" t="n">
        <v>27.03</v>
      </c>
      <c r="BO72" s="68" t="n">
        <v>0.45</v>
      </c>
      <c r="WXQ72" s="36"/>
      <c r="WXR72" s="36"/>
      <c r="WXS72" s="36"/>
      <c r="WXT72" s="36"/>
      <c r="WXU72" s="36"/>
      <c r="WXV72" s="36"/>
      <c r="WXW72" s="36"/>
      <c r="WXX72" s="36"/>
      <c r="WXY72" s="36"/>
      <c r="WXZ72" s="36"/>
      <c r="WYA72" s="36"/>
      <c r="WYB72" s="36"/>
      <c r="WYC72" s="36"/>
      <c r="WYD72" s="36"/>
      <c r="WYE72" s="36"/>
      <c r="WYF72" s="36"/>
      <c r="WYG72" s="36"/>
      <c r="WYH72" s="36"/>
      <c r="WYI72" s="36"/>
      <c r="WYJ72" s="36"/>
      <c r="WYK72" s="36"/>
      <c r="WYL72" s="36"/>
      <c r="WYM72" s="36"/>
      <c r="WYN72" s="36"/>
      <c r="WYO72" s="36"/>
      <c r="WYP72" s="36"/>
      <c r="WYQ72" s="36"/>
      <c r="WYR72" s="36"/>
      <c r="WYS72" s="36"/>
      <c r="WYT72" s="36"/>
      <c r="WYU72" s="36"/>
      <c r="WYV72" s="36"/>
      <c r="WYW72" s="36"/>
      <c r="WYX72" s="36"/>
      <c r="WYY72" s="36"/>
      <c r="WYZ72" s="36"/>
      <c r="WZA72" s="36"/>
      <c r="WZB72" s="36"/>
      <c r="WZC72" s="36"/>
      <c r="WZD72" s="36"/>
      <c r="WZE72" s="36"/>
      <c r="WZF72" s="36"/>
      <c r="WZG72" s="36"/>
      <c r="WZH72" s="36"/>
      <c r="WZI72" s="36"/>
      <c r="WZJ72" s="36"/>
      <c r="WZK72" s="36"/>
      <c r="WZL72" s="36"/>
      <c r="WZM72" s="36"/>
      <c r="WZN72" s="36"/>
      <c r="WZO72" s="36"/>
      <c r="WZP72" s="36"/>
      <c r="WZQ72" s="36"/>
      <c r="WZR72" s="36"/>
      <c r="WZS72" s="36"/>
      <c r="WZT72" s="36"/>
      <c r="WZU72" s="36"/>
      <c r="WZV72" s="36"/>
      <c r="WZW72" s="36"/>
      <c r="WZX72" s="36"/>
      <c r="WZY72" s="36"/>
      <c r="WZZ72" s="36"/>
      <c r="XAA72" s="36"/>
      <c r="XAB72" s="36"/>
      <c r="XAC72" s="36"/>
      <c r="XAD72" s="36"/>
      <c r="XAE72" s="36"/>
      <c r="XAF72" s="36"/>
      <c r="XAG72" s="36"/>
      <c r="XAH72" s="36"/>
      <c r="XAI72" s="36"/>
      <c r="XAJ72" s="36"/>
      <c r="XAK72" s="36"/>
      <c r="XAL72" s="36"/>
      <c r="XAM72" s="36"/>
      <c r="XAN72" s="36"/>
      <c r="XAO72" s="36"/>
      <c r="XAP72" s="36"/>
      <c r="XAQ72" s="36"/>
      <c r="XAR72" s="36"/>
      <c r="XAS72" s="36"/>
      <c r="XAT72" s="36"/>
      <c r="XAU72" s="36"/>
      <c r="XAV72" s="36"/>
      <c r="XAW72" s="36"/>
      <c r="XAX72" s="36"/>
      <c r="XAY72" s="36"/>
      <c r="XAZ72" s="36"/>
      <c r="XBA72" s="36"/>
      <c r="XBB72" s="36"/>
      <c r="XBC72" s="36"/>
      <c r="XBD72" s="36"/>
      <c r="XBE72" s="36"/>
      <c r="XBF72" s="36"/>
      <c r="XBG72" s="36"/>
      <c r="XBH72" s="36"/>
      <c r="XBI72" s="36"/>
      <c r="XBJ72" s="36"/>
      <c r="XBK72" s="36"/>
      <c r="XBL72" s="36"/>
      <c r="XBM72" s="36"/>
      <c r="XBN72" s="36"/>
      <c r="XBO72" s="36"/>
      <c r="XBP72" s="36"/>
      <c r="XBQ72" s="36"/>
      <c r="XBR72" s="36"/>
      <c r="XBS72" s="36"/>
      <c r="XBT72" s="36"/>
      <c r="XBU72" s="36"/>
      <c r="XBV72" s="36"/>
      <c r="XBW72" s="36"/>
      <c r="XBX72" s="36"/>
      <c r="XBY72" s="36"/>
      <c r="XBZ72" s="36"/>
      <c r="XCA72" s="37"/>
      <c r="XCB72" s="37"/>
      <c r="XCC72" s="37"/>
      <c r="XCD72" s="37"/>
      <c r="XCE72" s="37"/>
      <c r="XCF72" s="37"/>
      <c r="XCG72" s="37"/>
      <c r="XCH72" s="37"/>
      <c r="XCI72" s="37"/>
      <c r="XCJ72" s="37"/>
      <c r="XCK72" s="37"/>
      <c r="XCL72" s="37"/>
      <c r="XCM72" s="37"/>
      <c r="XCN72" s="37"/>
      <c r="XCO72" s="37"/>
      <c r="XCP72" s="37"/>
      <c r="XCQ72" s="37"/>
      <c r="XCR72" s="37"/>
      <c r="XCS72" s="37"/>
      <c r="XCT72" s="37"/>
      <c r="XCU72" s="37"/>
      <c r="XCV72" s="37"/>
      <c r="XCW72" s="37"/>
      <c r="XCX72" s="37"/>
      <c r="XCY72" s="37"/>
      <c r="XCZ72" s="37"/>
      <c r="XDA72" s="37"/>
      <c r="XDB72" s="37"/>
      <c r="XDC72" s="37"/>
      <c r="XDD72" s="37"/>
      <c r="XDE72" s="37"/>
      <c r="XDF72" s="37"/>
      <c r="XDG72" s="37"/>
      <c r="XDH72" s="37"/>
      <c r="XDI72" s="37"/>
      <c r="XDJ72" s="37"/>
      <c r="XDK72" s="37"/>
      <c r="XDL72" s="37"/>
      <c r="XDM72" s="37"/>
      <c r="XDN72" s="37"/>
      <c r="XDO72" s="37"/>
      <c r="XDP72" s="37"/>
      <c r="XDQ72" s="37"/>
      <c r="XDR72" s="37"/>
      <c r="XDS72" s="37"/>
      <c r="XDT72" s="37"/>
      <c r="XDU72" s="37"/>
      <c r="XDV72" s="37"/>
      <c r="XDW72" s="37"/>
      <c r="XDX72" s="37"/>
      <c r="XDY72" s="37"/>
      <c r="XDZ72" s="37"/>
      <c r="XEA72" s="37"/>
      <c r="XEB72" s="37"/>
      <c r="XEC72" s="37"/>
      <c r="XED72" s="37"/>
      <c r="XEE72" s="37"/>
      <c r="XEF72" s="37"/>
      <c r="XEG72" s="37"/>
      <c r="XEH72" s="37"/>
      <c r="XEI72" s="37"/>
      <c r="XEJ72" s="37"/>
      <c r="XEK72" s="37"/>
      <c r="XEL72" s="37"/>
      <c r="XEM72" s="37"/>
      <c r="XEN72" s="37"/>
      <c r="XEO72" s="37"/>
      <c r="XEP72" s="37"/>
      <c r="XEQ72" s="37"/>
      <c r="XER72" s="37"/>
      <c r="XES72" s="37"/>
      <c r="XET72" s="37"/>
      <c r="XEU72" s="37"/>
      <c r="XEV72" s="37"/>
      <c r="XEW72" s="37"/>
      <c r="XEX72" s="37"/>
      <c r="XEY72" s="37"/>
      <c r="XEZ72" s="37"/>
      <c r="XFA72" s="37"/>
      <c r="XFB72" s="37"/>
      <c r="XFC72" s="37"/>
      <c r="XFD72" s="4"/>
    </row>
    <row r="73" s="1" customFormat="true" ht="13.8" hidden="false" customHeight="false" outlineLevel="0" collapsed="false">
      <c r="A73" s="66"/>
      <c r="B73" s="18" t="s">
        <v>87</v>
      </c>
      <c r="C73" s="38" t="s">
        <v>226</v>
      </c>
      <c r="D73" s="20" t="n">
        <v>200</v>
      </c>
      <c r="E73" s="39" t="n">
        <v>16.95</v>
      </c>
      <c r="F73" s="39" t="n">
        <v>10.47</v>
      </c>
      <c r="G73" s="39" t="n">
        <v>35.73</v>
      </c>
      <c r="H73" s="39" t="n">
        <v>305.33</v>
      </c>
      <c r="I73" s="39" t="n">
        <v>19.47</v>
      </c>
      <c r="J73" s="39" t="n">
        <v>0.11</v>
      </c>
      <c r="K73" s="39" t="n">
        <v>0.13</v>
      </c>
      <c r="L73" s="39" t="n">
        <v>6.03</v>
      </c>
      <c r="M73" s="39" t="n">
        <v>46.35</v>
      </c>
      <c r="N73" s="39" t="n">
        <v>54.04</v>
      </c>
      <c r="O73" s="39" t="n">
        <v>175.33</v>
      </c>
      <c r="P73" s="39" t="n">
        <v>1.97</v>
      </c>
      <c r="BD73" s="27" t="n">
        <v>10.34</v>
      </c>
      <c r="BE73" s="27" t="n">
        <v>3.41</v>
      </c>
      <c r="BF73" s="27" t="n">
        <v>3.85</v>
      </c>
      <c r="BG73" s="27" t="n">
        <v>87</v>
      </c>
      <c r="BH73" s="27" t="n">
        <v>6.1</v>
      </c>
      <c r="BI73" s="21" t="n">
        <v>0.07</v>
      </c>
      <c r="BJ73" s="21" t="n">
        <v>0.06</v>
      </c>
      <c r="BK73" s="27" t="n">
        <v>4.74</v>
      </c>
      <c r="BL73" s="27" t="n">
        <v>27.65</v>
      </c>
      <c r="BM73" s="27" t="n">
        <v>29.77</v>
      </c>
      <c r="BN73" s="27" t="n">
        <v>148.84</v>
      </c>
      <c r="BO73" s="27" t="n">
        <v>0.63</v>
      </c>
      <c r="CC73" s="39" t="n">
        <v>18</v>
      </c>
      <c r="CD73" s="39" t="n">
        <v>14.25</v>
      </c>
      <c r="CE73" s="39" t="n">
        <v>45.25</v>
      </c>
      <c r="CF73" s="39" t="n">
        <v>412.5</v>
      </c>
      <c r="CG73" s="39" t="n">
        <v>7.63</v>
      </c>
      <c r="CH73" s="39" t="n">
        <v>0.09</v>
      </c>
      <c r="CI73" s="39" t="n">
        <v>0.08</v>
      </c>
      <c r="CJ73" s="39" t="n">
        <v>5.93</v>
      </c>
      <c r="CK73" s="39" t="n">
        <v>34.56</v>
      </c>
      <c r="CL73" s="39" t="n">
        <v>37.21</v>
      </c>
      <c r="CM73" s="39" t="n">
        <v>186.05</v>
      </c>
      <c r="CN73" s="39" t="n">
        <v>0.79</v>
      </c>
      <c r="WRG73" s="4"/>
    </row>
    <row r="74" customFormat="false" ht="13.8" hidden="false" customHeight="false" outlineLevel="0" collapsed="false">
      <c r="A74" s="66"/>
      <c r="B74" s="21" t="s">
        <v>31</v>
      </c>
      <c r="C74" s="26" t="s">
        <v>32</v>
      </c>
      <c r="D74" s="21" t="n">
        <v>30</v>
      </c>
      <c r="E74" s="27" t="n">
        <f aca="false">BD74*30/20</f>
        <v>2.04</v>
      </c>
      <c r="F74" s="27" t="n">
        <f aca="false">BE74*30/20</f>
        <v>0.36</v>
      </c>
      <c r="G74" s="27" t="n">
        <f aca="false">BF74*30/20</f>
        <v>10.08</v>
      </c>
      <c r="H74" s="27" t="n">
        <f aca="false">BG74*30/20</f>
        <v>51.24</v>
      </c>
      <c r="I74" s="27" t="n">
        <f aca="false">BH74*30/20</f>
        <v>0</v>
      </c>
      <c r="J74" s="27" t="n">
        <f aca="false">BI74*30/20</f>
        <v>0.045</v>
      </c>
      <c r="K74" s="27" t="n">
        <f aca="false">BJ74*30/20</f>
        <v>0.03</v>
      </c>
      <c r="L74" s="27" t="n">
        <f aca="false">BK74*30/20</f>
        <v>0</v>
      </c>
      <c r="M74" s="27" t="n">
        <f aca="false">BL74*30/20</f>
        <v>13.515</v>
      </c>
      <c r="N74" s="27" t="n">
        <f aca="false">BM74*30/20</f>
        <v>14.115</v>
      </c>
      <c r="O74" s="27" t="n">
        <f aca="false">BN74*30/20</f>
        <v>45.21</v>
      </c>
      <c r="P74" s="27" t="n">
        <f aca="false">BO74*30/20</f>
        <v>1.125</v>
      </c>
      <c r="Q74" s="27" t="n">
        <v>1.7</v>
      </c>
      <c r="R74" s="27" t="n">
        <v>0.3</v>
      </c>
      <c r="S74" s="27" t="n">
        <v>8.4</v>
      </c>
      <c r="T74" s="27" t="n">
        <v>42.7</v>
      </c>
      <c r="U74" s="27"/>
      <c r="V74" s="27" t="n">
        <v>0.04</v>
      </c>
      <c r="W74" s="27" t="n">
        <v>0.02</v>
      </c>
      <c r="X74" s="27"/>
      <c r="Y74" s="27" t="n">
        <v>11.26</v>
      </c>
      <c r="Z74" s="27" t="n">
        <v>11.76</v>
      </c>
      <c r="AA74" s="27" t="n">
        <v>37.68</v>
      </c>
      <c r="AB74" s="27" t="n">
        <v>0.94</v>
      </c>
      <c r="BD74" s="27" t="n">
        <v>1.36</v>
      </c>
      <c r="BE74" s="27" t="n">
        <v>0.24</v>
      </c>
      <c r="BF74" s="27" t="n">
        <v>6.72</v>
      </c>
      <c r="BG74" s="27" t="n">
        <v>34.16</v>
      </c>
      <c r="BH74" s="27"/>
      <c r="BI74" s="27" t="n">
        <v>0.03</v>
      </c>
      <c r="BJ74" s="27" t="n">
        <v>0.02</v>
      </c>
      <c r="BK74" s="27"/>
      <c r="BL74" s="27" t="n">
        <v>9.01</v>
      </c>
      <c r="BM74" s="27" t="n">
        <v>9.41</v>
      </c>
      <c r="BN74" s="27" t="n">
        <v>30.14</v>
      </c>
      <c r="BO74" s="27" t="n">
        <v>0.75</v>
      </c>
    </row>
    <row r="75" customFormat="false" ht="17.15" hidden="false" customHeight="true" outlineLevel="0" collapsed="false">
      <c r="A75" s="66"/>
      <c r="B75" s="21" t="s">
        <v>31</v>
      </c>
      <c r="C75" s="15" t="s">
        <v>33</v>
      </c>
      <c r="D75" s="21" t="n">
        <v>40</v>
      </c>
      <c r="E75" s="27" t="n">
        <f aca="false">BD75*40/40</f>
        <v>2.96</v>
      </c>
      <c r="F75" s="27" t="n">
        <f aca="false">BE75*40/40</f>
        <v>0.36</v>
      </c>
      <c r="G75" s="27" t="n">
        <f aca="false">BF75*40/40</f>
        <v>21.1</v>
      </c>
      <c r="H75" s="27" t="n">
        <f aca="false">BG75*40/40</f>
        <v>93.78</v>
      </c>
      <c r="I75" s="27" t="n">
        <f aca="false">BH75*40/40</f>
        <v>0</v>
      </c>
      <c r="J75" s="27" t="n">
        <f aca="false">BI75*40/40</f>
        <v>0</v>
      </c>
      <c r="K75" s="27" t="n">
        <f aca="false">BJ75*40/40</f>
        <v>0.02</v>
      </c>
      <c r="L75" s="27" t="n">
        <f aca="false">BK75*40/40</f>
        <v>0</v>
      </c>
      <c r="M75" s="27" t="n">
        <f aca="false">BL75*40/40</f>
        <v>8</v>
      </c>
      <c r="N75" s="27" t="n">
        <f aca="false">BM75*40/40</f>
        <v>5.6</v>
      </c>
      <c r="O75" s="27" t="n">
        <f aca="false">BN75*40/40</f>
        <v>26</v>
      </c>
      <c r="P75" s="27" t="n">
        <f aca="false">BO75*40/40</f>
        <v>0.44</v>
      </c>
      <c r="Q75" s="27" t="n">
        <v>3.03</v>
      </c>
      <c r="R75" s="27" t="n">
        <v>0.36</v>
      </c>
      <c r="S75" s="27" t="n">
        <v>19.64</v>
      </c>
      <c r="T75" s="27" t="n">
        <v>93.77</v>
      </c>
      <c r="U75" s="27"/>
      <c r="V75" s="27"/>
      <c r="W75" s="27" t="n">
        <v>0.013</v>
      </c>
      <c r="X75" s="27"/>
      <c r="Y75" s="27" t="n">
        <v>8</v>
      </c>
      <c r="Z75" s="27" t="n">
        <v>5.6</v>
      </c>
      <c r="AA75" s="27" t="n">
        <v>26</v>
      </c>
      <c r="AB75" s="27" t="n">
        <v>0.44</v>
      </c>
      <c r="AC75" s="27" t="n">
        <v>3</v>
      </c>
      <c r="AD75" s="27" t="n">
        <f aca="false">AP75*40/40</f>
        <v>0</v>
      </c>
      <c r="AE75" s="27" t="n">
        <f aca="false">AQ75*40/40</f>
        <v>0</v>
      </c>
      <c r="AF75" s="27" t="n">
        <f aca="false">AR75*40/40</f>
        <v>0</v>
      </c>
      <c r="AG75" s="27" t="n">
        <f aca="false">AS75*40/40</f>
        <v>0</v>
      </c>
      <c r="AH75" s="27" t="n">
        <f aca="false">AT75*40/40</f>
        <v>0</v>
      </c>
      <c r="AI75" s="27" t="n">
        <f aca="false">AU75*40/40</f>
        <v>0</v>
      </c>
      <c r="AJ75" s="27" t="n">
        <f aca="false">AV75*40/40</f>
        <v>0</v>
      </c>
      <c r="AK75" s="27" t="n">
        <f aca="false">AW75*40/40</f>
        <v>0</v>
      </c>
      <c r="AL75" s="27" t="n">
        <f aca="false">AX75*40/40</f>
        <v>0</v>
      </c>
      <c r="AM75" s="27" t="n">
        <f aca="false">AY75*40/40</f>
        <v>0</v>
      </c>
      <c r="AN75" s="27" t="n">
        <f aca="false">AZ75*40/40</f>
        <v>0</v>
      </c>
      <c r="BD75" s="27" t="n">
        <v>2.96</v>
      </c>
      <c r="BE75" s="27" t="n">
        <v>0.36</v>
      </c>
      <c r="BF75" s="27" t="n">
        <v>21.1</v>
      </c>
      <c r="BG75" s="27" t="n">
        <v>93.78</v>
      </c>
      <c r="BH75" s="27"/>
      <c r="BI75" s="27"/>
      <c r="BJ75" s="27" t="n">
        <v>0.02</v>
      </c>
      <c r="BK75" s="27"/>
      <c r="BL75" s="27" t="n">
        <v>8</v>
      </c>
      <c r="BM75" s="27" t="n">
        <v>5.6</v>
      </c>
      <c r="BN75" s="27" t="n">
        <v>26</v>
      </c>
      <c r="BO75" s="27" t="n">
        <v>0.44</v>
      </c>
      <c r="WAQ75" s="2"/>
      <c r="WAR75" s="2"/>
      <c r="WAS75" s="2"/>
      <c r="WAT75" s="2"/>
      <c r="WAU75" s="2"/>
      <c r="WAV75" s="2"/>
      <c r="WAW75" s="2"/>
      <c r="WAX75" s="2"/>
      <c r="WAY75" s="2"/>
      <c r="WAZ75" s="2"/>
      <c r="WBA75" s="2"/>
      <c r="WBB75" s="2"/>
      <c r="WBC75" s="2"/>
      <c r="WBD75" s="2"/>
      <c r="WBE75" s="2"/>
      <c r="WBF75" s="2"/>
      <c r="WBG75" s="2"/>
      <c r="WBH75" s="2"/>
      <c r="WBI75" s="2"/>
      <c r="WBJ75" s="2"/>
      <c r="WBK75" s="2"/>
      <c r="WBL75" s="2"/>
      <c r="WBM75" s="2"/>
      <c r="WBN75" s="2"/>
      <c r="WBO75" s="2"/>
      <c r="WBP75" s="2"/>
      <c r="WBQ75" s="2"/>
      <c r="WBR75" s="2"/>
      <c r="WBS75" s="2"/>
      <c r="WBT75" s="2"/>
      <c r="WBU75" s="2"/>
      <c r="WBV75" s="2"/>
      <c r="WBW75" s="2"/>
      <c r="WBX75" s="2"/>
      <c r="WBY75" s="2"/>
      <c r="WBZ75" s="2"/>
      <c r="WCA75" s="2"/>
      <c r="WCB75" s="2"/>
      <c r="WCC75" s="2"/>
      <c r="WCD75" s="2"/>
      <c r="WCE75" s="2"/>
      <c r="WCF75" s="2"/>
      <c r="WCG75" s="2"/>
      <c r="WCH75" s="2"/>
      <c r="WCI75" s="2"/>
      <c r="WCJ75" s="2"/>
      <c r="WCK75" s="2"/>
      <c r="WCL75" s="2"/>
      <c r="WCM75" s="2"/>
      <c r="WCN75" s="2"/>
      <c r="WCO75" s="2"/>
      <c r="WCP75" s="2"/>
      <c r="WCQ75" s="2"/>
      <c r="WCR75" s="2"/>
      <c r="WCS75" s="2"/>
      <c r="WCT75" s="2"/>
      <c r="WCU75" s="2"/>
      <c r="WCV75" s="2"/>
      <c r="WCW75" s="2"/>
      <c r="WCX75" s="2"/>
      <c r="WCY75" s="2"/>
      <c r="WCZ75" s="2"/>
      <c r="WDA75" s="2"/>
      <c r="WDB75" s="2"/>
      <c r="WDC75" s="2"/>
      <c r="WDD75" s="2"/>
      <c r="WDE75" s="2"/>
      <c r="WDF75" s="2"/>
      <c r="WDG75" s="2"/>
      <c r="WDH75" s="2"/>
      <c r="WDI75" s="2"/>
      <c r="WDJ75" s="2"/>
      <c r="WDK75" s="2"/>
      <c r="WDL75" s="2"/>
      <c r="WDM75" s="2"/>
      <c r="WDN75" s="2"/>
      <c r="WDO75" s="2"/>
      <c r="WDP75" s="2"/>
      <c r="WDQ75" s="2"/>
      <c r="WDR75" s="2"/>
      <c r="WDS75" s="2"/>
      <c r="WDT75" s="2"/>
      <c r="WDU75" s="2"/>
      <c r="WDV75" s="2"/>
      <c r="WDW75" s="2"/>
      <c r="WDX75" s="2"/>
      <c r="WDY75" s="2"/>
      <c r="WDZ75" s="2"/>
      <c r="WEA75" s="2"/>
      <c r="WEB75" s="2"/>
      <c r="WEC75" s="2"/>
      <c r="WED75" s="2"/>
      <c r="WEE75" s="2"/>
      <c r="WEF75" s="2"/>
      <c r="WEG75" s="2"/>
      <c r="WEH75" s="2"/>
      <c r="WEI75" s="2"/>
      <c r="WEJ75" s="2"/>
      <c r="WEK75" s="2"/>
      <c r="WEL75" s="2"/>
      <c r="WEM75" s="2"/>
      <c r="WEN75" s="2"/>
      <c r="WEO75" s="2"/>
      <c r="WEP75" s="2"/>
      <c r="WEQ75" s="2"/>
      <c r="WER75" s="2"/>
      <c r="WES75" s="2"/>
      <c r="WET75" s="2"/>
      <c r="WEU75" s="2"/>
      <c r="WEV75" s="2"/>
      <c r="WEW75" s="2"/>
      <c r="WEX75" s="2"/>
      <c r="WEY75" s="2"/>
      <c r="WEZ75" s="2"/>
      <c r="WFA75" s="2"/>
      <c r="WFB75" s="2"/>
      <c r="WFC75" s="2"/>
      <c r="WFD75" s="2"/>
      <c r="WFE75" s="2"/>
      <c r="WFF75" s="2"/>
      <c r="WFG75" s="2"/>
      <c r="WFH75" s="2"/>
      <c r="WFI75" s="2"/>
      <c r="WFJ75" s="2"/>
      <c r="WFK75" s="2"/>
      <c r="WFL75" s="2"/>
      <c r="WFM75" s="2"/>
      <c r="WFN75" s="2"/>
      <c r="WFO75" s="2"/>
      <c r="WFP75" s="2"/>
      <c r="WFQ75" s="2"/>
      <c r="WFR75" s="2"/>
      <c r="WFS75" s="2"/>
      <c r="WFT75" s="2"/>
      <c r="WFU75" s="2"/>
      <c r="WFV75" s="2"/>
      <c r="WFW75" s="2"/>
      <c r="WFX75" s="2"/>
      <c r="WFY75" s="2"/>
      <c r="WFZ75" s="2"/>
      <c r="WGA75" s="2"/>
      <c r="WGB75" s="2"/>
      <c r="WGC75" s="2"/>
      <c r="WGD75" s="2"/>
      <c r="WGE75" s="2"/>
      <c r="WGF75" s="2"/>
      <c r="WGG75" s="2"/>
      <c r="WGH75" s="2"/>
      <c r="WGI75" s="2"/>
      <c r="WGJ75" s="2"/>
      <c r="WGK75" s="2"/>
      <c r="WGL75" s="2"/>
      <c r="WGM75" s="2"/>
      <c r="WGN75" s="2"/>
      <c r="WGO75" s="2"/>
      <c r="WGP75" s="2"/>
      <c r="WGQ75" s="2"/>
      <c r="WGR75" s="2"/>
      <c r="WGS75" s="2"/>
      <c r="WGT75" s="2"/>
      <c r="WGU75" s="2"/>
      <c r="WGV75" s="2"/>
      <c r="WGW75" s="2"/>
      <c r="WGX75" s="2"/>
      <c r="WGY75" s="2"/>
      <c r="WGZ75" s="2"/>
      <c r="WHA75" s="2"/>
      <c r="WHB75" s="2"/>
      <c r="WHC75" s="2"/>
      <c r="WHD75" s="2"/>
      <c r="WHE75" s="2"/>
      <c r="WHF75" s="2"/>
      <c r="WHG75" s="2"/>
      <c r="WHH75" s="2"/>
      <c r="WHI75" s="2"/>
      <c r="WHJ75" s="2"/>
      <c r="WHK75" s="2"/>
      <c r="WHL75" s="2"/>
      <c r="WHM75" s="2"/>
      <c r="WHN75" s="2"/>
      <c r="WHO75" s="2"/>
      <c r="WHP75" s="2"/>
      <c r="WHQ75" s="2"/>
      <c r="WHR75" s="2"/>
      <c r="WHS75" s="2"/>
      <c r="WHT75" s="2"/>
      <c r="WHU75" s="2"/>
      <c r="WHV75" s="2"/>
      <c r="WHW75" s="2"/>
      <c r="WHX75" s="2"/>
      <c r="WHY75" s="2"/>
      <c r="WHZ75" s="2"/>
      <c r="WIA75" s="2"/>
      <c r="WIB75" s="2"/>
      <c r="WIC75" s="2"/>
      <c r="WID75" s="2"/>
      <c r="WIE75" s="2"/>
      <c r="WIF75" s="2"/>
      <c r="WIG75" s="2"/>
      <c r="WIH75" s="2"/>
      <c r="WII75" s="2"/>
      <c r="WIJ75" s="2"/>
      <c r="WIK75" s="2"/>
      <c r="WIL75" s="2"/>
      <c r="WIM75" s="2"/>
      <c r="WIN75" s="2"/>
      <c r="WIO75" s="2"/>
      <c r="WIP75" s="2"/>
      <c r="WIQ75" s="2"/>
      <c r="WIR75" s="2"/>
      <c r="WIS75" s="2"/>
      <c r="WIT75" s="2"/>
      <c r="WIU75" s="2"/>
      <c r="WIV75" s="2"/>
      <c r="WIW75" s="2"/>
      <c r="WIX75" s="2"/>
      <c r="WIY75" s="2"/>
      <c r="WIZ75" s="2"/>
      <c r="WJA75" s="2"/>
      <c r="WJB75" s="2"/>
      <c r="WJC75" s="2"/>
      <c r="WJD75" s="2"/>
      <c r="WJE75" s="2"/>
      <c r="WJF75" s="2"/>
      <c r="WJG75" s="2"/>
      <c r="WJH75" s="2"/>
      <c r="WJI75" s="2"/>
      <c r="WJJ75" s="2"/>
      <c r="WJK75" s="2"/>
      <c r="WJL75" s="2"/>
      <c r="WJM75" s="2"/>
      <c r="WJN75" s="2"/>
      <c r="WJO75" s="2"/>
      <c r="WJP75" s="2"/>
      <c r="WJQ75" s="2"/>
      <c r="WJR75" s="2"/>
      <c r="WJS75" s="2"/>
      <c r="WJT75" s="2"/>
      <c r="WJU75" s="2"/>
      <c r="WJV75" s="2"/>
      <c r="WJW75" s="2"/>
      <c r="WJX75" s="2"/>
      <c r="WJY75" s="2"/>
      <c r="WJZ75" s="2"/>
      <c r="WKA75" s="2"/>
      <c r="WKB75" s="2"/>
      <c r="WKC75" s="2"/>
      <c r="WKD75" s="2"/>
      <c r="WKE75" s="2"/>
      <c r="WKF75" s="2"/>
      <c r="WKG75" s="2"/>
      <c r="WKH75" s="2"/>
      <c r="WKI75" s="2"/>
      <c r="WKJ75" s="2"/>
      <c r="WKK75" s="2"/>
      <c r="WKL75" s="2"/>
      <c r="WKM75" s="2"/>
      <c r="WKN75" s="2"/>
      <c r="WKO75" s="2"/>
      <c r="WKP75" s="2"/>
      <c r="WKQ75" s="2"/>
      <c r="WKR75" s="2"/>
      <c r="WKS75" s="2"/>
      <c r="WKT75" s="2"/>
      <c r="WKU75" s="2"/>
      <c r="WKV75" s="2"/>
      <c r="WKW75" s="2"/>
      <c r="WKX75" s="2"/>
      <c r="WKY75" s="2"/>
      <c r="WKZ75" s="2"/>
      <c r="WLA75" s="2"/>
      <c r="WLB75" s="2"/>
      <c r="WLC75" s="2"/>
      <c r="WLD75" s="2"/>
      <c r="WLE75" s="2"/>
      <c r="WLF75" s="2"/>
      <c r="WLG75" s="2"/>
      <c r="WLH75" s="2"/>
      <c r="WLI75" s="2"/>
      <c r="WLJ75" s="2"/>
      <c r="WLK75" s="2"/>
      <c r="WLL75" s="2"/>
      <c r="WLM75" s="2"/>
      <c r="WLN75" s="2"/>
      <c r="WLO75" s="2"/>
      <c r="WLP75" s="2"/>
      <c r="WLQ75" s="2"/>
      <c r="WLR75" s="2"/>
      <c r="WLS75" s="2"/>
      <c r="WLT75" s="2"/>
      <c r="WLU75" s="2"/>
      <c r="WLV75" s="2"/>
      <c r="WLW75" s="2"/>
      <c r="WLX75" s="2"/>
      <c r="WLY75" s="2"/>
      <c r="WLZ75" s="2"/>
      <c r="WMA75" s="2"/>
      <c r="WMB75" s="2"/>
      <c r="WMC75" s="2"/>
      <c r="WMD75" s="2"/>
      <c r="WME75" s="2"/>
      <c r="WMF75" s="2"/>
      <c r="WMG75" s="2"/>
      <c r="WMH75" s="2"/>
      <c r="WMI75" s="2"/>
      <c r="WMJ75" s="2"/>
      <c r="WMK75" s="2"/>
      <c r="WML75" s="2"/>
      <c r="WMM75" s="2"/>
      <c r="WMN75" s="2"/>
      <c r="WMO75" s="2"/>
      <c r="WMP75" s="2"/>
      <c r="WMQ75" s="2"/>
      <c r="WMR75" s="2"/>
      <c r="WMS75" s="2"/>
      <c r="WMT75" s="2"/>
      <c r="WMU75" s="2"/>
      <c r="WMV75" s="2"/>
      <c r="WMW75" s="2"/>
      <c r="WMX75" s="2"/>
      <c r="WMY75" s="2"/>
      <c r="WMZ75" s="2"/>
      <c r="WNA75" s="2"/>
      <c r="WNB75" s="2"/>
      <c r="WNC75" s="2"/>
      <c r="WND75" s="2"/>
      <c r="WNE75" s="2"/>
      <c r="WNF75" s="2"/>
      <c r="WNG75" s="2"/>
      <c r="WNH75" s="2"/>
      <c r="WNI75" s="2"/>
      <c r="WNJ75" s="2"/>
      <c r="WNK75" s="2"/>
      <c r="WNL75" s="2"/>
      <c r="WNM75" s="2"/>
      <c r="WNN75" s="2"/>
      <c r="WNO75" s="2"/>
      <c r="WNP75" s="2"/>
      <c r="WNQ75" s="2"/>
      <c r="WNR75" s="2"/>
      <c r="WNS75" s="2"/>
      <c r="WNT75" s="2"/>
      <c r="WNU75" s="2"/>
      <c r="WNV75" s="2"/>
      <c r="WNW75" s="2"/>
      <c r="WNX75" s="2"/>
      <c r="WNY75" s="2"/>
      <c r="WNZ75" s="2"/>
      <c r="WOA75" s="2"/>
      <c r="WOB75" s="2"/>
      <c r="WOC75" s="2"/>
      <c r="WOD75" s="2"/>
      <c r="WOE75" s="2"/>
      <c r="WOF75" s="2"/>
      <c r="WOG75" s="2"/>
      <c r="WOH75" s="2"/>
      <c r="WOI75" s="2"/>
      <c r="WOJ75" s="2"/>
      <c r="WOK75" s="2"/>
      <c r="WOL75" s="2"/>
      <c r="WOM75" s="2"/>
      <c r="WRG75" s="4"/>
      <c r="WRH75" s="4"/>
      <c r="WRI75" s="4"/>
      <c r="WRJ75" s="4"/>
      <c r="WRK75" s="4"/>
      <c r="WRL75" s="4"/>
      <c r="WRM75" s="4"/>
      <c r="WRN75" s="4"/>
      <c r="WRO75" s="4"/>
      <c r="WRP75" s="4"/>
      <c r="WRQ75" s="4"/>
      <c r="WRR75" s="4"/>
      <c r="WRS75" s="4"/>
      <c r="WRT75" s="4"/>
      <c r="WRU75" s="4"/>
      <c r="WRV75" s="4"/>
      <c r="WRW75" s="4"/>
      <c r="WRX75" s="4"/>
      <c r="WRY75" s="4"/>
      <c r="WRZ75" s="4"/>
      <c r="WSA75" s="4"/>
      <c r="WSB75" s="4"/>
      <c r="WSC75" s="4"/>
      <c r="WSD75" s="4"/>
      <c r="WSE75" s="4"/>
      <c r="WSF75" s="4"/>
      <c r="WSG75" s="4"/>
      <c r="WSH75" s="4"/>
      <c r="WSI75" s="4"/>
      <c r="WSJ75" s="4"/>
      <c r="WSK75" s="4"/>
      <c r="WSL75" s="4"/>
      <c r="WSM75" s="4"/>
      <c r="WSN75" s="4"/>
      <c r="WSO75" s="4"/>
      <c r="WSP75" s="4"/>
      <c r="WSQ75" s="4"/>
      <c r="WSR75" s="4"/>
      <c r="WSS75" s="4"/>
      <c r="WST75" s="4"/>
      <c r="WSU75" s="4"/>
      <c r="WSV75" s="4"/>
      <c r="WSW75" s="4"/>
      <c r="WSX75" s="4"/>
      <c r="WSY75" s="4"/>
      <c r="WSZ75" s="4"/>
      <c r="WTA75" s="4"/>
      <c r="WTB75" s="4"/>
      <c r="WTC75" s="4"/>
      <c r="WTD75" s="4"/>
      <c r="WTE75" s="4"/>
      <c r="WTF75" s="4"/>
      <c r="WTG75" s="4"/>
      <c r="WTH75" s="4"/>
      <c r="WTI75" s="4"/>
      <c r="WTJ75" s="4"/>
      <c r="WTK75" s="4"/>
      <c r="WTL75" s="4"/>
      <c r="WTM75" s="4"/>
      <c r="WTN75" s="4"/>
      <c r="WTO75" s="4"/>
      <c r="WTP75" s="4"/>
      <c r="WTQ75" s="4"/>
      <c r="WTR75" s="4"/>
      <c r="WTS75" s="4"/>
      <c r="WTT75" s="4"/>
      <c r="WTU75" s="4"/>
      <c r="WTV75" s="4"/>
      <c r="WTW75" s="4"/>
      <c r="WTX75" s="4"/>
      <c r="WTY75" s="4"/>
      <c r="WTZ75" s="4"/>
      <c r="WUA75" s="4"/>
      <c r="WUB75" s="4"/>
      <c r="WUC75" s="4"/>
      <c r="WUD75" s="4"/>
      <c r="WUE75" s="4"/>
      <c r="WUF75" s="4"/>
      <c r="WUG75" s="4"/>
      <c r="WUH75" s="4"/>
      <c r="WUI75" s="4"/>
      <c r="WUJ75" s="4"/>
      <c r="WUK75" s="4"/>
      <c r="WUL75" s="4"/>
      <c r="WUM75" s="4"/>
      <c r="WUN75" s="4"/>
      <c r="WUO75" s="4"/>
      <c r="WUP75" s="4"/>
      <c r="WUQ75" s="4"/>
      <c r="WUR75" s="4"/>
      <c r="WUS75" s="4"/>
      <c r="WUT75" s="4"/>
      <c r="WUU75" s="4"/>
      <c r="WUV75" s="4"/>
      <c r="WUW75" s="4"/>
      <c r="WUX75" s="4"/>
      <c r="WUY75" s="4"/>
      <c r="WUZ75" s="4"/>
      <c r="WVA75" s="4"/>
      <c r="WVB75" s="4"/>
      <c r="WVC75" s="4"/>
      <c r="WVD75" s="4"/>
      <c r="WVE75" s="4"/>
      <c r="WVF75" s="4"/>
      <c r="WVG75" s="4"/>
      <c r="WVH75" s="4"/>
      <c r="WVI75" s="4"/>
      <c r="WVJ75" s="4"/>
      <c r="WVK75" s="4"/>
      <c r="WVL75" s="4"/>
      <c r="WVM75" s="4"/>
      <c r="WVN75" s="4"/>
      <c r="WVO75" s="4"/>
      <c r="WVP75" s="4"/>
      <c r="WVQ75" s="4"/>
      <c r="WVR75" s="4"/>
      <c r="WVS75" s="4"/>
      <c r="WVT75" s="4"/>
      <c r="WVU75" s="4"/>
      <c r="WVV75" s="4"/>
      <c r="WVW75" s="4"/>
      <c r="WVX75" s="4"/>
      <c r="WVY75" s="4"/>
      <c r="WVZ75" s="4"/>
      <c r="WWA75" s="4"/>
      <c r="WWB75" s="4"/>
      <c r="WWC75" s="4"/>
      <c r="WWD75" s="4"/>
      <c r="WWE75" s="4"/>
      <c r="WWF75" s="4"/>
      <c r="WWG75" s="4"/>
      <c r="WWH75" s="4"/>
      <c r="WWI75" s="4"/>
      <c r="WWJ75" s="4"/>
      <c r="WWK75" s="4"/>
      <c r="WWL75" s="4"/>
      <c r="WWM75" s="4"/>
      <c r="WWN75" s="4"/>
      <c r="WWO75" s="4"/>
      <c r="WWP75" s="4"/>
      <c r="WWQ75" s="4"/>
      <c r="WWR75" s="4"/>
      <c r="WWS75" s="4"/>
      <c r="WWT75" s="4"/>
      <c r="WWU75" s="4"/>
      <c r="WWV75" s="4"/>
      <c r="WWW75" s="4"/>
      <c r="WWX75" s="4"/>
      <c r="WWY75" s="4"/>
      <c r="WWZ75" s="4"/>
      <c r="WXA75" s="4"/>
      <c r="WXB75" s="4"/>
      <c r="WXC75" s="4"/>
      <c r="WXD75" s="4"/>
      <c r="WXE75" s="4"/>
      <c r="WXF75" s="4"/>
      <c r="WXG75" s="4"/>
      <c r="WXH75" s="4"/>
      <c r="WXI75" s="4"/>
      <c r="WXJ75" s="4"/>
      <c r="WXK75" s="4"/>
      <c r="WXL75" s="4"/>
      <c r="WXM75" s="4"/>
      <c r="WXN75" s="4"/>
      <c r="WXO75" s="4"/>
      <c r="WXP75" s="4"/>
      <c r="WXQ75" s="4"/>
      <c r="WXR75" s="4"/>
      <c r="WXS75" s="4"/>
      <c r="WXT75" s="4"/>
      <c r="WXU75" s="4"/>
      <c r="WXV75" s="4"/>
      <c r="WXW75" s="4"/>
      <c r="WXX75" s="4"/>
      <c r="WXY75" s="4"/>
      <c r="WXZ75" s="4"/>
      <c r="WYA75" s="4"/>
      <c r="WYB75" s="4"/>
      <c r="WYC75" s="4"/>
      <c r="WYD75" s="4"/>
      <c r="WYE75" s="4"/>
      <c r="WYF75" s="4"/>
      <c r="WYG75" s="4"/>
      <c r="WYH75" s="4"/>
      <c r="WYI75" s="4"/>
      <c r="WYJ75" s="4"/>
      <c r="WYK75" s="4"/>
      <c r="WYL75" s="4"/>
      <c r="WYM75" s="4"/>
      <c r="WYN75" s="4"/>
      <c r="WYO75" s="4"/>
      <c r="WYP75" s="4"/>
      <c r="WYQ75" s="4"/>
      <c r="WYR75" s="4"/>
      <c r="WYS75" s="4"/>
      <c r="WYT75" s="4"/>
      <c r="WYU75" s="4"/>
      <c r="WYV75" s="4"/>
      <c r="WYW75" s="4"/>
      <c r="WYX75" s="4"/>
      <c r="WYY75" s="4"/>
      <c r="WYZ75" s="4"/>
      <c r="WZA75" s="4"/>
      <c r="WZB75" s="4"/>
      <c r="WZC75" s="4"/>
      <c r="WZD75" s="4"/>
      <c r="WZE75" s="4"/>
      <c r="WZF75" s="4"/>
      <c r="WZG75" s="4"/>
      <c r="WZH75" s="4"/>
      <c r="WZI75" s="4"/>
      <c r="WZJ75" s="4"/>
      <c r="WZK75" s="4"/>
      <c r="WZL75" s="4"/>
      <c r="WZM75" s="4"/>
      <c r="WZN75" s="4"/>
      <c r="WZO75" s="4"/>
      <c r="WZP75" s="4"/>
      <c r="WZQ75" s="4"/>
      <c r="WZR75" s="4"/>
      <c r="WZS75" s="4"/>
      <c r="WZT75" s="4"/>
      <c r="WZU75" s="4"/>
      <c r="WZV75" s="4"/>
      <c r="WZW75" s="4"/>
      <c r="WZX75" s="4"/>
      <c r="WZY75" s="4"/>
      <c r="WZZ75" s="4"/>
      <c r="XAA75" s="4"/>
      <c r="XAB75" s="4"/>
      <c r="XAC75" s="4"/>
      <c r="XAD75" s="4"/>
      <c r="XAE75" s="4"/>
      <c r="XAF75" s="4"/>
      <c r="XAG75" s="4"/>
      <c r="XAH75" s="4"/>
      <c r="XAI75" s="4"/>
      <c r="XAJ75" s="4"/>
      <c r="XAK75" s="4"/>
      <c r="XAL75" s="4"/>
      <c r="XAM75" s="4"/>
      <c r="XAN75" s="4"/>
      <c r="XAO75" s="4"/>
      <c r="XAP75" s="4"/>
      <c r="XAQ75" s="4"/>
      <c r="XAR75" s="4"/>
      <c r="XAS75" s="4"/>
      <c r="XAT75" s="4"/>
      <c r="XAU75" s="4"/>
      <c r="XAV75" s="4"/>
      <c r="XAW75" s="4"/>
      <c r="XAX75" s="4"/>
      <c r="XAY75" s="4"/>
      <c r="XAZ75" s="4"/>
      <c r="XBA75" s="4"/>
      <c r="XBB75" s="4"/>
      <c r="XBC75" s="4"/>
      <c r="XBD75" s="4"/>
      <c r="XBE75" s="4"/>
      <c r="XBF75" s="4"/>
      <c r="XBG75" s="4"/>
      <c r="XBH75" s="4"/>
      <c r="XBI75" s="4"/>
      <c r="XBJ75" s="4"/>
      <c r="XBK75" s="4"/>
      <c r="XBL75" s="4"/>
      <c r="XBM75" s="4"/>
      <c r="XBN75" s="4"/>
      <c r="XBO75" s="4"/>
      <c r="XBP75" s="4"/>
      <c r="XBQ75" s="4"/>
      <c r="XBR75" s="4"/>
      <c r="XBS75" s="4"/>
      <c r="XBT75" s="4"/>
      <c r="XBU75" s="4"/>
      <c r="XBV75" s="4"/>
      <c r="XBW75" s="4"/>
      <c r="XBX75" s="4"/>
      <c r="XBY75" s="4"/>
      <c r="XBZ75" s="4"/>
      <c r="XCA75" s="4"/>
      <c r="XCB75" s="4"/>
      <c r="XCC75" s="4"/>
      <c r="XCD75" s="4"/>
      <c r="XCE75" s="4"/>
      <c r="XCF75" s="4"/>
      <c r="XCG75" s="4"/>
      <c r="XCH75" s="4"/>
      <c r="XCI75" s="4"/>
      <c r="XCJ75" s="4"/>
      <c r="XCK75" s="4"/>
      <c r="XCL75" s="4"/>
      <c r="XCM75" s="4"/>
      <c r="XCN75" s="4"/>
      <c r="XCO75" s="4"/>
      <c r="XCP75" s="4"/>
      <c r="XCQ75" s="4"/>
      <c r="XCR75" s="4"/>
      <c r="XCS75" s="4"/>
      <c r="XCT75" s="4"/>
      <c r="XCU75" s="4"/>
      <c r="XCV75" s="4"/>
      <c r="XCW75" s="4"/>
      <c r="XCX75" s="4"/>
      <c r="XCY75" s="4"/>
      <c r="XCZ75" s="4"/>
      <c r="XDA75" s="4"/>
      <c r="XDB75" s="4"/>
      <c r="XDC75" s="4"/>
      <c r="XDD75" s="4"/>
      <c r="XDE75" s="4"/>
      <c r="XDF75" s="4"/>
      <c r="XDG75" s="4"/>
      <c r="XDH75" s="4"/>
      <c r="XDI75" s="4"/>
      <c r="XDJ75" s="4"/>
      <c r="XDK75" s="4"/>
      <c r="XDL75" s="4"/>
      <c r="XDM75" s="4"/>
      <c r="XDN75" s="4"/>
      <c r="XDO75" s="4"/>
      <c r="XDP75" s="4"/>
      <c r="XDQ75" s="4"/>
      <c r="XDR75" s="4"/>
      <c r="XDS75" s="4"/>
      <c r="XDT75" s="4"/>
      <c r="XDU75" s="4"/>
      <c r="XDV75" s="4"/>
      <c r="XDW75" s="4"/>
      <c r="XDX75" s="4"/>
      <c r="XDY75" s="4"/>
      <c r="XDZ75" s="4"/>
      <c r="XEA75" s="4"/>
      <c r="XEB75" s="4"/>
      <c r="XEC75" s="4"/>
      <c r="XED75" s="4"/>
      <c r="XEE75" s="4"/>
      <c r="XEF75" s="4"/>
      <c r="XEG75" s="4"/>
      <c r="XEH75" s="4"/>
      <c r="XEI75" s="4"/>
      <c r="XEJ75" s="4"/>
      <c r="XEK75" s="4"/>
      <c r="XEL75" s="4"/>
      <c r="XEM75" s="4"/>
      <c r="XEN75" s="4"/>
      <c r="XEO75" s="4"/>
      <c r="XEP75" s="4"/>
      <c r="XEQ75" s="4"/>
      <c r="XER75" s="4"/>
      <c r="XES75" s="4"/>
      <c r="XET75" s="4"/>
      <c r="XEU75" s="4"/>
      <c r="XEV75" s="4"/>
      <c r="XEW75" s="4"/>
      <c r="XEX75" s="4"/>
      <c r="XEY75" s="4"/>
      <c r="XEZ75" s="4"/>
      <c r="XFA75" s="4"/>
      <c r="XFB75" s="4"/>
      <c r="XFC75" s="4"/>
    </row>
    <row r="76" s="2" customFormat="true" ht="13.8" hidden="false" customHeight="false" outlineLevel="0" collapsed="false">
      <c r="A76" s="66"/>
      <c r="B76" s="21" t="s">
        <v>89</v>
      </c>
      <c r="C76" s="69" t="s">
        <v>90</v>
      </c>
      <c r="D76" s="21" t="n">
        <v>200</v>
      </c>
      <c r="E76" s="27" t="n">
        <f aca="false">BD76*200/100</f>
        <v>0.16</v>
      </c>
      <c r="F76" s="27" t="n">
        <f aca="false">BE76*200/100</f>
        <v>0.16</v>
      </c>
      <c r="G76" s="27" t="n">
        <f aca="false">BF76*200/100</f>
        <v>27.88</v>
      </c>
      <c r="H76" s="27" t="n">
        <f aca="false">BG76*200/100</f>
        <v>114</v>
      </c>
      <c r="I76" s="27" t="n">
        <f aca="false">BH76*200/100</f>
        <v>0</v>
      </c>
      <c r="J76" s="27" t="n">
        <f aca="false">BI76*200/100</f>
        <v>0.002</v>
      </c>
      <c r="K76" s="27" t="n">
        <f aca="false">BJ76*200/100</f>
        <v>0.02</v>
      </c>
      <c r="L76" s="27" t="n">
        <f aca="false">BK76*200/100</f>
        <v>0.9</v>
      </c>
      <c r="M76" s="27" t="n">
        <f aca="false">BL76*200/100</f>
        <v>14.18</v>
      </c>
      <c r="N76" s="27" t="n">
        <f aca="false">BM76*200/100</f>
        <v>5.14</v>
      </c>
      <c r="O76" s="27" t="n">
        <f aca="false">BN76*200/100</f>
        <v>4.4</v>
      </c>
      <c r="P76" s="27" t="n">
        <f aca="false">BO76*200/100</f>
        <v>0.94</v>
      </c>
      <c r="AC76" s="27" t="n">
        <v>0.5</v>
      </c>
      <c r="AD76" s="27" t="n">
        <v>0</v>
      </c>
      <c r="AE76" s="27" t="n">
        <v>19.8</v>
      </c>
      <c r="AF76" s="27" t="n">
        <v>81</v>
      </c>
      <c r="AG76" s="27" t="n">
        <v>15</v>
      </c>
      <c r="AH76" s="27" t="n">
        <v>0</v>
      </c>
      <c r="AI76" s="27" t="n">
        <v>0</v>
      </c>
      <c r="AJ76" s="27" t="n">
        <v>0.02</v>
      </c>
      <c r="AK76" s="27" t="n">
        <v>50</v>
      </c>
      <c r="AL76" s="27" t="n">
        <v>2.1</v>
      </c>
      <c r="AM76" s="27" t="n">
        <v>4.3</v>
      </c>
      <c r="AN76" s="27" t="n">
        <v>0.09</v>
      </c>
      <c r="AQ76" s="70" t="n">
        <v>0.6</v>
      </c>
      <c r="AR76" s="70" t="n">
        <v>0.08</v>
      </c>
      <c r="AS76" s="70" t="n">
        <v>28.81</v>
      </c>
      <c r="AT76" s="70" t="n">
        <v>119.52</v>
      </c>
      <c r="AU76" s="71"/>
      <c r="AV76" s="72" t="n">
        <v>0.014</v>
      </c>
      <c r="AW76" s="72" t="n">
        <v>0.02</v>
      </c>
      <c r="AX76" s="72" t="n">
        <v>0.65</v>
      </c>
      <c r="AY76" s="70" t="n">
        <v>29.23</v>
      </c>
      <c r="AZ76" s="70" t="n">
        <v>15.71</v>
      </c>
      <c r="BA76" s="70" t="n">
        <v>21.1</v>
      </c>
      <c r="BB76" s="70" t="n">
        <v>0.63</v>
      </c>
      <c r="BD76" s="27" t="n">
        <v>0.08</v>
      </c>
      <c r="BE76" s="27" t="n">
        <v>0.08</v>
      </c>
      <c r="BF76" s="27" t="n">
        <v>13.94</v>
      </c>
      <c r="BG76" s="27" t="n">
        <v>57</v>
      </c>
      <c r="BH76" s="27"/>
      <c r="BI76" s="27" t="n">
        <v>0.001</v>
      </c>
      <c r="BJ76" s="27" t="n">
        <v>0.01</v>
      </c>
      <c r="BK76" s="73" t="n">
        <v>0.45</v>
      </c>
      <c r="BL76" s="27" t="n">
        <v>7.09</v>
      </c>
      <c r="BM76" s="27" t="n">
        <v>2.57</v>
      </c>
      <c r="BN76" s="27" t="n">
        <v>2.2</v>
      </c>
      <c r="BO76" s="27" t="n">
        <v>0.47</v>
      </c>
      <c r="XBI76" s="3"/>
      <c r="XBJ76" s="3"/>
      <c r="XBK76" s="3"/>
      <c r="XBL76" s="3"/>
      <c r="XBM76" s="3"/>
      <c r="XBN76" s="3"/>
      <c r="XBO76" s="3"/>
      <c r="XBP76" s="3"/>
      <c r="XBQ76" s="3"/>
      <c r="XBR76" s="3"/>
      <c r="XBS76" s="3"/>
      <c r="XBT76" s="3"/>
      <c r="XBU76" s="3"/>
      <c r="XBV76" s="3"/>
      <c r="XBW76" s="3"/>
      <c r="XBX76" s="3"/>
      <c r="XBY76" s="3"/>
      <c r="XBZ76" s="3"/>
      <c r="XCA76" s="3"/>
      <c r="XCB76" s="3"/>
      <c r="XCC76" s="3"/>
      <c r="XCD76" s="3"/>
      <c r="XCE76" s="3"/>
      <c r="XCF76" s="3"/>
      <c r="XCG76" s="3"/>
      <c r="XCH76" s="3"/>
      <c r="XCI76" s="3"/>
      <c r="XCJ76" s="3"/>
      <c r="XCK76" s="3"/>
      <c r="XCL76" s="3"/>
      <c r="XCM76" s="3"/>
      <c r="XCN76" s="3"/>
      <c r="XCO76" s="3"/>
      <c r="XCP76" s="3"/>
      <c r="XCQ76" s="3"/>
      <c r="XCR76" s="3"/>
      <c r="XCS76" s="3"/>
      <c r="XCT76" s="3"/>
      <c r="XCU76" s="3"/>
      <c r="XCV76" s="3"/>
      <c r="XCW76" s="3"/>
      <c r="XCX76" s="3"/>
      <c r="XCY76" s="3"/>
      <c r="XCZ76" s="3"/>
      <c r="XDA76" s="3"/>
      <c r="XDB76" s="3"/>
      <c r="XDC76" s="3"/>
      <c r="XDD76" s="3"/>
      <c r="XDE76" s="3"/>
      <c r="XDF76" s="3"/>
      <c r="XDG76" s="3"/>
      <c r="XDH76" s="3"/>
      <c r="XDI76" s="3"/>
      <c r="XDJ76" s="3"/>
      <c r="XDK76" s="3"/>
      <c r="XDL76" s="3"/>
      <c r="XDM76" s="3"/>
      <c r="XDN76" s="3"/>
      <c r="XDO76" s="3"/>
      <c r="XDP76" s="3"/>
      <c r="XDQ76" s="3"/>
      <c r="XDR76" s="3"/>
      <c r="XDS76" s="3"/>
      <c r="XDT76" s="3"/>
      <c r="XDU76" s="3"/>
      <c r="XDV76" s="3"/>
      <c r="XDW76" s="3"/>
      <c r="XDX76" s="3"/>
      <c r="XDY76" s="3"/>
      <c r="XDZ76" s="3"/>
      <c r="XEA76" s="3"/>
      <c r="XEB76" s="3"/>
      <c r="XEC76" s="3"/>
      <c r="XED76" s="3"/>
      <c r="XEE76" s="3"/>
      <c r="XEF76" s="3"/>
      <c r="XEG76" s="3"/>
      <c r="XEH76" s="3"/>
      <c r="XEI76" s="3"/>
      <c r="XEJ76" s="3"/>
      <c r="XEK76" s="3"/>
      <c r="XEL76" s="3"/>
      <c r="XEM76" s="3"/>
      <c r="XEN76" s="3"/>
      <c r="XEO76" s="3"/>
      <c r="XEP76" s="3"/>
      <c r="XEQ76" s="3"/>
      <c r="XER76" s="3"/>
      <c r="XES76" s="3"/>
      <c r="XET76" s="3"/>
      <c r="XEU76" s="3"/>
      <c r="XEV76" s="3"/>
      <c r="XEW76" s="3"/>
      <c r="XEX76" s="3"/>
      <c r="XEY76" s="3"/>
      <c r="XEZ76" s="3"/>
      <c r="XFA76" s="3"/>
      <c r="XFB76" s="3"/>
      <c r="XFC76" s="3"/>
      <c r="XFD76" s="4"/>
    </row>
    <row r="77" s="2" customFormat="true" ht="13.8" hidden="false" customHeight="false" outlineLevel="0" collapsed="false">
      <c r="A77" s="66"/>
      <c r="B77" s="14" t="s">
        <v>31</v>
      </c>
      <c r="C77" s="57" t="s">
        <v>91</v>
      </c>
      <c r="D77" s="21" t="n">
        <v>200</v>
      </c>
      <c r="E77" s="27" t="n">
        <v>6</v>
      </c>
      <c r="F77" s="27" t="n">
        <v>6.4</v>
      </c>
      <c r="G77" s="27" t="n">
        <v>9.4</v>
      </c>
      <c r="H77" s="27" t="n">
        <v>120</v>
      </c>
      <c r="I77" s="27" t="n">
        <v>0</v>
      </c>
      <c r="J77" s="21" t="n">
        <v>3</v>
      </c>
      <c r="K77" s="21" t="n">
        <v>14</v>
      </c>
      <c r="L77" s="27" t="n">
        <v>2</v>
      </c>
      <c r="M77" s="27" t="n">
        <v>240</v>
      </c>
      <c r="N77" s="27" t="n">
        <v>7</v>
      </c>
      <c r="O77" s="27" t="n">
        <v>18</v>
      </c>
      <c r="P77" s="27" t="n">
        <v>1</v>
      </c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Q77" s="70"/>
      <c r="AR77" s="70"/>
      <c r="AS77" s="70"/>
      <c r="AT77" s="70"/>
      <c r="AU77" s="71"/>
      <c r="AV77" s="72"/>
      <c r="AW77" s="72"/>
      <c r="AX77" s="72"/>
      <c r="AY77" s="70"/>
      <c r="AZ77" s="70"/>
      <c r="BA77" s="70"/>
      <c r="BB77" s="70"/>
      <c r="BD77" s="27"/>
      <c r="BE77" s="27"/>
      <c r="BF77" s="27"/>
      <c r="BG77" s="27"/>
      <c r="BH77" s="27"/>
      <c r="BI77" s="27"/>
      <c r="BJ77" s="27"/>
      <c r="BK77" s="73"/>
      <c r="BL77" s="27"/>
      <c r="BM77" s="27"/>
      <c r="BN77" s="27"/>
      <c r="BO77" s="27"/>
      <c r="WNL77" s="3"/>
      <c r="WNM77" s="3"/>
      <c r="WNN77" s="3"/>
      <c r="WNO77" s="3"/>
      <c r="WNP77" s="3"/>
      <c r="WNQ77" s="3"/>
      <c r="WNR77" s="3"/>
      <c r="WNS77" s="3"/>
      <c r="WNT77" s="3"/>
      <c r="WNU77" s="3"/>
      <c r="WNV77" s="3"/>
      <c r="WNW77" s="3"/>
      <c r="WNX77" s="3"/>
      <c r="WNY77" s="3"/>
      <c r="WNZ77" s="3"/>
      <c r="WOA77" s="3"/>
      <c r="WOB77" s="3"/>
      <c r="WOC77" s="3"/>
      <c r="WOD77" s="3"/>
      <c r="WOE77" s="3"/>
      <c r="WOF77" s="3"/>
      <c r="WOG77" s="3"/>
      <c r="WOH77" s="3"/>
      <c r="WOI77" s="3"/>
      <c r="WOJ77" s="3"/>
      <c r="WOK77" s="3"/>
      <c r="WOL77" s="3"/>
      <c r="WOM77" s="3"/>
      <c r="WON77" s="3"/>
      <c r="WOO77" s="3"/>
      <c r="WOP77" s="3"/>
      <c r="WOQ77" s="3"/>
      <c r="WOR77" s="3"/>
      <c r="WOS77" s="3"/>
      <c r="WOT77" s="3"/>
      <c r="WOU77" s="3"/>
      <c r="WOV77" s="3"/>
      <c r="WOW77" s="3"/>
      <c r="WOX77" s="3"/>
      <c r="WOY77" s="3"/>
      <c r="WOZ77" s="3"/>
      <c r="WPA77" s="3"/>
      <c r="WPB77" s="3"/>
      <c r="WPC77" s="3"/>
      <c r="WPD77" s="3"/>
      <c r="WPE77" s="3"/>
      <c r="WPF77" s="3"/>
      <c r="WPG77" s="3"/>
      <c r="WPH77" s="3"/>
      <c r="WPI77" s="3"/>
      <c r="WPJ77" s="3"/>
      <c r="WPK77" s="3"/>
      <c r="WPL77" s="3"/>
      <c r="WPM77" s="3"/>
      <c r="WPN77" s="3"/>
      <c r="WPO77" s="3"/>
      <c r="WPP77" s="3"/>
      <c r="WPQ77" s="3"/>
      <c r="WPR77" s="3"/>
      <c r="WPS77" s="3"/>
      <c r="WPT77" s="3"/>
      <c r="WPU77" s="3"/>
      <c r="WPV77" s="3"/>
      <c r="WPW77" s="3"/>
      <c r="WPX77" s="3"/>
      <c r="WPY77" s="3"/>
      <c r="WPZ77" s="3"/>
      <c r="WQA77" s="3"/>
      <c r="WQB77" s="3"/>
      <c r="WQC77" s="3"/>
      <c r="WQD77" s="3"/>
      <c r="WQE77" s="3"/>
      <c r="WQF77" s="3"/>
      <c r="WQG77" s="3"/>
      <c r="WQH77" s="3"/>
      <c r="WQI77" s="3"/>
      <c r="WQJ77" s="3"/>
      <c r="WQK77" s="3"/>
      <c r="WQL77" s="3"/>
      <c r="WQM77" s="3"/>
      <c r="WQN77" s="3"/>
      <c r="WQO77" s="3"/>
      <c r="WQP77" s="3"/>
      <c r="WQQ77" s="3"/>
      <c r="WQR77" s="3"/>
      <c r="WQS77" s="3"/>
      <c r="WQT77" s="3"/>
      <c r="WQU77" s="3"/>
      <c r="WQV77" s="3"/>
      <c r="WQW77" s="3"/>
      <c r="WQX77" s="3"/>
      <c r="WQY77" s="3"/>
      <c r="WQZ77" s="3"/>
      <c r="WRA77" s="3"/>
      <c r="WRB77" s="3"/>
      <c r="WRC77" s="3"/>
      <c r="WRD77" s="3"/>
      <c r="WRE77" s="3"/>
      <c r="WRF77" s="3"/>
      <c r="WRG77" s="4"/>
      <c r="XFD77" s="4"/>
    </row>
    <row r="78" customFormat="false" ht="15" hidden="false" customHeight="false" outlineLevel="0" collapsed="false">
      <c r="A78" s="30" t="s">
        <v>51</v>
      </c>
      <c r="B78" s="30"/>
      <c r="C78" s="30"/>
      <c r="D78" s="31" t="n">
        <f aca="false">SUM(D71:D77)</f>
        <v>930</v>
      </c>
      <c r="E78" s="44"/>
      <c r="F78" s="44"/>
      <c r="G78" s="44"/>
      <c r="H78" s="44"/>
      <c r="I78" s="44"/>
      <c r="J78" s="45"/>
      <c r="K78" s="45"/>
      <c r="L78" s="44"/>
      <c r="M78" s="44"/>
      <c r="N78" s="44"/>
      <c r="O78" s="44"/>
      <c r="P78" s="44"/>
    </row>
    <row r="79" customFormat="false" ht="13.5" hidden="false" customHeight="true" outlineLevel="0" collapsed="false">
      <c r="A79" s="33" t="s">
        <v>93</v>
      </c>
      <c r="B79" s="33"/>
      <c r="C79" s="33"/>
      <c r="D79" s="33"/>
      <c r="E79" s="32" t="n">
        <f aca="false">SUM(E71:E78)</f>
        <v>30.93</v>
      </c>
      <c r="F79" s="32" t="n">
        <f aca="false">SUM(F71:F78)</f>
        <v>20.15</v>
      </c>
      <c r="G79" s="32" t="n">
        <f aca="false">SUM(G71:G78)</f>
        <v>120.43</v>
      </c>
      <c r="H79" s="32" t="n">
        <f aca="false">SUM(H71:H78)</f>
        <v>791.55</v>
      </c>
      <c r="I79" s="32" t="n">
        <f aca="false">SUM(I71:I78)</f>
        <v>19.47</v>
      </c>
      <c r="J79" s="32" t="n">
        <f aca="false">SUM(J71:J78)</f>
        <v>3.293</v>
      </c>
      <c r="K79" s="32" t="n">
        <f aca="false">SUM(K71:K78)</f>
        <v>14.284</v>
      </c>
      <c r="L79" s="32" t="n">
        <f aca="false">SUM(L71:L78)</f>
        <v>26.03</v>
      </c>
      <c r="M79" s="32" t="n">
        <f aca="false">SUM(M71:M78)</f>
        <v>353.805</v>
      </c>
      <c r="N79" s="32" t="n">
        <f aca="false">SUM(N71:N78)</f>
        <v>119.715</v>
      </c>
      <c r="O79" s="32" t="n">
        <f aca="false">SUM(O71:O78)</f>
        <v>338.6</v>
      </c>
      <c r="P79" s="32" t="n">
        <f aca="false">SUM(P71:P78)</f>
        <v>6.915</v>
      </c>
    </row>
    <row r="80" customFormat="false" ht="13.5" hidden="false" customHeight="true" outlineLevel="0" collapsed="false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customFormat="false" ht="12.75" hidden="false" customHeight="true" outlineLevel="0" collapsed="false">
      <c r="A81" s="6" t="s">
        <v>0</v>
      </c>
      <c r="B81" s="6" t="s">
        <v>1</v>
      </c>
      <c r="C81" s="7" t="s">
        <v>2</v>
      </c>
      <c r="D81" s="6" t="s">
        <v>3</v>
      </c>
      <c r="E81" s="8" t="s">
        <v>4</v>
      </c>
      <c r="F81" s="8"/>
      <c r="G81" s="8"/>
      <c r="H81" s="49" t="s">
        <v>5</v>
      </c>
      <c r="I81" s="8" t="s">
        <v>6</v>
      </c>
      <c r="J81" s="8"/>
      <c r="K81" s="8"/>
      <c r="L81" s="8"/>
      <c r="M81" s="8" t="s">
        <v>7</v>
      </c>
      <c r="N81" s="8"/>
      <c r="O81" s="8"/>
      <c r="P81" s="8"/>
    </row>
    <row r="82" customFormat="false" ht="13.8" hidden="false" customHeight="false" outlineLevel="0" collapsed="false">
      <c r="A82" s="6"/>
      <c r="B82" s="6"/>
      <c r="C82" s="7"/>
      <c r="D82" s="6"/>
      <c r="E82" s="8"/>
      <c r="F82" s="8"/>
      <c r="G82" s="8"/>
      <c r="H82" s="49"/>
      <c r="I82" s="8"/>
      <c r="J82" s="8"/>
      <c r="K82" s="8"/>
      <c r="L82" s="8"/>
      <c r="M82" s="8"/>
      <c r="N82" s="8"/>
      <c r="O82" s="8"/>
      <c r="P82" s="8"/>
    </row>
    <row r="83" customFormat="false" ht="60.75" hidden="false" customHeight="true" outlineLevel="0" collapsed="false">
      <c r="A83" s="6"/>
      <c r="B83" s="6"/>
      <c r="C83" s="7"/>
      <c r="D83" s="6"/>
      <c r="E83" s="6" t="s">
        <v>8</v>
      </c>
      <c r="F83" s="6" t="s">
        <v>9</v>
      </c>
      <c r="G83" s="6" t="s">
        <v>10</v>
      </c>
      <c r="H83" s="49"/>
      <c r="I83" s="11" t="s">
        <v>11</v>
      </c>
      <c r="J83" s="11" t="s">
        <v>12</v>
      </c>
      <c r="K83" s="11" t="s">
        <v>13</v>
      </c>
      <c r="L83" s="11" t="s">
        <v>14</v>
      </c>
      <c r="M83" s="6" t="s">
        <v>15</v>
      </c>
      <c r="N83" s="6" t="s">
        <v>16</v>
      </c>
      <c r="O83" s="6" t="s">
        <v>17</v>
      </c>
      <c r="P83" s="6" t="s">
        <v>18</v>
      </c>
    </row>
    <row r="84" customFormat="false" ht="17.35" hidden="false" customHeight="false" outlineLevel="0" collapsed="false">
      <c r="A84" s="63" t="s">
        <v>94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</row>
    <row r="85" customFormat="false" ht="15" hidden="false" customHeight="true" outlineLevel="0" collapsed="false">
      <c r="A85" s="13" t="s">
        <v>20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customFormat="false" ht="13.8" hidden="false" customHeight="false" outlineLevel="0" collapsed="false">
      <c r="A86" s="13"/>
      <c r="B86" s="14" t="s">
        <v>21</v>
      </c>
      <c r="C86" s="15" t="s">
        <v>22</v>
      </c>
      <c r="D86" s="16" t="n">
        <v>15</v>
      </c>
      <c r="E86" s="17" t="n">
        <v>3.48</v>
      </c>
      <c r="F86" s="17" t="n">
        <v>4.43</v>
      </c>
      <c r="G86" s="17"/>
      <c r="H86" s="17" t="n">
        <v>54</v>
      </c>
      <c r="I86" s="17" t="n">
        <v>39</v>
      </c>
      <c r="J86" s="16" t="n">
        <v>0.005</v>
      </c>
      <c r="K86" s="16" t="n">
        <v>0.045</v>
      </c>
      <c r="L86" s="17" t="n">
        <v>0.11</v>
      </c>
      <c r="M86" s="17" t="n">
        <v>132</v>
      </c>
      <c r="N86" s="17" t="n">
        <v>5.25</v>
      </c>
      <c r="O86" s="17" t="n">
        <v>75</v>
      </c>
      <c r="P86" s="17" t="n">
        <v>0.15</v>
      </c>
      <c r="XCA86" s="2"/>
      <c r="XCB86" s="2"/>
      <c r="XCC86" s="2"/>
      <c r="XCD86" s="2"/>
      <c r="XCE86" s="2"/>
      <c r="XCF86" s="2"/>
      <c r="XCG86" s="2"/>
      <c r="XCH86" s="2"/>
      <c r="XCI86" s="2"/>
      <c r="XCJ86" s="2"/>
      <c r="XCK86" s="2"/>
      <c r="XCL86" s="2"/>
      <c r="XCM86" s="2"/>
      <c r="XCN86" s="2"/>
      <c r="XCO86" s="2"/>
      <c r="XCP86" s="2"/>
      <c r="XCQ86" s="2"/>
      <c r="XCR86" s="2"/>
      <c r="XCS86" s="2"/>
      <c r="XCT86" s="2"/>
      <c r="XCU86" s="2"/>
      <c r="XCV86" s="2"/>
      <c r="XCW86" s="2"/>
      <c r="XCX86" s="2"/>
      <c r="XCY86" s="2"/>
      <c r="XCZ86" s="2"/>
      <c r="XDA86" s="2"/>
      <c r="XDB86" s="2"/>
      <c r="XDC86" s="2"/>
      <c r="XDD86" s="2"/>
      <c r="XDE86" s="2"/>
      <c r="XDF86" s="2"/>
      <c r="XDG86" s="2"/>
      <c r="XDH86" s="2"/>
      <c r="XDI86" s="2"/>
      <c r="XDJ86" s="2"/>
      <c r="XDK86" s="2"/>
      <c r="XDL86" s="2"/>
      <c r="XDM86" s="2"/>
      <c r="XDN86" s="2"/>
      <c r="XDO86" s="2"/>
      <c r="XDP86" s="2"/>
      <c r="XDQ86" s="2"/>
      <c r="XDR86" s="2"/>
      <c r="XDS86" s="2"/>
      <c r="XDT86" s="2"/>
      <c r="XDU86" s="2"/>
      <c r="XDV86" s="2"/>
      <c r="XDW86" s="2"/>
      <c r="XDX86" s="2"/>
      <c r="XDY86" s="2"/>
      <c r="XDZ86" s="2"/>
      <c r="XEA86" s="2"/>
      <c r="XEB86" s="2"/>
      <c r="XEC86" s="2"/>
      <c r="XED86" s="2"/>
      <c r="XEE86" s="2"/>
      <c r="XEF86" s="2"/>
      <c r="XEG86" s="2"/>
      <c r="XEH86" s="2"/>
      <c r="XEI86" s="2"/>
      <c r="XEJ86" s="2"/>
      <c r="XEK86" s="2"/>
      <c r="XEL86" s="2"/>
      <c r="XEM86" s="2"/>
      <c r="XEN86" s="2"/>
      <c r="XEO86" s="2"/>
      <c r="XEP86" s="2"/>
      <c r="XEQ86" s="2"/>
      <c r="XER86" s="2"/>
      <c r="XES86" s="2"/>
      <c r="XET86" s="2"/>
      <c r="XEU86" s="2"/>
      <c r="XEV86" s="2"/>
      <c r="XEW86" s="2"/>
      <c r="XEX86" s="2"/>
      <c r="XEY86" s="2"/>
      <c r="XEZ86" s="2"/>
      <c r="XFA86" s="2"/>
      <c r="XFB86" s="2"/>
      <c r="XFC86" s="2"/>
    </row>
    <row r="87" s="3" customFormat="true" ht="13.8" hidden="false" customHeight="false" outlineLevel="0" collapsed="false">
      <c r="A87" s="13"/>
      <c r="B87" s="18" t="s">
        <v>23</v>
      </c>
      <c r="C87" s="19" t="s">
        <v>24</v>
      </c>
      <c r="D87" s="18" t="n">
        <v>10</v>
      </c>
      <c r="E87" s="20" t="n">
        <v>0.08</v>
      </c>
      <c r="F87" s="20" t="n">
        <v>7.25</v>
      </c>
      <c r="G87" s="20" t="n">
        <v>0.13</v>
      </c>
      <c r="H87" s="20" t="n">
        <v>66</v>
      </c>
      <c r="I87" s="20" t="n">
        <v>40</v>
      </c>
      <c r="J87" s="20"/>
      <c r="K87" s="20" t="n">
        <v>0.01</v>
      </c>
      <c r="L87" s="20"/>
      <c r="M87" s="20" t="n">
        <v>2.4</v>
      </c>
      <c r="N87" s="20"/>
      <c r="O87" s="20" t="n">
        <v>3</v>
      </c>
      <c r="P87" s="20" t="n">
        <v>0.02</v>
      </c>
      <c r="Q87" s="2"/>
      <c r="XFD87" s="4"/>
    </row>
    <row r="88" customFormat="false" ht="13.8" hidden="false" customHeight="false" outlineLevel="0" collapsed="false">
      <c r="A88" s="13"/>
      <c r="B88" s="21" t="s">
        <v>95</v>
      </c>
      <c r="C88" s="26" t="s">
        <v>96</v>
      </c>
      <c r="D88" s="21" t="n">
        <v>150</v>
      </c>
      <c r="E88" s="27" t="n">
        <f aca="false">BD88*150/55</f>
        <v>15.1363636363636</v>
      </c>
      <c r="F88" s="27" t="n">
        <v>22.85</v>
      </c>
      <c r="G88" s="27" t="n">
        <v>2.75</v>
      </c>
      <c r="H88" s="27" t="n">
        <f aca="false">BG88*150/55</f>
        <v>275.454545454545</v>
      </c>
      <c r="I88" s="27" t="n">
        <f aca="false">BH88*150/55</f>
        <v>343.227272727273</v>
      </c>
      <c r="J88" s="27" t="n">
        <f aca="false">BI88*150/55</f>
        <v>0.0818181818181818</v>
      </c>
      <c r="K88" s="27" t="n">
        <f aca="false">BJ88*150/55</f>
        <v>0.518181818181818</v>
      </c>
      <c r="L88" s="27" t="n">
        <f aca="false">BK88*150/55</f>
        <v>0.245454545454545</v>
      </c>
      <c r="M88" s="27" t="n">
        <f aca="false">BL88*150/55</f>
        <v>112.309090909091</v>
      </c>
      <c r="N88" s="27" t="n">
        <f aca="false">BM88*150/55</f>
        <v>18.9</v>
      </c>
      <c r="O88" s="27" t="n">
        <f aca="false">BN88*150/55</f>
        <v>249.054545454545</v>
      </c>
      <c r="P88" s="27" t="n">
        <f aca="false">BO88*150/55</f>
        <v>2.78181818181818</v>
      </c>
      <c r="Q88" s="27" t="n">
        <v>8.6</v>
      </c>
      <c r="R88" s="27" t="n">
        <v>11.3</v>
      </c>
      <c r="S88" s="27" t="n">
        <v>34.3</v>
      </c>
      <c r="T88" s="27" t="n">
        <v>272.9</v>
      </c>
      <c r="U88" s="27" t="n">
        <v>40.2</v>
      </c>
      <c r="V88" s="21" t="n">
        <v>0.21</v>
      </c>
      <c r="W88" s="21" t="n">
        <v>0.17</v>
      </c>
      <c r="X88" s="27" t="n">
        <v>0.52</v>
      </c>
      <c r="Y88" s="27" t="n">
        <v>139</v>
      </c>
      <c r="Z88" s="27" t="n">
        <v>63</v>
      </c>
      <c r="AA88" s="27" t="n">
        <v>233</v>
      </c>
      <c r="AB88" s="27" t="n">
        <v>1.85</v>
      </c>
      <c r="BD88" s="27" t="n">
        <v>5.55</v>
      </c>
      <c r="BE88" s="27" t="n">
        <v>8.38</v>
      </c>
      <c r="BF88" s="27" t="n">
        <v>1.01</v>
      </c>
      <c r="BG88" s="27" t="n">
        <v>101</v>
      </c>
      <c r="BH88" s="27" t="n">
        <v>125.85</v>
      </c>
      <c r="BI88" s="27" t="n">
        <v>0.03</v>
      </c>
      <c r="BJ88" s="27" t="n">
        <v>0.19</v>
      </c>
      <c r="BK88" s="27" t="n">
        <v>0.09</v>
      </c>
      <c r="BL88" s="27" t="n">
        <v>41.18</v>
      </c>
      <c r="BM88" s="27" t="n">
        <v>6.93</v>
      </c>
      <c r="BN88" s="27" t="n">
        <v>91.32</v>
      </c>
      <c r="BO88" s="27" t="n">
        <v>1.02</v>
      </c>
    </row>
    <row r="89" customFormat="false" ht="13.8" hidden="false" customHeight="false" outlineLevel="0" collapsed="false">
      <c r="A89" s="13"/>
      <c r="B89" s="21" t="s">
        <v>31</v>
      </c>
      <c r="C89" s="26" t="s">
        <v>32</v>
      </c>
      <c r="D89" s="21" t="n">
        <v>20</v>
      </c>
      <c r="E89" s="27" t="n">
        <f aca="false">BD89*20/20</f>
        <v>1.36</v>
      </c>
      <c r="F89" s="27" t="n">
        <f aca="false">BE89*20/20</f>
        <v>0.24</v>
      </c>
      <c r="G89" s="27" t="n">
        <f aca="false">BF89*20/20</f>
        <v>6.72</v>
      </c>
      <c r="H89" s="27" t="n">
        <f aca="false">BG89*20/20</f>
        <v>34.16</v>
      </c>
      <c r="I89" s="27" t="n">
        <f aca="false">BH89*20/20</f>
        <v>0</v>
      </c>
      <c r="J89" s="27" t="n">
        <f aca="false">BI89*20/20</f>
        <v>0.03</v>
      </c>
      <c r="K89" s="27" t="n">
        <f aca="false">BJ89*20/20</f>
        <v>0.02</v>
      </c>
      <c r="L89" s="27" t="n">
        <f aca="false">BK89*20/20</f>
        <v>0</v>
      </c>
      <c r="M89" s="27" t="n">
        <f aca="false">BL89*20/20</f>
        <v>9.01</v>
      </c>
      <c r="N89" s="27" t="n">
        <f aca="false">BM89*20/20</f>
        <v>9.41</v>
      </c>
      <c r="O89" s="27" t="n">
        <f aca="false">BN89*20/20</f>
        <v>30.14</v>
      </c>
      <c r="P89" s="27" t="n">
        <f aca="false">BO89*20/20</f>
        <v>0.75</v>
      </c>
      <c r="Q89" s="27" t="n">
        <v>1.7</v>
      </c>
      <c r="R89" s="27" t="n">
        <v>0.3</v>
      </c>
      <c r="S89" s="27" t="n">
        <v>8.4</v>
      </c>
      <c r="T89" s="27" t="n">
        <v>42.7</v>
      </c>
      <c r="U89" s="27"/>
      <c r="V89" s="27" t="n">
        <v>0.04</v>
      </c>
      <c r="W89" s="27" t="n">
        <v>0.02</v>
      </c>
      <c r="X89" s="27"/>
      <c r="Y89" s="27" t="n">
        <v>11.26</v>
      </c>
      <c r="Z89" s="27" t="n">
        <v>11.76</v>
      </c>
      <c r="AA89" s="27" t="n">
        <v>37.68</v>
      </c>
      <c r="AB89" s="27" t="n">
        <v>0.94</v>
      </c>
      <c r="BD89" s="27" t="n">
        <v>1.36</v>
      </c>
      <c r="BE89" s="27" t="n">
        <v>0.24</v>
      </c>
      <c r="BF89" s="27" t="n">
        <v>6.72</v>
      </c>
      <c r="BG89" s="27" t="n">
        <v>34.16</v>
      </c>
      <c r="BH89" s="27"/>
      <c r="BI89" s="27" t="n">
        <v>0.03</v>
      </c>
      <c r="BJ89" s="27" t="n">
        <v>0.02</v>
      </c>
      <c r="BK89" s="27"/>
      <c r="BL89" s="27" t="n">
        <v>9.01</v>
      </c>
      <c r="BM89" s="27" t="n">
        <v>9.41</v>
      </c>
      <c r="BN89" s="27" t="n">
        <v>30.14</v>
      </c>
      <c r="BO89" s="27" t="n">
        <v>0.75</v>
      </c>
    </row>
    <row r="90" customFormat="false" ht="17.15" hidden="false" customHeight="true" outlineLevel="0" collapsed="false">
      <c r="A90" s="13"/>
      <c r="B90" s="21" t="s">
        <v>31</v>
      </c>
      <c r="C90" s="15" t="s">
        <v>33</v>
      </c>
      <c r="D90" s="21" t="n">
        <v>35</v>
      </c>
      <c r="E90" s="27" t="n">
        <f aca="false">BD90*35/40</f>
        <v>2.59</v>
      </c>
      <c r="F90" s="27" t="n">
        <f aca="false">BE90*35/40</f>
        <v>0.315</v>
      </c>
      <c r="G90" s="27" t="n">
        <f aca="false">BF90*35/40</f>
        <v>18.4625</v>
      </c>
      <c r="H90" s="27" t="n">
        <f aca="false">BG90*35/40</f>
        <v>82.0575</v>
      </c>
      <c r="I90" s="27" t="n">
        <f aca="false">BH90*35/40</f>
        <v>0</v>
      </c>
      <c r="J90" s="27" t="n">
        <f aca="false">BI90*35/40</f>
        <v>0</v>
      </c>
      <c r="K90" s="27" t="n">
        <f aca="false">BJ90*35/40</f>
        <v>0.0175</v>
      </c>
      <c r="L90" s="27" t="n">
        <f aca="false">BK90*35/40</f>
        <v>0</v>
      </c>
      <c r="M90" s="27" t="n">
        <f aca="false">BL90*35/40</f>
        <v>7</v>
      </c>
      <c r="N90" s="27" t="n">
        <f aca="false">BM90*35/40</f>
        <v>4.9</v>
      </c>
      <c r="O90" s="27" t="n">
        <f aca="false">BN90*35/40</f>
        <v>22.75</v>
      </c>
      <c r="P90" s="27" t="n">
        <f aca="false">BO90*35/40</f>
        <v>0.385</v>
      </c>
      <c r="Q90" s="27" t="n">
        <v>3.03</v>
      </c>
      <c r="R90" s="27" t="n">
        <v>0.36</v>
      </c>
      <c r="S90" s="27" t="n">
        <v>19.64</v>
      </c>
      <c r="T90" s="27" t="n">
        <v>93.77</v>
      </c>
      <c r="U90" s="27"/>
      <c r="V90" s="27"/>
      <c r="W90" s="27" t="n">
        <v>0.013</v>
      </c>
      <c r="X90" s="27"/>
      <c r="Y90" s="27" t="n">
        <v>8</v>
      </c>
      <c r="Z90" s="27" t="n">
        <v>5.6</v>
      </c>
      <c r="AA90" s="27" t="n">
        <v>26</v>
      </c>
      <c r="AB90" s="27" t="n">
        <v>0.44</v>
      </c>
      <c r="AC90" s="27" t="n">
        <v>3</v>
      </c>
      <c r="AD90" s="27" t="n">
        <f aca="false">AP90*40/40</f>
        <v>0</v>
      </c>
      <c r="AE90" s="27" t="n">
        <f aca="false">AQ90*40/40</f>
        <v>0</v>
      </c>
      <c r="AF90" s="27" t="n">
        <f aca="false">AR90*40/40</f>
        <v>0</v>
      </c>
      <c r="AG90" s="27" t="n">
        <f aca="false">AS90*40/40</f>
        <v>0</v>
      </c>
      <c r="AH90" s="27" t="n">
        <f aca="false">AT90*40/40</f>
        <v>0</v>
      </c>
      <c r="AI90" s="27" t="n">
        <f aca="false">AU90*40/40</f>
        <v>0</v>
      </c>
      <c r="AJ90" s="27" t="n">
        <f aca="false">AV90*40/40</f>
        <v>0</v>
      </c>
      <c r="AK90" s="27" t="n">
        <f aca="false">AW90*40/40</f>
        <v>0</v>
      </c>
      <c r="AL90" s="27" t="n">
        <f aca="false">AX90*40/40</f>
        <v>0</v>
      </c>
      <c r="AM90" s="27" t="n">
        <f aca="false">AY90*40/40</f>
        <v>0</v>
      </c>
      <c r="AN90" s="27" t="n">
        <f aca="false">AZ90*40/40</f>
        <v>0</v>
      </c>
      <c r="BD90" s="27" t="n">
        <v>2.96</v>
      </c>
      <c r="BE90" s="27" t="n">
        <v>0.36</v>
      </c>
      <c r="BF90" s="27" t="n">
        <v>21.1</v>
      </c>
      <c r="BG90" s="27" t="n">
        <v>93.78</v>
      </c>
      <c r="BH90" s="27"/>
      <c r="BI90" s="27"/>
      <c r="BJ90" s="27" t="n">
        <v>0.02</v>
      </c>
      <c r="BK90" s="27"/>
      <c r="BL90" s="27" t="n">
        <v>8</v>
      </c>
      <c r="BM90" s="27" t="n">
        <v>5.6</v>
      </c>
      <c r="BN90" s="27" t="n">
        <v>26</v>
      </c>
      <c r="BO90" s="27" t="n">
        <v>0.44</v>
      </c>
      <c r="WAQ90" s="2"/>
      <c r="WAR90" s="2"/>
      <c r="WAS90" s="2"/>
      <c r="WAT90" s="2"/>
      <c r="WAU90" s="2"/>
      <c r="WAV90" s="2"/>
      <c r="WAW90" s="2"/>
      <c r="WAX90" s="2"/>
      <c r="WAY90" s="2"/>
      <c r="WAZ90" s="2"/>
      <c r="WBA90" s="2"/>
      <c r="WBB90" s="2"/>
      <c r="WBC90" s="2"/>
      <c r="WBD90" s="2"/>
      <c r="WBE90" s="2"/>
      <c r="WBF90" s="2"/>
      <c r="WBG90" s="2"/>
      <c r="WBH90" s="2"/>
      <c r="WBI90" s="2"/>
      <c r="WBJ90" s="2"/>
      <c r="WBK90" s="2"/>
      <c r="WBL90" s="2"/>
      <c r="WBM90" s="2"/>
      <c r="WBN90" s="2"/>
      <c r="WBO90" s="2"/>
      <c r="WBP90" s="2"/>
      <c r="WBQ90" s="2"/>
      <c r="WBR90" s="2"/>
      <c r="WBS90" s="2"/>
      <c r="WBT90" s="2"/>
      <c r="WBU90" s="2"/>
      <c r="WBV90" s="2"/>
      <c r="WBW90" s="2"/>
      <c r="WBX90" s="2"/>
      <c r="WBY90" s="2"/>
      <c r="WBZ90" s="2"/>
      <c r="WCA90" s="2"/>
      <c r="WCB90" s="2"/>
      <c r="WCC90" s="2"/>
      <c r="WCD90" s="2"/>
      <c r="WCE90" s="2"/>
      <c r="WCF90" s="2"/>
      <c r="WCG90" s="2"/>
      <c r="WCH90" s="2"/>
      <c r="WCI90" s="2"/>
      <c r="WCJ90" s="2"/>
      <c r="WCK90" s="2"/>
      <c r="WCL90" s="2"/>
      <c r="WCM90" s="2"/>
      <c r="WCN90" s="2"/>
      <c r="WCO90" s="2"/>
      <c r="WCP90" s="2"/>
      <c r="WCQ90" s="2"/>
      <c r="WCR90" s="2"/>
      <c r="WCS90" s="2"/>
      <c r="WCT90" s="2"/>
      <c r="WCU90" s="2"/>
      <c r="WCV90" s="2"/>
      <c r="WCW90" s="2"/>
      <c r="WCX90" s="2"/>
      <c r="WCY90" s="2"/>
      <c r="WCZ90" s="2"/>
      <c r="WDA90" s="2"/>
      <c r="WDB90" s="2"/>
      <c r="WDC90" s="2"/>
      <c r="WDD90" s="2"/>
      <c r="WDE90" s="2"/>
      <c r="WDF90" s="2"/>
      <c r="WDG90" s="2"/>
      <c r="WDH90" s="2"/>
      <c r="WDI90" s="2"/>
      <c r="WDJ90" s="2"/>
      <c r="WDK90" s="2"/>
      <c r="WDL90" s="2"/>
      <c r="WDM90" s="2"/>
      <c r="WDN90" s="2"/>
      <c r="WDO90" s="2"/>
      <c r="WDP90" s="2"/>
      <c r="WDQ90" s="2"/>
      <c r="WDR90" s="2"/>
      <c r="WDS90" s="2"/>
      <c r="WDT90" s="2"/>
      <c r="WDU90" s="2"/>
      <c r="WDV90" s="2"/>
      <c r="WDW90" s="2"/>
      <c r="WDX90" s="2"/>
      <c r="WDY90" s="2"/>
      <c r="WDZ90" s="2"/>
      <c r="WEA90" s="2"/>
      <c r="WEB90" s="2"/>
      <c r="WEC90" s="2"/>
      <c r="WED90" s="2"/>
      <c r="WEE90" s="2"/>
      <c r="WEF90" s="2"/>
      <c r="WEG90" s="2"/>
      <c r="WEH90" s="2"/>
      <c r="WEI90" s="2"/>
      <c r="WEJ90" s="2"/>
      <c r="WEK90" s="2"/>
      <c r="WEL90" s="2"/>
      <c r="WEM90" s="2"/>
      <c r="WEN90" s="2"/>
      <c r="WEO90" s="2"/>
      <c r="WEP90" s="2"/>
      <c r="WEQ90" s="2"/>
      <c r="WER90" s="2"/>
      <c r="WES90" s="2"/>
      <c r="WET90" s="2"/>
      <c r="WEU90" s="2"/>
      <c r="WEV90" s="2"/>
      <c r="WEW90" s="2"/>
      <c r="WEX90" s="2"/>
      <c r="WEY90" s="2"/>
      <c r="WEZ90" s="2"/>
      <c r="WFA90" s="2"/>
      <c r="WFB90" s="2"/>
      <c r="WFC90" s="2"/>
      <c r="WFD90" s="2"/>
      <c r="WFE90" s="2"/>
      <c r="WFF90" s="2"/>
      <c r="WFG90" s="2"/>
      <c r="WFH90" s="2"/>
      <c r="WFI90" s="2"/>
      <c r="WFJ90" s="2"/>
      <c r="WFK90" s="2"/>
      <c r="WFL90" s="2"/>
      <c r="WFM90" s="2"/>
      <c r="WFN90" s="2"/>
      <c r="WFO90" s="2"/>
      <c r="WFP90" s="2"/>
      <c r="WFQ90" s="2"/>
      <c r="WFR90" s="2"/>
      <c r="WFS90" s="2"/>
      <c r="WFT90" s="2"/>
      <c r="WFU90" s="2"/>
      <c r="WFV90" s="2"/>
      <c r="WFW90" s="2"/>
      <c r="WFX90" s="2"/>
      <c r="WFY90" s="2"/>
      <c r="WFZ90" s="2"/>
      <c r="WGA90" s="2"/>
      <c r="WGB90" s="2"/>
      <c r="WGC90" s="2"/>
      <c r="WGD90" s="2"/>
      <c r="WGE90" s="2"/>
      <c r="WGF90" s="2"/>
      <c r="WGG90" s="2"/>
      <c r="WGH90" s="2"/>
      <c r="WGI90" s="2"/>
      <c r="WGJ90" s="2"/>
      <c r="WGK90" s="2"/>
      <c r="WGL90" s="2"/>
      <c r="WGM90" s="2"/>
      <c r="WGN90" s="2"/>
      <c r="WGO90" s="2"/>
      <c r="WGP90" s="2"/>
      <c r="WGQ90" s="2"/>
      <c r="WGR90" s="2"/>
      <c r="WGS90" s="2"/>
      <c r="WGT90" s="2"/>
      <c r="WGU90" s="2"/>
      <c r="WGV90" s="2"/>
      <c r="WGW90" s="2"/>
      <c r="WGX90" s="2"/>
      <c r="WGY90" s="2"/>
      <c r="WGZ90" s="2"/>
      <c r="WHA90" s="2"/>
      <c r="WHB90" s="2"/>
      <c r="WHC90" s="2"/>
      <c r="WHD90" s="2"/>
      <c r="WHE90" s="2"/>
      <c r="WHF90" s="2"/>
      <c r="WHG90" s="2"/>
      <c r="WHH90" s="2"/>
      <c r="WHI90" s="2"/>
      <c r="WHJ90" s="2"/>
      <c r="WHK90" s="2"/>
      <c r="WHL90" s="2"/>
      <c r="WHM90" s="2"/>
      <c r="WHN90" s="2"/>
      <c r="WHO90" s="2"/>
      <c r="WHP90" s="2"/>
      <c r="WHQ90" s="2"/>
      <c r="WHR90" s="2"/>
      <c r="WHS90" s="2"/>
      <c r="WHT90" s="2"/>
      <c r="WHU90" s="2"/>
      <c r="WHV90" s="2"/>
      <c r="WHW90" s="2"/>
      <c r="WHX90" s="2"/>
      <c r="WHY90" s="2"/>
      <c r="WHZ90" s="2"/>
      <c r="WIA90" s="2"/>
      <c r="WIB90" s="2"/>
      <c r="WIC90" s="2"/>
      <c r="WID90" s="2"/>
      <c r="WIE90" s="2"/>
      <c r="WIF90" s="2"/>
      <c r="WIG90" s="2"/>
      <c r="WIH90" s="2"/>
      <c r="WII90" s="2"/>
      <c r="WIJ90" s="2"/>
      <c r="WIK90" s="2"/>
      <c r="WIL90" s="2"/>
      <c r="WIM90" s="2"/>
      <c r="WIN90" s="2"/>
      <c r="WIO90" s="2"/>
      <c r="WIP90" s="2"/>
      <c r="WIQ90" s="2"/>
      <c r="WIR90" s="2"/>
      <c r="WIS90" s="2"/>
      <c r="WIT90" s="2"/>
      <c r="WIU90" s="2"/>
      <c r="WIV90" s="2"/>
      <c r="WIW90" s="2"/>
      <c r="WIX90" s="2"/>
      <c r="WIY90" s="2"/>
      <c r="WIZ90" s="2"/>
      <c r="WJA90" s="2"/>
      <c r="WJB90" s="2"/>
      <c r="WJC90" s="2"/>
      <c r="WJD90" s="2"/>
      <c r="WJE90" s="2"/>
      <c r="WJF90" s="2"/>
      <c r="WJG90" s="2"/>
      <c r="WJH90" s="2"/>
      <c r="WJI90" s="2"/>
      <c r="WJJ90" s="2"/>
      <c r="WJK90" s="2"/>
      <c r="WJL90" s="2"/>
      <c r="WJM90" s="2"/>
      <c r="WJN90" s="2"/>
      <c r="WJO90" s="2"/>
      <c r="WJP90" s="2"/>
      <c r="WJQ90" s="2"/>
      <c r="WJR90" s="2"/>
      <c r="WJS90" s="2"/>
      <c r="WJT90" s="2"/>
      <c r="WJU90" s="2"/>
      <c r="WJV90" s="2"/>
      <c r="WJW90" s="2"/>
      <c r="WJX90" s="2"/>
      <c r="WJY90" s="2"/>
      <c r="WJZ90" s="2"/>
      <c r="WKA90" s="2"/>
      <c r="WKB90" s="2"/>
      <c r="WKC90" s="2"/>
      <c r="WKD90" s="2"/>
      <c r="WKE90" s="2"/>
      <c r="WKF90" s="2"/>
      <c r="WKG90" s="2"/>
      <c r="WKH90" s="2"/>
      <c r="WKI90" s="2"/>
      <c r="WKJ90" s="2"/>
      <c r="WKK90" s="2"/>
      <c r="WKL90" s="2"/>
      <c r="WKM90" s="2"/>
      <c r="WKN90" s="2"/>
      <c r="WKO90" s="2"/>
      <c r="WKP90" s="2"/>
      <c r="WKQ90" s="2"/>
      <c r="WKR90" s="2"/>
      <c r="WKS90" s="2"/>
      <c r="WKT90" s="2"/>
      <c r="WKU90" s="2"/>
      <c r="WKV90" s="2"/>
      <c r="WKW90" s="2"/>
      <c r="WKX90" s="2"/>
      <c r="WKY90" s="2"/>
      <c r="WKZ90" s="2"/>
      <c r="WLA90" s="2"/>
      <c r="WLB90" s="2"/>
      <c r="WLC90" s="2"/>
      <c r="WLD90" s="2"/>
      <c r="WLE90" s="2"/>
      <c r="WLF90" s="2"/>
      <c r="WLG90" s="2"/>
      <c r="WLH90" s="2"/>
      <c r="WLI90" s="2"/>
      <c r="WLJ90" s="2"/>
      <c r="WLK90" s="2"/>
      <c r="WLL90" s="2"/>
      <c r="WLM90" s="2"/>
      <c r="WLN90" s="2"/>
      <c r="WLO90" s="2"/>
      <c r="WLP90" s="2"/>
      <c r="WLQ90" s="2"/>
      <c r="WLR90" s="2"/>
      <c r="WLS90" s="2"/>
      <c r="WLT90" s="2"/>
      <c r="WLU90" s="2"/>
      <c r="WLV90" s="2"/>
      <c r="WLW90" s="2"/>
      <c r="WLX90" s="2"/>
      <c r="WLY90" s="2"/>
      <c r="WLZ90" s="2"/>
      <c r="WMA90" s="2"/>
      <c r="WMB90" s="2"/>
      <c r="WMC90" s="2"/>
      <c r="WMD90" s="2"/>
      <c r="WME90" s="2"/>
      <c r="WMF90" s="2"/>
      <c r="WMG90" s="2"/>
      <c r="WMH90" s="2"/>
      <c r="WMI90" s="2"/>
      <c r="WMJ90" s="2"/>
      <c r="WMK90" s="2"/>
      <c r="WML90" s="2"/>
      <c r="WMM90" s="2"/>
      <c r="WMN90" s="2"/>
      <c r="WMO90" s="2"/>
      <c r="WMP90" s="2"/>
      <c r="WMQ90" s="2"/>
      <c r="WMR90" s="2"/>
      <c r="WMS90" s="2"/>
      <c r="WMT90" s="2"/>
      <c r="WMU90" s="2"/>
      <c r="WMV90" s="2"/>
      <c r="WMW90" s="2"/>
      <c r="WMX90" s="2"/>
      <c r="WMY90" s="2"/>
      <c r="WMZ90" s="2"/>
      <c r="WNA90" s="2"/>
      <c r="WNB90" s="2"/>
      <c r="WNC90" s="2"/>
      <c r="WND90" s="2"/>
      <c r="WNE90" s="2"/>
      <c r="WNF90" s="2"/>
      <c r="WNG90" s="2"/>
      <c r="WNH90" s="2"/>
      <c r="WNI90" s="2"/>
      <c r="WNJ90" s="2"/>
      <c r="WNK90" s="2"/>
      <c r="WNL90" s="2"/>
      <c r="WNM90" s="2"/>
      <c r="WNN90" s="2"/>
      <c r="WNO90" s="2"/>
      <c r="WNP90" s="2"/>
      <c r="WNQ90" s="2"/>
      <c r="WNR90" s="2"/>
      <c r="WNS90" s="2"/>
      <c r="WNT90" s="2"/>
      <c r="WNU90" s="2"/>
      <c r="WNV90" s="2"/>
      <c r="WNW90" s="2"/>
      <c r="WNX90" s="2"/>
      <c r="WNY90" s="2"/>
      <c r="WNZ90" s="2"/>
      <c r="WOA90" s="2"/>
      <c r="WOB90" s="2"/>
      <c r="WOC90" s="2"/>
      <c r="WOD90" s="2"/>
      <c r="WOE90" s="2"/>
      <c r="WOF90" s="2"/>
      <c r="WOG90" s="2"/>
      <c r="WOH90" s="2"/>
      <c r="WOI90" s="2"/>
      <c r="WOJ90" s="2"/>
      <c r="WOK90" s="2"/>
      <c r="WOL90" s="2"/>
      <c r="WOM90" s="2"/>
      <c r="WRG90" s="4"/>
      <c r="WRH90" s="4"/>
      <c r="WRI90" s="4"/>
      <c r="WRJ90" s="4"/>
      <c r="WRK90" s="4"/>
      <c r="WRL90" s="4"/>
      <c r="WRM90" s="4"/>
      <c r="WRN90" s="4"/>
      <c r="WRO90" s="4"/>
      <c r="WRP90" s="4"/>
      <c r="WRQ90" s="4"/>
      <c r="WRR90" s="4"/>
      <c r="WRS90" s="4"/>
      <c r="WRT90" s="4"/>
      <c r="WRU90" s="4"/>
      <c r="WRV90" s="4"/>
      <c r="WRW90" s="4"/>
      <c r="WRX90" s="4"/>
      <c r="WRY90" s="4"/>
      <c r="WRZ90" s="4"/>
      <c r="WSA90" s="4"/>
      <c r="WSB90" s="4"/>
      <c r="WSC90" s="4"/>
      <c r="WSD90" s="4"/>
      <c r="WSE90" s="4"/>
      <c r="WSF90" s="4"/>
      <c r="WSG90" s="4"/>
      <c r="WSH90" s="4"/>
      <c r="WSI90" s="4"/>
      <c r="WSJ90" s="4"/>
      <c r="WSK90" s="4"/>
      <c r="WSL90" s="4"/>
      <c r="WSM90" s="4"/>
      <c r="WSN90" s="4"/>
      <c r="WSO90" s="4"/>
      <c r="WSP90" s="4"/>
      <c r="WSQ90" s="4"/>
      <c r="WSR90" s="4"/>
      <c r="WSS90" s="4"/>
      <c r="WST90" s="4"/>
      <c r="WSU90" s="4"/>
      <c r="WSV90" s="4"/>
      <c r="WSW90" s="4"/>
      <c r="WSX90" s="4"/>
      <c r="WSY90" s="4"/>
      <c r="WSZ90" s="4"/>
      <c r="WTA90" s="4"/>
      <c r="WTB90" s="4"/>
      <c r="WTC90" s="4"/>
      <c r="WTD90" s="4"/>
      <c r="WTE90" s="4"/>
      <c r="WTF90" s="4"/>
      <c r="WTG90" s="4"/>
      <c r="WTH90" s="4"/>
      <c r="WTI90" s="4"/>
      <c r="WTJ90" s="4"/>
      <c r="WTK90" s="4"/>
      <c r="WTL90" s="4"/>
      <c r="WTM90" s="4"/>
      <c r="WTN90" s="4"/>
      <c r="WTO90" s="4"/>
      <c r="WTP90" s="4"/>
      <c r="WTQ90" s="4"/>
      <c r="WTR90" s="4"/>
      <c r="WTS90" s="4"/>
      <c r="WTT90" s="4"/>
      <c r="WTU90" s="4"/>
      <c r="WTV90" s="4"/>
      <c r="WTW90" s="4"/>
      <c r="WTX90" s="4"/>
      <c r="WTY90" s="4"/>
      <c r="WTZ90" s="4"/>
      <c r="WUA90" s="4"/>
      <c r="WUB90" s="4"/>
      <c r="WUC90" s="4"/>
      <c r="WUD90" s="4"/>
      <c r="WUE90" s="4"/>
      <c r="WUF90" s="4"/>
      <c r="WUG90" s="4"/>
      <c r="WUH90" s="4"/>
      <c r="WUI90" s="4"/>
      <c r="WUJ90" s="4"/>
      <c r="WUK90" s="4"/>
      <c r="WUL90" s="4"/>
      <c r="WUM90" s="4"/>
      <c r="WUN90" s="4"/>
      <c r="WUO90" s="4"/>
      <c r="WUP90" s="4"/>
      <c r="WUQ90" s="4"/>
      <c r="WUR90" s="4"/>
      <c r="WUS90" s="4"/>
      <c r="WUT90" s="4"/>
      <c r="WUU90" s="4"/>
      <c r="WUV90" s="4"/>
      <c r="WUW90" s="4"/>
      <c r="WUX90" s="4"/>
      <c r="WUY90" s="4"/>
      <c r="WUZ90" s="4"/>
      <c r="WVA90" s="4"/>
      <c r="WVB90" s="4"/>
      <c r="WVC90" s="4"/>
      <c r="WVD90" s="4"/>
      <c r="WVE90" s="4"/>
      <c r="WVF90" s="4"/>
      <c r="WVG90" s="4"/>
      <c r="WVH90" s="4"/>
      <c r="WVI90" s="4"/>
      <c r="WVJ90" s="4"/>
      <c r="WVK90" s="4"/>
      <c r="WVL90" s="4"/>
      <c r="WVM90" s="4"/>
      <c r="WVN90" s="4"/>
      <c r="WVO90" s="4"/>
      <c r="WVP90" s="4"/>
      <c r="WVQ90" s="4"/>
      <c r="WVR90" s="4"/>
      <c r="WVS90" s="4"/>
      <c r="WVT90" s="4"/>
      <c r="WVU90" s="4"/>
      <c r="WVV90" s="4"/>
      <c r="WVW90" s="4"/>
      <c r="WVX90" s="4"/>
      <c r="WVY90" s="4"/>
      <c r="WVZ90" s="4"/>
      <c r="WWA90" s="4"/>
      <c r="WWB90" s="4"/>
      <c r="WWC90" s="4"/>
      <c r="WWD90" s="4"/>
      <c r="WWE90" s="4"/>
      <c r="WWF90" s="4"/>
      <c r="WWG90" s="4"/>
      <c r="WWH90" s="4"/>
      <c r="WWI90" s="4"/>
      <c r="WWJ90" s="4"/>
      <c r="WWK90" s="4"/>
      <c r="WWL90" s="4"/>
      <c r="WWM90" s="4"/>
      <c r="WWN90" s="4"/>
      <c r="WWO90" s="4"/>
      <c r="WWP90" s="4"/>
      <c r="WWQ90" s="4"/>
      <c r="WWR90" s="4"/>
      <c r="WWS90" s="4"/>
      <c r="WWT90" s="4"/>
      <c r="WWU90" s="4"/>
      <c r="WWV90" s="4"/>
      <c r="WWW90" s="4"/>
      <c r="WWX90" s="4"/>
      <c r="WWY90" s="4"/>
      <c r="WWZ90" s="4"/>
      <c r="WXA90" s="4"/>
      <c r="WXB90" s="4"/>
      <c r="WXC90" s="4"/>
      <c r="WXD90" s="4"/>
      <c r="WXE90" s="4"/>
      <c r="WXF90" s="4"/>
      <c r="WXG90" s="4"/>
      <c r="WXH90" s="4"/>
      <c r="WXI90" s="4"/>
      <c r="WXJ90" s="4"/>
      <c r="WXK90" s="4"/>
      <c r="WXL90" s="4"/>
      <c r="WXM90" s="4"/>
      <c r="WXN90" s="4"/>
      <c r="WXO90" s="4"/>
      <c r="WXP90" s="4"/>
      <c r="WXQ90" s="4"/>
      <c r="WXR90" s="4"/>
      <c r="WXS90" s="4"/>
      <c r="WXT90" s="4"/>
      <c r="WXU90" s="4"/>
      <c r="WXV90" s="4"/>
      <c r="WXW90" s="4"/>
      <c r="WXX90" s="4"/>
      <c r="WXY90" s="4"/>
      <c r="WXZ90" s="4"/>
      <c r="WYA90" s="4"/>
      <c r="WYB90" s="4"/>
      <c r="WYC90" s="4"/>
      <c r="WYD90" s="4"/>
      <c r="WYE90" s="4"/>
      <c r="WYF90" s="4"/>
      <c r="WYG90" s="4"/>
      <c r="WYH90" s="4"/>
      <c r="WYI90" s="4"/>
      <c r="WYJ90" s="4"/>
      <c r="WYK90" s="4"/>
      <c r="WYL90" s="4"/>
      <c r="WYM90" s="4"/>
      <c r="WYN90" s="4"/>
      <c r="WYO90" s="4"/>
      <c r="WYP90" s="4"/>
      <c r="WYQ90" s="4"/>
      <c r="WYR90" s="4"/>
      <c r="WYS90" s="4"/>
      <c r="WYT90" s="4"/>
      <c r="WYU90" s="4"/>
      <c r="WYV90" s="4"/>
      <c r="WYW90" s="4"/>
      <c r="WYX90" s="4"/>
      <c r="WYY90" s="4"/>
      <c r="WYZ90" s="4"/>
      <c r="WZA90" s="4"/>
      <c r="WZB90" s="4"/>
      <c r="WZC90" s="4"/>
      <c r="WZD90" s="4"/>
      <c r="WZE90" s="4"/>
      <c r="WZF90" s="4"/>
      <c r="WZG90" s="4"/>
      <c r="WZH90" s="4"/>
      <c r="WZI90" s="4"/>
      <c r="WZJ90" s="4"/>
      <c r="WZK90" s="4"/>
      <c r="WZL90" s="4"/>
      <c r="WZM90" s="4"/>
      <c r="WZN90" s="4"/>
      <c r="WZO90" s="4"/>
      <c r="WZP90" s="4"/>
      <c r="WZQ90" s="4"/>
      <c r="WZR90" s="4"/>
      <c r="WZS90" s="4"/>
      <c r="WZT90" s="4"/>
      <c r="WZU90" s="4"/>
      <c r="WZV90" s="4"/>
      <c r="WZW90" s="4"/>
      <c r="WZX90" s="4"/>
      <c r="WZY90" s="4"/>
      <c r="WZZ90" s="4"/>
      <c r="XAA90" s="4"/>
      <c r="XAB90" s="4"/>
      <c r="XAC90" s="4"/>
      <c r="XAD90" s="4"/>
      <c r="XAE90" s="4"/>
      <c r="XAF90" s="4"/>
      <c r="XAG90" s="4"/>
      <c r="XAH90" s="4"/>
      <c r="XAI90" s="4"/>
      <c r="XAJ90" s="4"/>
      <c r="XAK90" s="4"/>
      <c r="XAL90" s="4"/>
      <c r="XAM90" s="4"/>
      <c r="XAN90" s="4"/>
      <c r="XAO90" s="4"/>
      <c r="XAP90" s="4"/>
      <c r="XAQ90" s="4"/>
      <c r="XAR90" s="4"/>
      <c r="XAS90" s="4"/>
      <c r="XAT90" s="4"/>
      <c r="XAU90" s="4"/>
      <c r="XAV90" s="4"/>
      <c r="XAW90" s="4"/>
      <c r="XAX90" s="4"/>
      <c r="XAY90" s="4"/>
      <c r="XAZ90" s="4"/>
      <c r="XBA90" s="4"/>
      <c r="XBB90" s="4"/>
      <c r="XBC90" s="4"/>
      <c r="XBD90" s="4"/>
      <c r="XBE90" s="4"/>
      <c r="XBF90" s="4"/>
      <c r="XBG90" s="4"/>
      <c r="XBH90" s="4"/>
      <c r="XBI90" s="4"/>
      <c r="XBJ90" s="4"/>
      <c r="XBK90" s="4"/>
      <c r="XBL90" s="4"/>
      <c r="XBM90" s="4"/>
      <c r="XBN90" s="4"/>
      <c r="XBO90" s="4"/>
      <c r="XBP90" s="4"/>
      <c r="XBQ90" s="4"/>
      <c r="XBR90" s="4"/>
      <c r="XBS90" s="4"/>
      <c r="XBT90" s="4"/>
      <c r="XBU90" s="4"/>
      <c r="XBV90" s="4"/>
      <c r="XBW90" s="4"/>
      <c r="XBX90" s="4"/>
      <c r="XBY90" s="4"/>
      <c r="XBZ90" s="4"/>
      <c r="XCA90" s="4"/>
      <c r="XCB90" s="4"/>
      <c r="XCC90" s="4"/>
      <c r="XCD90" s="4"/>
      <c r="XCE90" s="4"/>
      <c r="XCF90" s="4"/>
      <c r="XCG90" s="4"/>
      <c r="XCH90" s="4"/>
      <c r="XCI90" s="4"/>
      <c r="XCJ90" s="4"/>
      <c r="XCK90" s="4"/>
      <c r="XCL90" s="4"/>
      <c r="XCM90" s="4"/>
      <c r="XCN90" s="4"/>
      <c r="XCO90" s="4"/>
      <c r="XCP90" s="4"/>
      <c r="XCQ90" s="4"/>
      <c r="XCR90" s="4"/>
      <c r="XCS90" s="4"/>
      <c r="XCT90" s="4"/>
      <c r="XCU90" s="4"/>
      <c r="XCV90" s="4"/>
      <c r="XCW90" s="4"/>
      <c r="XCX90" s="4"/>
      <c r="XCY90" s="4"/>
      <c r="XCZ90" s="4"/>
      <c r="XDA90" s="4"/>
      <c r="XDB90" s="4"/>
      <c r="XDC90" s="4"/>
      <c r="XDD90" s="4"/>
      <c r="XDE90" s="4"/>
      <c r="XDF90" s="4"/>
      <c r="XDG90" s="4"/>
      <c r="XDH90" s="4"/>
      <c r="XDI90" s="4"/>
      <c r="XDJ90" s="4"/>
      <c r="XDK90" s="4"/>
      <c r="XDL90" s="4"/>
      <c r="XDM90" s="4"/>
      <c r="XDN90" s="4"/>
      <c r="XDO90" s="4"/>
      <c r="XDP90" s="4"/>
      <c r="XDQ90" s="4"/>
      <c r="XDR90" s="4"/>
      <c r="XDS90" s="4"/>
      <c r="XDT90" s="4"/>
      <c r="XDU90" s="4"/>
      <c r="XDV90" s="4"/>
      <c r="XDW90" s="4"/>
      <c r="XDX90" s="4"/>
      <c r="XDY90" s="4"/>
      <c r="XDZ90" s="4"/>
      <c r="XEA90" s="4"/>
      <c r="XEB90" s="4"/>
      <c r="XEC90" s="4"/>
      <c r="XED90" s="4"/>
      <c r="XEE90" s="4"/>
      <c r="XEF90" s="4"/>
      <c r="XEG90" s="4"/>
      <c r="XEH90" s="4"/>
      <c r="XEI90" s="4"/>
      <c r="XEJ90" s="4"/>
      <c r="XEK90" s="4"/>
      <c r="XEL90" s="4"/>
      <c r="XEM90" s="4"/>
      <c r="XEN90" s="4"/>
      <c r="XEO90" s="4"/>
      <c r="XEP90" s="4"/>
      <c r="XEQ90" s="4"/>
      <c r="XER90" s="4"/>
      <c r="XES90" s="4"/>
      <c r="XET90" s="4"/>
      <c r="XEU90" s="4"/>
      <c r="XEV90" s="4"/>
      <c r="XEW90" s="4"/>
      <c r="XEX90" s="4"/>
      <c r="XEY90" s="4"/>
      <c r="XEZ90" s="4"/>
      <c r="XFA90" s="4"/>
      <c r="XFB90" s="4"/>
      <c r="XFC90" s="4"/>
    </row>
    <row r="91" customFormat="false" ht="13.8" hidden="false" customHeight="false" outlineLevel="0" collapsed="false">
      <c r="A91" s="13"/>
      <c r="B91" s="21" t="s">
        <v>34</v>
      </c>
      <c r="C91" s="29" t="s">
        <v>35</v>
      </c>
      <c r="D91" s="21" t="n">
        <v>200</v>
      </c>
      <c r="E91" s="27" t="n">
        <f aca="false">BD91*200/200</f>
        <v>3.16</v>
      </c>
      <c r="F91" s="27" t="n">
        <f aca="false">BE91*200/200</f>
        <v>2.68</v>
      </c>
      <c r="G91" s="27" t="n">
        <f aca="false">BF91*200/200</f>
        <v>15.94</v>
      </c>
      <c r="H91" s="27" t="n">
        <f aca="false">BG91*200/200</f>
        <v>50</v>
      </c>
      <c r="I91" s="27" t="n">
        <f aca="false">BH91*200/200</f>
        <v>20</v>
      </c>
      <c r="J91" s="27" t="n">
        <f aca="false">BI91*200/200</f>
        <v>0.04</v>
      </c>
      <c r="K91" s="27" t="n">
        <f aca="false">BJ91*200/200</f>
        <v>0.16</v>
      </c>
      <c r="L91" s="27" t="n">
        <f aca="false">BK91*200/200</f>
        <v>1.3</v>
      </c>
      <c r="M91" s="27" t="n">
        <f aca="false">BL91*200/200</f>
        <v>125.78</v>
      </c>
      <c r="N91" s="27" t="n">
        <f aca="false">BM91*200/200</f>
        <v>14</v>
      </c>
      <c r="O91" s="27" t="n">
        <f aca="false">BN91*200/200</f>
        <v>90</v>
      </c>
      <c r="P91" s="27" t="n">
        <f aca="false">BO91*200/200</f>
        <v>0.14</v>
      </c>
      <c r="Q91" s="27" t="n">
        <v>0.3</v>
      </c>
      <c r="R91" s="27"/>
      <c r="S91" s="27" t="n">
        <v>7.3</v>
      </c>
      <c r="T91" s="27" t="n">
        <v>30.8</v>
      </c>
      <c r="U91" s="27" t="n">
        <v>1.52</v>
      </c>
      <c r="V91" s="21"/>
      <c r="W91" s="21" t="n">
        <v>0.01</v>
      </c>
      <c r="X91" s="27" t="n">
        <v>9.62</v>
      </c>
      <c r="Y91" s="27" t="n">
        <v>8.3</v>
      </c>
      <c r="Z91" s="27" t="n">
        <v>7.1</v>
      </c>
      <c r="AA91" s="27" t="n">
        <v>11</v>
      </c>
      <c r="AB91" s="27" t="n">
        <v>0.87</v>
      </c>
      <c r="AC91" s="27" t="n">
        <v>0.2</v>
      </c>
      <c r="AD91" s="27" t="n">
        <f aca="false">AP91*200/200</f>
        <v>0</v>
      </c>
      <c r="AE91" s="27" t="n">
        <v>6.5</v>
      </c>
      <c r="AF91" s="27" t="n">
        <v>26.8</v>
      </c>
      <c r="AG91" s="27" t="n">
        <v>0.3</v>
      </c>
      <c r="AH91" s="27" t="n">
        <f aca="false">AT91*200/200</f>
        <v>0</v>
      </c>
      <c r="AI91" s="27" t="n">
        <f aca="false">AU91*200/200</f>
        <v>0</v>
      </c>
      <c r="AJ91" s="27" t="n">
        <v>0.04</v>
      </c>
      <c r="AK91" s="27" t="n">
        <v>4.5</v>
      </c>
      <c r="AL91" s="27" t="n">
        <v>3.8</v>
      </c>
      <c r="AM91" s="27" t="n">
        <v>7.2</v>
      </c>
      <c r="AN91" s="27" t="n">
        <v>0.73</v>
      </c>
      <c r="BD91" s="27" t="n">
        <v>3.16</v>
      </c>
      <c r="BE91" s="27" t="n">
        <v>2.68</v>
      </c>
      <c r="BF91" s="27" t="n">
        <v>15.94</v>
      </c>
      <c r="BG91" s="27" t="n">
        <v>50</v>
      </c>
      <c r="BH91" s="27" t="n">
        <v>20</v>
      </c>
      <c r="BI91" s="27" t="n">
        <v>0.04</v>
      </c>
      <c r="BJ91" s="27" t="n">
        <v>0.16</v>
      </c>
      <c r="BK91" s="27" t="n">
        <v>1.3</v>
      </c>
      <c r="BL91" s="27" t="n">
        <v>125.78</v>
      </c>
      <c r="BM91" s="27" t="n">
        <v>14</v>
      </c>
      <c r="BN91" s="27" t="n">
        <v>90</v>
      </c>
      <c r="BO91" s="27" t="n">
        <v>0.14</v>
      </c>
    </row>
    <row r="92" customFormat="false" ht="13.8" hidden="false" customHeight="false" outlineLevel="0" collapsed="false">
      <c r="A92" s="13"/>
      <c r="B92" s="21" t="s">
        <v>29</v>
      </c>
      <c r="C92" s="29" t="s">
        <v>30</v>
      </c>
      <c r="D92" s="21" t="n">
        <v>100</v>
      </c>
      <c r="E92" s="27" t="n">
        <v>0.4</v>
      </c>
      <c r="F92" s="27" t="n">
        <v>0.4</v>
      </c>
      <c r="G92" s="27" t="n">
        <v>9.8</v>
      </c>
      <c r="H92" s="27" t="n">
        <v>47</v>
      </c>
      <c r="I92" s="27"/>
      <c r="J92" s="27" t="n">
        <v>0.03</v>
      </c>
      <c r="K92" s="27" t="n">
        <v>0.02</v>
      </c>
      <c r="L92" s="27" t="n">
        <v>10</v>
      </c>
      <c r="M92" s="27" t="n">
        <v>16</v>
      </c>
      <c r="N92" s="27" t="n">
        <v>9</v>
      </c>
      <c r="O92" s="27" t="n">
        <v>11</v>
      </c>
      <c r="P92" s="27" t="n">
        <v>2.2</v>
      </c>
      <c r="Q92" s="27"/>
      <c r="R92" s="27"/>
      <c r="S92" s="27"/>
      <c r="T92" s="27"/>
      <c r="U92" s="27"/>
      <c r="V92" s="21"/>
      <c r="W92" s="21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</row>
    <row r="93" customFormat="false" ht="13.8" hidden="false" customHeight="false" outlineLevel="0" collapsed="false">
      <c r="A93" s="13"/>
      <c r="B93" s="74"/>
      <c r="C93" s="30" t="s">
        <v>227</v>
      </c>
      <c r="D93" s="31" t="n">
        <f aca="false">SUM(D86:D92)</f>
        <v>530</v>
      </c>
      <c r="E93" s="32"/>
      <c r="F93" s="32"/>
      <c r="G93" s="32"/>
      <c r="H93" s="32"/>
      <c r="I93" s="32"/>
      <c r="J93" s="31"/>
      <c r="K93" s="31"/>
      <c r="L93" s="32"/>
      <c r="M93" s="32"/>
      <c r="N93" s="32"/>
      <c r="O93" s="32"/>
      <c r="P93" s="32"/>
    </row>
    <row r="94" customFormat="false" ht="13.8" hidden="false" customHeight="false" outlineLevel="0" collapsed="false">
      <c r="A94" s="33" t="s">
        <v>98</v>
      </c>
      <c r="B94" s="33"/>
      <c r="C94" s="33"/>
      <c r="D94" s="33"/>
      <c r="E94" s="32" t="n">
        <f aca="false">SUM(E86:E93)</f>
        <v>26.2063636363636</v>
      </c>
      <c r="F94" s="32" t="n">
        <f aca="false">SUM(F86:F93)</f>
        <v>38.165</v>
      </c>
      <c r="G94" s="32" t="n">
        <f aca="false">SUM(G86:G93)</f>
        <v>53.8025</v>
      </c>
      <c r="H94" s="32" t="n">
        <f aca="false">SUM(H86:H93)</f>
        <v>608.672045454546</v>
      </c>
      <c r="I94" s="32" t="n">
        <f aca="false">SUM(I86:I93)</f>
        <v>442.227272727273</v>
      </c>
      <c r="J94" s="32" t="n">
        <f aca="false">SUM(J86:J93)</f>
        <v>0.186818181818182</v>
      </c>
      <c r="K94" s="32" t="n">
        <f aca="false">SUM(K86:K93)</f>
        <v>0.790681818181818</v>
      </c>
      <c r="L94" s="32" t="n">
        <f aca="false">SUM(L86:L93)</f>
        <v>11.6554545454545</v>
      </c>
      <c r="M94" s="32" t="n">
        <f aca="false">SUM(M86:M93)</f>
        <v>404.499090909091</v>
      </c>
      <c r="N94" s="32" t="n">
        <f aca="false">SUM(N86:N93)</f>
        <v>61.46</v>
      </c>
      <c r="O94" s="32" t="n">
        <f aca="false">SUM(O86:O93)</f>
        <v>480.944545454545</v>
      </c>
      <c r="P94" s="32" t="n">
        <f aca="false">SUM(P86:P93)</f>
        <v>6.42681818181818</v>
      </c>
    </row>
    <row r="95" customFormat="false" ht="13.8" hidden="false" customHeight="false" outlineLevel="0" collapsed="false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</row>
    <row r="96" customFormat="false" ht="12.75" hidden="false" customHeight="true" outlineLevel="0" collapsed="false">
      <c r="A96" s="75" t="s">
        <v>38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</row>
    <row r="97" customFormat="false" ht="13.8" hidden="false" customHeight="false" outlineLevel="0" collapsed="false">
      <c r="A97" s="75"/>
      <c r="B97" s="21" t="s">
        <v>83</v>
      </c>
      <c r="C97" s="26" t="s">
        <v>99</v>
      </c>
      <c r="D97" s="21" t="n">
        <v>60</v>
      </c>
      <c r="E97" s="27" t="n">
        <f aca="false">BD97*60/50</f>
        <v>0.42</v>
      </c>
      <c r="F97" s="27" t="n">
        <f aca="false">BE97*60/50</f>
        <v>0.06</v>
      </c>
      <c r="G97" s="27" t="n">
        <f aca="false">BF97*60/50</f>
        <v>1.14</v>
      </c>
      <c r="H97" s="27" t="n">
        <f aca="false">BG97*60/50</f>
        <v>7.2</v>
      </c>
      <c r="I97" s="27" t="n">
        <f aca="false">BH97*60/50</f>
        <v>0</v>
      </c>
      <c r="J97" s="27" t="n">
        <f aca="false">BI97*60/50</f>
        <v>0.024</v>
      </c>
      <c r="K97" s="27" t="n">
        <f aca="false">BJ97*60/50</f>
        <v>0.012</v>
      </c>
      <c r="L97" s="27" t="n">
        <f aca="false">BK97*60/50</f>
        <v>2.94</v>
      </c>
      <c r="M97" s="27" t="n">
        <f aca="false">BL97*60/50</f>
        <v>10.2</v>
      </c>
      <c r="N97" s="27" t="n">
        <f aca="false">BM97*60/50</f>
        <v>8.4</v>
      </c>
      <c r="O97" s="27" t="n">
        <f aca="false">BN97*60/50</f>
        <v>18</v>
      </c>
      <c r="P97" s="27" t="n">
        <f aca="false">BO97*60/50</f>
        <v>0.3</v>
      </c>
      <c r="AC97" s="27" t="n">
        <v>0.48</v>
      </c>
      <c r="AD97" s="27" t="n">
        <v>0.06</v>
      </c>
      <c r="AE97" s="27" t="n">
        <v>1.02</v>
      </c>
      <c r="AF97" s="27" t="n">
        <v>6</v>
      </c>
      <c r="AG97" s="27"/>
      <c r="AH97" s="27" t="n">
        <v>0.01</v>
      </c>
      <c r="AI97" s="27" t="n">
        <v>0.06</v>
      </c>
      <c r="AJ97" s="27" t="n">
        <v>2.1</v>
      </c>
      <c r="AK97" s="27" t="n">
        <v>13.8</v>
      </c>
      <c r="AL97" s="27" t="n">
        <v>8.4</v>
      </c>
      <c r="AM97" s="27" t="n">
        <v>14.4</v>
      </c>
      <c r="AN97" s="27" t="n">
        <v>0.36</v>
      </c>
      <c r="BD97" s="27" t="n">
        <v>0.35</v>
      </c>
      <c r="BE97" s="27" t="n">
        <v>0.05</v>
      </c>
      <c r="BF97" s="27" t="n">
        <v>0.95</v>
      </c>
      <c r="BG97" s="27" t="n">
        <v>6</v>
      </c>
      <c r="BH97" s="27"/>
      <c r="BI97" s="27" t="n">
        <v>0.02</v>
      </c>
      <c r="BJ97" s="27" t="n">
        <v>0.01</v>
      </c>
      <c r="BK97" s="27" t="n">
        <v>2.45</v>
      </c>
      <c r="BL97" s="27" t="n">
        <v>8.5</v>
      </c>
      <c r="BM97" s="27" t="n">
        <v>7</v>
      </c>
      <c r="BN97" s="27" t="n">
        <v>15</v>
      </c>
      <c r="BO97" s="27" t="n">
        <v>0.25</v>
      </c>
    </row>
    <row r="98" s="35" customFormat="true" ht="13.8" hidden="false" customHeight="false" outlineLevel="0" collapsed="false">
      <c r="A98" s="75"/>
      <c r="B98" s="21" t="s">
        <v>100</v>
      </c>
      <c r="C98" s="26" t="s">
        <v>228</v>
      </c>
      <c r="D98" s="21" t="n">
        <v>225</v>
      </c>
      <c r="E98" s="21" t="n">
        <v>3.05</v>
      </c>
      <c r="F98" s="21" t="n">
        <v>6.77</v>
      </c>
      <c r="G98" s="21" t="n">
        <v>12.75</v>
      </c>
      <c r="H98" s="21" t="n">
        <v>124.8</v>
      </c>
      <c r="I98" s="21" t="n">
        <v>97.6</v>
      </c>
      <c r="J98" s="21" t="n">
        <v>0.04</v>
      </c>
      <c r="K98" s="21" t="n">
        <v>0.03</v>
      </c>
      <c r="L98" s="21" t="n">
        <v>0.4</v>
      </c>
      <c r="M98" s="21" t="n">
        <v>22.84</v>
      </c>
      <c r="N98" s="21" t="n">
        <v>8.54</v>
      </c>
      <c r="O98" s="21" t="n">
        <v>30.08</v>
      </c>
      <c r="P98" s="21" t="n">
        <v>0.52</v>
      </c>
      <c r="BD98" s="21" t="n">
        <v>0.82</v>
      </c>
      <c r="BE98" s="21" t="n">
        <v>2.64</v>
      </c>
      <c r="BF98" s="21" t="n">
        <v>4.12</v>
      </c>
      <c r="BG98" s="21" t="n">
        <v>43</v>
      </c>
      <c r="BH98" s="21" t="n">
        <v>4</v>
      </c>
      <c r="BI98" s="21" t="n">
        <v>0.01</v>
      </c>
      <c r="BJ98" s="21" t="n">
        <v>0.02</v>
      </c>
      <c r="BK98" s="21" t="n">
        <v>10.57</v>
      </c>
      <c r="BL98" s="21" t="n">
        <v>26.15</v>
      </c>
      <c r="BM98" s="21" t="n">
        <v>11.22</v>
      </c>
      <c r="BN98" s="21" t="n">
        <v>20.92</v>
      </c>
      <c r="BO98" s="21" t="n">
        <v>0.45</v>
      </c>
      <c r="XBZ98" s="37"/>
      <c r="XCA98" s="37"/>
      <c r="XCB98" s="37"/>
      <c r="XCC98" s="37"/>
      <c r="XCD98" s="37"/>
      <c r="XCE98" s="37"/>
      <c r="XCF98" s="37"/>
      <c r="XCG98" s="37"/>
      <c r="XCH98" s="37"/>
      <c r="XCI98" s="37"/>
      <c r="XCJ98" s="37"/>
      <c r="XCK98" s="37"/>
      <c r="XCL98" s="37"/>
      <c r="XCM98" s="37"/>
      <c r="XCN98" s="37"/>
      <c r="XCO98" s="37"/>
      <c r="XCP98" s="37"/>
      <c r="XCQ98" s="37"/>
      <c r="XCR98" s="37"/>
      <c r="XCS98" s="37"/>
      <c r="XCT98" s="37"/>
      <c r="XCU98" s="37"/>
      <c r="XCV98" s="37"/>
      <c r="XCW98" s="37"/>
      <c r="XCX98" s="37"/>
      <c r="XCY98" s="37"/>
      <c r="XCZ98" s="37"/>
      <c r="XDA98" s="37"/>
      <c r="XDB98" s="37"/>
      <c r="XDC98" s="37"/>
      <c r="XDD98" s="37"/>
      <c r="XDE98" s="37"/>
      <c r="XDF98" s="37"/>
      <c r="XDG98" s="37"/>
      <c r="XDH98" s="37"/>
      <c r="XDI98" s="37"/>
      <c r="XDJ98" s="37"/>
      <c r="XDK98" s="37"/>
      <c r="XDL98" s="37"/>
      <c r="XDM98" s="37"/>
      <c r="XDN98" s="37"/>
      <c r="XDO98" s="37"/>
      <c r="XDP98" s="37"/>
      <c r="XDQ98" s="37"/>
      <c r="XDR98" s="37"/>
      <c r="XDS98" s="37"/>
      <c r="XDT98" s="37"/>
      <c r="XDU98" s="37"/>
      <c r="XDV98" s="37"/>
      <c r="XDW98" s="37"/>
      <c r="XDX98" s="37"/>
      <c r="XDY98" s="37"/>
      <c r="XDZ98" s="37"/>
      <c r="XEA98" s="37"/>
      <c r="XEB98" s="37"/>
      <c r="XEC98" s="37"/>
      <c r="XED98" s="37"/>
      <c r="XEE98" s="37"/>
      <c r="XEF98" s="37"/>
      <c r="XEG98" s="37"/>
      <c r="XEH98" s="37"/>
      <c r="XEI98" s="37"/>
      <c r="XEJ98" s="37"/>
      <c r="XEK98" s="37"/>
      <c r="XEL98" s="37"/>
      <c r="XEM98" s="37"/>
      <c r="XEN98" s="37"/>
      <c r="XEO98" s="37"/>
      <c r="XEP98" s="37"/>
      <c r="XEQ98" s="37"/>
      <c r="XER98" s="37"/>
      <c r="XES98" s="37"/>
      <c r="XET98" s="37"/>
      <c r="XEU98" s="37"/>
      <c r="XEV98" s="37"/>
      <c r="XEW98" s="37"/>
      <c r="XEX98" s="37"/>
      <c r="XEY98" s="37"/>
      <c r="XEZ98" s="37"/>
      <c r="XFA98" s="37"/>
      <c r="XFB98" s="37"/>
      <c r="XFC98" s="37"/>
      <c r="XFD98" s="4"/>
    </row>
    <row r="99" s="1" customFormat="true" ht="13.8" hidden="false" customHeight="false" outlineLevel="0" collapsed="false">
      <c r="A99" s="75"/>
      <c r="B99" s="21" t="s">
        <v>102</v>
      </c>
      <c r="C99" s="15" t="s">
        <v>229</v>
      </c>
      <c r="D99" s="21" t="n">
        <v>90</v>
      </c>
      <c r="E99" s="27" t="n">
        <v>9.31</v>
      </c>
      <c r="F99" s="27" t="n">
        <v>3.07</v>
      </c>
      <c r="G99" s="27" t="n">
        <f aca="false">SUM(CE99*90/100)</f>
        <v>3.465</v>
      </c>
      <c r="H99" s="27" t="n">
        <v>78.3</v>
      </c>
      <c r="I99" s="27" t="n">
        <f aca="false">SUM(CG99*90/100)</f>
        <v>5.49</v>
      </c>
      <c r="J99" s="27" t="n">
        <v>0.06</v>
      </c>
      <c r="K99" s="27" t="n">
        <v>0.05</v>
      </c>
      <c r="L99" s="27" t="n">
        <v>4.27</v>
      </c>
      <c r="M99" s="27" t="n">
        <v>24.89</v>
      </c>
      <c r="N99" s="27" t="n">
        <v>26.79</v>
      </c>
      <c r="O99" s="27" t="n">
        <v>133.96</v>
      </c>
      <c r="P99" s="27" t="n">
        <v>0.57</v>
      </c>
      <c r="BD99" s="27" t="n">
        <v>10.34</v>
      </c>
      <c r="BE99" s="27" t="n">
        <v>3.41</v>
      </c>
      <c r="BF99" s="27" t="n">
        <v>3.85</v>
      </c>
      <c r="BG99" s="27" t="n">
        <v>87</v>
      </c>
      <c r="BH99" s="27" t="n">
        <v>6.1</v>
      </c>
      <c r="BI99" s="21" t="n">
        <v>0.07</v>
      </c>
      <c r="BJ99" s="21" t="n">
        <v>0.06</v>
      </c>
      <c r="BK99" s="27" t="n">
        <v>4.74</v>
      </c>
      <c r="BL99" s="27" t="n">
        <v>27.65</v>
      </c>
      <c r="BM99" s="27" t="n">
        <v>29.77</v>
      </c>
      <c r="BN99" s="27" t="n">
        <v>148.84</v>
      </c>
      <c r="BO99" s="27" t="n">
        <v>0.63</v>
      </c>
      <c r="CC99" s="27" t="n">
        <v>10.28</v>
      </c>
      <c r="CD99" s="27" t="n">
        <v>3.6</v>
      </c>
      <c r="CE99" s="27" t="n">
        <v>3.85</v>
      </c>
      <c r="CF99" s="27" t="n">
        <v>89</v>
      </c>
      <c r="CG99" s="27" t="n">
        <v>6.1</v>
      </c>
      <c r="CH99" s="27" t="n">
        <v>0.08</v>
      </c>
      <c r="CI99" s="27" t="n">
        <v>0.08</v>
      </c>
      <c r="CJ99" s="27" t="n">
        <v>4.43</v>
      </c>
      <c r="CK99" s="27" t="n">
        <v>36.8</v>
      </c>
      <c r="CL99" s="27" t="n">
        <v>45.02</v>
      </c>
      <c r="CM99" s="27" t="n">
        <v>167.14</v>
      </c>
      <c r="CN99" s="27" t="n">
        <v>0.81</v>
      </c>
      <c r="WRG99" s="4"/>
    </row>
    <row r="100" s="1" customFormat="true" ht="13.8" hidden="false" customHeight="false" outlineLevel="0" collapsed="false">
      <c r="A100" s="75"/>
      <c r="B100" s="21" t="s">
        <v>104</v>
      </c>
      <c r="C100" s="26" t="s">
        <v>105</v>
      </c>
      <c r="D100" s="21" t="n">
        <v>150</v>
      </c>
      <c r="E100" s="27" t="n">
        <v>3.64</v>
      </c>
      <c r="F100" s="27" t="n">
        <v>4.3</v>
      </c>
      <c r="G100" s="27" t="n">
        <v>36.67</v>
      </c>
      <c r="H100" s="27" t="n">
        <v>199.95</v>
      </c>
      <c r="I100" s="27" t="n">
        <v>18.4</v>
      </c>
      <c r="J100" s="27" t="n">
        <v>0.02</v>
      </c>
      <c r="K100" s="27" t="n">
        <v>0.02</v>
      </c>
      <c r="L100" s="27" t="n">
        <v>0</v>
      </c>
      <c r="M100" s="27" t="n">
        <v>2.42</v>
      </c>
      <c r="N100" s="27" t="n">
        <v>19.01</v>
      </c>
      <c r="O100" s="27" t="n">
        <v>60.6</v>
      </c>
      <c r="P100" s="27" t="n">
        <v>0.51</v>
      </c>
      <c r="Q100" s="40"/>
      <c r="R100" s="40"/>
      <c r="S100" s="40"/>
      <c r="T100" s="40"/>
      <c r="U100" s="40"/>
      <c r="V100" s="41"/>
      <c r="W100" s="41"/>
      <c r="X100" s="40"/>
      <c r="Y100" s="40"/>
      <c r="Z100" s="40"/>
      <c r="AA100" s="40"/>
      <c r="AB100" s="40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XFD100" s="4"/>
    </row>
    <row r="101" customFormat="false" ht="13.8" hidden="false" customHeight="false" outlineLevel="0" collapsed="false">
      <c r="A101" s="75"/>
      <c r="B101" s="21" t="s">
        <v>31</v>
      </c>
      <c r="C101" s="26" t="s">
        <v>32</v>
      </c>
      <c r="D101" s="21" t="n">
        <v>30</v>
      </c>
      <c r="E101" s="27" t="n">
        <f aca="false">BD101*30/20</f>
        <v>2.04</v>
      </c>
      <c r="F101" s="27" t="n">
        <f aca="false">BE101*30/20</f>
        <v>0.36</v>
      </c>
      <c r="G101" s="27" t="n">
        <f aca="false">BF101*30/20</f>
        <v>10.08</v>
      </c>
      <c r="H101" s="27" t="n">
        <f aca="false">BG101*30/20</f>
        <v>51.24</v>
      </c>
      <c r="I101" s="27" t="n">
        <f aca="false">BH101*30/20</f>
        <v>0</v>
      </c>
      <c r="J101" s="27" t="n">
        <f aca="false">BI101*30/20</f>
        <v>0.045</v>
      </c>
      <c r="K101" s="27" t="n">
        <f aca="false">BJ101*30/20</f>
        <v>0.03</v>
      </c>
      <c r="L101" s="27" t="n">
        <f aca="false">BK101*30/20</f>
        <v>0</v>
      </c>
      <c r="M101" s="27" t="n">
        <f aca="false">BL101*30/20</f>
        <v>13.515</v>
      </c>
      <c r="N101" s="27" t="n">
        <f aca="false">BM101*30/20</f>
        <v>14.115</v>
      </c>
      <c r="O101" s="27" t="n">
        <f aca="false">BN101*30/20</f>
        <v>45.21</v>
      </c>
      <c r="P101" s="27" t="n">
        <f aca="false">BO101*30/20</f>
        <v>1.125</v>
      </c>
      <c r="Q101" s="27" t="n">
        <v>1.7</v>
      </c>
      <c r="R101" s="27" t="n">
        <v>0.3</v>
      </c>
      <c r="S101" s="27" t="n">
        <v>8.4</v>
      </c>
      <c r="T101" s="27" t="n">
        <v>42.7</v>
      </c>
      <c r="U101" s="27"/>
      <c r="V101" s="27" t="n">
        <v>0.04</v>
      </c>
      <c r="W101" s="27" t="n">
        <v>0.02</v>
      </c>
      <c r="X101" s="27"/>
      <c r="Y101" s="27" t="n">
        <v>11.26</v>
      </c>
      <c r="Z101" s="27" t="n">
        <v>11.76</v>
      </c>
      <c r="AA101" s="27" t="n">
        <v>37.68</v>
      </c>
      <c r="AB101" s="27" t="n">
        <v>0.94</v>
      </c>
      <c r="BD101" s="27" t="n">
        <v>1.36</v>
      </c>
      <c r="BE101" s="27" t="n">
        <v>0.24</v>
      </c>
      <c r="BF101" s="27" t="n">
        <v>6.72</v>
      </c>
      <c r="BG101" s="27" t="n">
        <v>34.16</v>
      </c>
      <c r="BH101" s="27"/>
      <c r="BI101" s="27" t="n">
        <v>0.03</v>
      </c>
      <c r="BJ101" s="27" t="n">
        <v>0.02</v>
      </c>
      <c r="BK101" s="27"/>
      <c r="BL101" s="27" t="n">
        <v>9.01</v>
      </c>
      <c r="BM101" s="27" t="n">
        <v>9.41</v>
      </c>
      <c r="BN101" s="27" t="n">
        <v>30.14</v>
      </c>
      <c r="BO101" s="27" t="n">
        <v>0.75</v>
      </c>
    </row>
    <row r="102" customFormat="false" ht="17.15" hidden="false" customHeight="true" outlineLevel="0" collapsed="false">
      <c r="A102" s="75"/>
      <c r="B102" s="21" t="s">
        <v>31</v>
      </c>
      <c r="C102" s="15" t="s">
        <v>33</v>
      </c>
      <c r="D102" s="21" t="n">
        <v>40</v>
      </c>
      <c r="E102" s="27" t="n">
        <f aca="false">BD102*40/40</f>
        <v>2.96</v>
      </c>
      <c r="F102" s="27" t="n">
        <f aca="false">BE102*40/40</f>
        <v>0.36</v>
      </c>
      <c r="G102" s="27" t="n">
        <f aca="false">BF102*40/40</f>
        <v>21.1</v>
      </c>
      <c r="H102" s="27" t="n">
        <f aca="false">BG102*40/40</f>
        <v>93.78</v>
      </c>
      <c r="I102" s="27" t="n">
        <f aca="false">BH102*40/40</f>
        <v>0</v>
      </c>
      <c r="J102" s="27" t="n">
        <f aca="false">BI102*40/40</f>
        <v>0</v>
      </c>
      <c r="K102" s="27" t="n">
        <f aca="false">BJ102*40/40</f>
        <v>0.02</v>
      </c>
      <c r="L102" s="27" t="n">
        <f aca="false">BK102*40/40</f>
        <v>0</v>
      </c>
      <c r="M102" s="27" t="n">
        <f aca="false">BL102*40/40</f>
        <v>8</v>
      </c>
      <c r="N102" s="27" t="n">
        <f aca="false">BM102*40/40</f>
        <v>5.6</v>
      </c>
      <c r="O102" s="27" t="n">
        <f aca="false">BN102*40/40</f>
        <v>26</v>
      </c>
      <c r="P102" s="27" t="n">
        <f aca="false">BO102*40/40</f>
        <v>0.44</v>
      </c>
      <c r="Q102" s="27" t="n">
        <v>3.03</v>
      </c>
      <c r="R102" s="27" t="n">
        <v>0.36</v>
      </c>
      <c r="S102" s="27" t="n">
        <v>19.64</v>
      </c>
      <c r="T102" s="27" t="n">
        <v>93.77</v>
      </c>
      <c r="U102" s="27"/>
      <c r="V102" s="27"/>
      <c r="W102" s="27" t="n">
        <v>0.013</v>
      </c>
      <c r="X102" s="27"/>
      <c r="Y102" s="27" t="n">
        <v>8</v>
      </c>
      <c r="Z102" s="27" t="n">
        <v>5.6</v>
      </c>
      <c r="AA102" s="27" t="n">
        <v>26</v>
      </c>
      <c r="AB102" s="27" t="n">
        <v>0.44</v>
      </c>
      <c r="AC102" s="27" t="n">
        <v>3</v>
      </c>
      <c r="AD102" s="27" t="n">
        <f aca="false">AP102*40/40</f>
        <v>0</v>
      </c>
      <c r="AE102" s="27" t="n">
        <f aca="false">AQ102*40/40</f>
        <v>0</v>
      </c>
      <c r="AF102" s="27" t="n">
        <f aca="false">AR102*40/40</f>
        <v>0</v>
      </c>
      <c r="AG102" s="27" t="n">
        <f aca="false">AS102*40/40</f>
        <v>0</v>
      </c>
      <c r="AH102" s="27" t="n">
        <f aca="false">AT102*40/40</f>
        <v>0</v>
      </c>
      <c r="AI102" s="27" t="n">
        <f aca="false">AU102*40/40</f>
        <v>0</v>
      </c>
      <c r="AJ102" s="27" t="n">
        <f aca="false">AV102*40/40</f>
        <v>0</v>
      </c>
      <c r="AK102" s="27" t="n">
        <f aca="false">AW102*40/40</f>
        <v>0</v>
      </c>
      <c r="AL102" s="27" t="n">
        <f aca="false">AX102*40/40</f>
        <v>0</v>
      </c>
      <c r="AM102" s="27" t="n">
        <f aca="false">AY102*40/40</f>
        <v>0</v>
      </c>
      <c r="AN102" s="27" t="n">
        <f aca="false">AZ102*40/40</f>
        <v>0</v>
      </c>
      <c r="BD102" s="27" t="n">
        <v>2.96</v>
      </c>
      <c r="BE102" s="27" t="n">
        <v>0.36</v>
      </c>
      <c r="BF102" s="27" t="n">
        <v>21.1</v>
      </c>
      <c r="BG102" s="27" t="n">
        <v>93.78</v>
      </c>
      <c r="BH102" s="27"/>
      <c r="BI102" s="27"/>
      <c r="BJ102" s="27" t="n">
        <v>0.02</v>
      </c>
      <c r="BK102" s="27"/>
      <c r="BL102" s="27" t="n">
        <v>8</v>
      </c>
      <c r="BM102" s="27" t="n">
        <v>5.6</v>
      </c>
      <c r="BN102" s="27" t="n">
        <v>26</v>
      </c>
      <c r="BO102" s="27" t="n">
        <v>0.44</v>
      </c>
      <c r="WAQ102" s="2"/>
      <c r="WAR102" s="2"/>
      <c r="WAS102" s="2"/>
      <c r="WAT102" s="2"/>
      <c r="WAU102" s="2"/>
      <c r="WAV102" s="2"/>
      <c r="WAW102" s="2"/>
      <c r="WAX102" s="2"/>
      <c r="WAY102" s="2"/>
      <c r="WAZ102" s="2"/>
      <c r="WBA102" s="2"/>
      <c r="WBB102" s="2"/>
      <c r="WBC102" s="2"/>
      <c r="WBD102" s="2"/>
      <c r="WBE102" s="2"/>
      <c r="WBF102" s="2"/>
      <c r="WBG102" s="2"/>
      <c r="WBH102" s="2"/>
      <c r="WBI102" s="2"/>
      <c r="WBJ102" s="2"/>
      <c r="WBK102" s="2"/>
      <c r="WBL102" s="2"/>
      <c r="WBM102" s="2"/>
      <c r="WBN102" s="2"/>
      <c r="WBO102" s="2"/>
      <c r="WBP102" s="2"/>
      <c r="WBQ102" s="2"/>
      <c r="WBR102" s="2"/>
      <c r="WBS102" s="2"/>
      <c r="WBT102" s="2"/>
      <c r="WBU102" s="2"/>
      <c r="WBV102" s="2"/>
      <c r="WBW102" s="2"/>
      <c r="WBX102" s="2"/>
      <c r="WBY102" s="2"/>
      <c r="WBZ102" s="2"/>
      <c r="WCA102" s="2"/>
      <c r="WCB102" s="2"/>
      <c r="WCC102" s="2"/>
      <c r="WCD102" s="2"/>
      <c r="WCE102" s="2"/>
      <c r="WCF102" s="2"/>
      <c r="WCG102" s="2"/>
      <c r="WCH102" s="2"/>
      <c r="WCI102" s="2"/>
      <c r="WCJ102" s="2"/>
      <c r="WCK102" s="2"/>
      <c r="WCL102" s="2"/>
      <c r="WCM102" s="2"/>
      <c r="WCN102" s="2"/>
      <c r="WCO102" s="2"/>
      <c r="WCP102" s="2"/>
      <c r="WCQ102" s="2"/>
      <c r="WCR102" s="2"/>
      <c r="WCS102" s="2"/>
      <c r="WCT102" s="2"/>
      <c r="WCU102" s="2"/>
      <c r="WCV102" s="2"/>
      <c r="WCW102" s="2"/>
      <c r="WCX102" s="2"/>
      <c r="WCY102" s="2"/>
      <c r="WCZ102" s="2"/>
      <c r="WDA102" s="2"/>
      <c r="WDB102" s="2"/>
      <c r="WDC102" s="2"/>
      <c r="WDD102" s="2"/>
      <c r="WDE102" s="2"/>
      <c r="WDF102" s="2"/>
      <c r="WDG102" s="2"/>
      <c r="WDH102" s="2"/>
      <c r="WDI102" s="2"/>
      <c r="WDJ102" s="2"/>
      <c r="WDK102" s="2"/>
      <c r="WDL102" s="2"/>
      <c r="WDM102" s="2"/>
      <c r="WDN102" s="2"/>
      <c r="WDO102" s="2"/>
      <c r="WDP102" s="2"/>
      <c r="WDQ102" s="2"/>
      <c r="WDR102" s="2"/>
      <c r="WDS102" s="2"/>
      <c r="WDT102" s="2"/>
      <c r="WDU102" s="2"/>
      <c r="WDV102" s="2"/>
      <c r="WDW102" s="2"/>
      <c r="WDX102" s="2"/>
      <c r="WDY102" s="2"/>
      <c r="WDZ102" s="2"/>
      <c r="WEA102" s="2"/>
      <c r="WEB102" s="2"/>
      <c r="WEC102" s="2"/>
      <c r="WED102" s="2"/>
      <c r="WEE102" s="2"/>
      <c r="WEF102" s="2"/>
      <c r="WEG102" s="2"/>
      <c r="WEH102" s="2"/>
      <c r="WEI102" s="2"/>
      <c r="WEJ102" s="2"/>
      <c r="WEK102" s="2"/>
      <c r="WEL102" s="2"/>
      <c r="WEM102" s="2"/>
      <c r="WEN102" s="2"/>
      <c r="WEO102" s="2"/>
      <c r="WEP102" s="2"/>
      <c r="WEQ102" s="2"/>
      <c r="WER102" s="2"/>
      <c r="WES102" s="2"/>
      <c r="WET102" s="2"/>
      <c r="WEU102" s="2"/>
      <c r="WEV102" s="2"/>
      <c r="WEW102" s="2"/>
      <c r="WEX102" s="2"/>
      <c r="WEY102" s="2"/>
      <c r="WEZ102" s="2"/>
      <c r="WFA102" s="2"/>
      <c r="WFB102" s="2"/>
      <c r="WFC102" s="2"/>
      <c r="WFD102" s="2"/>
      <c r="WFE102" s="2"/>
      <c r="WFF102" s="2"/>
      <c r="WFG102" s="2"/>
      <c r="WFH102" s="2"/>
      <c r="WFI102" s="2"/>
      <c r="WFJ102" s="2"/>
      <c r="WFK102" s="2"/>
      <c r="WFL102" s="2"/>
      <c r="WFM102" s="2"/>
      <c r="WFN102" s="2"/>
      <c r="WFO102" s="2"/>
      <c r="WFP102" s="2"/>
      <c r="WFQ102" s="2"/>
      <c r="WFR102" s="2"/>
      <c r="WFS102" s="2"/>
      <c r="WFT102" s="2"/>
      <c r="WFU102" s="2"/>
      <c r="WFV102" s="2"/>
      <c r="WFW102" s="2"/>
      <c r="WFX102" s="2"/>
      <c r="WFY102" s="2"/>
      <c r="WFZ102" s="2"/>
      <c r="WGA102" s="2"/>
      <c r="WGB102" s="2"/>
      <c r="WGC102" s="2"/>
      <c r="WGD102" s="2"/>
      <c r="WGE102" s="2"/>
      <c r="WGF102" s="2"/>
      <c r="WGG102" s="2"/>
      <c r="WGH102" s="2"/>
      <c r="WGI102" s="2"/>
      <c r="WGJ102" s="2"/>
      <c r="WGK102" s="2"/>
      <c r="WGL102" s="2"/>
      <c r="WGM102" s="2"/>
      <c r="WGN102" s="2"/>
      <c r="WGO102" s="2"/>
      <c r="WGP102" s="2"/>
      <c r="WGQ102" s="2"/>
      <c r="WGR102" s="2"/>
      <c r="WGS102" s="2"/>
      <c r="WGT102" s="2"/>
      <c r="WGU102" s="2"/>
      <c r="WGV102" s="2"/>
      <c r="WGW102" s="2"/>
      <c r="WGX102" s="2"/>
      <c r="WGY102" s="2"/>
      <c r="WGZ102" s="2"/>
      <c r="WHA102" s="2"/>
      <c r="WHB102" s="2"/>
      <c r="WHC102" s="2"/>
      <c r="WHD102" s="2"/>
      <c r="WHE102" s="2"/>
      <c r="WHF102" s="2"/>
      <c r="WHG102" s="2"/>
      <c r="WHH102" s="2"/>
      <c r="WHI102" s="2"/>
      <c r="WHJ102" s="2"/>
      <c r="WHK102" s="2"/>
      <c r="WHL102" s="2"/>
      <c r="WHM102" s="2"/>
      <c r="WHN102" s="2"/>
      <c r="WHO102" s="2"/>
      <c r="WHP102" s="2"/>
      <c r="WHQ102" s="2"/>
      <c r="WHR102" s="2"/>
      <c r="WHS102" s="2"/>
      <c r="WHT102" s="2"/>
      <c r="WHU102" s="2"/>
      <c r="WHV102" s="2"/>
      <c r="WHW102" s="2"/>
      <c r="WHX102" s="2"/>
      <c r="WHY102" s="2"/>
      <c r="WHZ102" s="2"/>
      <c r="WIA102" s="2"/>
      <c r="WIB102" s="2"/>
      <c r="WIC102" s="2"/>
      <c r="WID102" s="2"/>
      <c r="WIE102" s="2"/>
      <c r="WIF102" s="2"/>
      <c r="WIG102" s="2"/>
      <c r="WIH102" s="2"/>
      <c r="WII102" s="2"/>
      <c r="WIJ102" s="2"/>
      <c r="WIK102" s="2"/>
      <c r="WIL102" s="2"/>
      <c r="WIM102" s="2"/>
      <c r="WIN102" s="2"/>
      <c r="WIO102" s="2"/>
      <c r="WIP102" s="2"/>
      <c r="WIQ102" s="2"/>
      <c r="WIR102" s="2"/>
      <c r="WIS102" s="2"/>
      <c r="WIT102" s="2"/>
      <c r="WIU102" s="2"/>
      <c r="WIV102" s="2"/>
      <c r="WIW102" s="2"/>
      <c r="WIX102" s="2"/>
      <c r="WIY102" s="2"/>
      <c r="WIZ102" s="2"/>
      <c r="WJA102" s="2"/>
      <c r="WJB102" s="2"/>
      <c r="WJC102" s="2"/>
      <c r="WJD102" s="2"/>
      <c r="WJE102" s="2"/>
      <c r="WJF102" s="2"/>
      <c r="WJG102" s="2"/>
      <c r="WJH102" s="2"/>
      <c r="WJI102" s="2"/>
      <c r="WJJ102" s="2"/>
      <c r="WJK102" s="2"/>
      <c r="WJL102" s="2"/>
      <c r="WJM102" s="2"/>
      <c r="WJN102" s="2"/>
      <c r="WJO102" s="2"/>
      <c r="WJP102" s="2"/>
      <c r="WJQ102" s="2"/>
      <c r="WJR102" s="2"/>
      <c r="WJS102" s="2"/>
      <c r="WJT102" s="2"/>
      <c r="WJU102" s="2"/>
      <c r="WJV102" s="2"/>
      <c r="WJW102" s="2"/>
      <c r="WJX102" s="2"/>
      <c r="WJY102" s="2"/>
      <c r="WJZ102" s="2"/>
      <c r="WKA102" s="2"/>
      <c r="WKB102" s="2"/>
      <c r="WKC102" s="2"/>
      <c r="WKD102" s="2"/>
      <c r="WKE102" s="2"/>
      <c r="WKF102" s="2"/>
      <c r="WKG102" s="2"/>
      <c r="WKH102" s="2"/>
      <c r="WKI102" s="2"/>
      <c r="WKJ102" s="2"/>
      <c r="WKK102" s="2"/>
      <c r="WKL102" s="2"/>
      <c r="WKM102" s="2"/>
      <c r="WKN102" s="2"/>
      <c r="WKO102" s="2"/>
      <c r="WKP102" s="2"/>
      <c r="WKQ102" s="2"/>
      <c r="WKR102" s="2"/>
      <c r="WKS102" s="2"/>
      <c r="WKT102" s="2"/>
      <c r="WKU102" s="2"/>
      <c r="WKV102" s="2"/>
      <c r="WKW102" s="2"/>
      <c r="WKX102" s="2"/>
      <c r="WKY102" s="2"/>
      <c r="WKZ102" s="2"/>
      <c r="WLA102" s="2"/>
      <c r="WLB102" s="2"/>
      <c r="WLC102" s="2"/>
      <c r="WLD102" s="2"/>
      <c r="WLE102" s="2"/>
      <c r="WLF102" s="2"/>
      <c r="WLG102" s="2"/>
      <c r="WLH102" s="2"/>
      <c r="WLI102" s="2"/>
      <c r="WLJ102" s="2"/>
      <c r="WLK102" s="2"/>
      <c r="WLL102" s="2"/>
      <c r="WLM102" s="2"/>
      <c r="WLN102" s="2"/>
      <c r="WLO102" s="2"/>
      <c r="WLP102" s="2"/>
      <c r="WLQ102" s="2"/>
      <c r="WLR102" s="2"/>
      <c r="WLS102" s="2"/>
      <c r="WLT102" s="2"/>
      <c r="WLU102" s="2"/>
      <c r="WLV102" s="2"/>
      <c r="WLW102" s="2"/>
      <c r="WLX102" s="2"/>
      <c r="WLY102" s="2"/>
      <c r="WLZ102" s="2"/>
      <c r="WMA102" s="2"/>
      <c r="WMB102" s="2"/>
      <c r="WMC102" s="2"/>
      <c r="WMD102" s="2"/>
      <c r="WME102" s="2"/>
      <c r="WMF102" s="2"/>
      <c r="WMG102" s="2"/>
      <c r="WMH102" s="2"/>
      <c r="WMI102" s="2"/>
      <c r="WMJ102" s="2"/>
      <c r="WMK102" s="2"/>
      <c r="WML102" s="2"/>
      <c r="WMM102" s="2"/>
      <c r="WMN102" s="2"/>
      <c r="WMO102" s="2"/>
      <c r="WMP102" s="2"/>
      <c r="WMQ102" s="2"/>
      <c r="WMR102" s="2"/>
      <c r="WMS102" s="2"/>
      <c r="WMT102" s="2"/>
      <c r="WMU102" s="2"/>
      <c r="WMV102" s="2"/>
      <c r="WMW102" s="2"/>
      <c r="WMX102" s="2"/>
      <c r="WMY102" s="2"/>
      <c r="WMZ102" s="2"/>
      <c r="WNA102" s="2"/>
      <c r="WNB102" s="2"/>
      <c r="WNC102" s="2"/>
      <c r="WND102" s="2"/>
      <c r="WNE102" s="2"/>
      <c r="WNF102" s="2"/>
      <c r="WNG102" s="2"/>
      <c r="WNH102" s="2"/>
      <c r="WNI102" s="2"/>
      <c r="WNJ102" s="2"/>
      <c r="WNK102" s="2"/>
      <c r="WNL102" s="2"/>
      <c r="WNM102" s="2"/>
      <c r="WNN102" s="2"/>
      <c r="WNO102" s="2"/>
      <c r="WNP102" s="2"/>
      <c r="WNQ102" s="2"/>
      <c r="WNR102" s="2"/>
      <c r="WNS102" s="2"/>
      <c r="WNT102" s="2"/>
      <c r="WNU102" s="2"/>
      <c r="WNV102" s="2"/>
      <c r="WNW102" s="2"/>
      <c r="WNX102" s="2"/>
      <c r="WNY102" s="2"/>
      <c r="WNZ102" s="2"/>
      <c r="WOA102" s="2"/>
      <c r="WOB102" s="2"/>
      <c r="WOC102" s="2"/>
      <c r="WOD102" s="2"/>
      <c r="WOE102" s="2"/>
      <c r="WOF102" s="2"/>
      <c r="WOG102" s="2"/>
      <c r="WOH102" s="2"/>
      <c r="WOI102" s="2"/>
      <c r="WOJ102" s="2"/>
      <c r="WOK102" s="2"/>
      <c r="WOL102" s="2"/>
      <c r="WOM102" s="2"/>
      <c r="WRG102" s="4"/>
      <c r="WRH102" s="4"/>
      <c r="WRI102" s="4"/>
      <c r="WRJ102" s="4"/>
      <c r="WRK102" s="4"/>
      <c r="WRL102" s="4"/>
      <c r="WRM102" s="4"/>
      <c r="WRN102" s="4"/>
      <c r="WRO102" s="4"/>
      <c r="WRP102" s="4"/>
      <c r="WRQ102" s="4"/>
      <c r="WRR102" s="4"/>
      <c r="WRS102" s="4"/>
      <c r="WRT102" s="4"/>
      <c r="WRU102" s="4"/>
      <c r="WRV102" s="4"/>
      <c r="WRW102" s="4"/>
      <c r="WRX102" s="4"/>
      <c r="WRY102" s="4"/>
      <c r="WRZ102" s="4"/>
      <c r="WSA102" s="4"/>
      <c r="WSB102" s="4"/>
      <c r="WSC102" s="4"/>
      <c r="WSD102" s="4"/>
      <c r="WSE102" s="4"/>
      <c r="WSF102" s="4"/>
      <c r="WSG102" s="4"/>
      <c r="WSH102" s="4"/>
      <c r="WSI102" s="4"/>
      <c r="WSJ102" s="4"/>
      <c r="WSK102" s="4"/>
      <c r="WSL102" s="4"/>
      <c r="WSM102" s="4"/>
      <c r="WSN102" s="4"/>
      <c r="WSO102" s="4"/>
      <c r="WSP102" s="4"/>
      <c r="WSQ102" s="4"/>
      <c r="WSR102" s="4"/>
      <c r="WSS102" s="4"/>
      <c r="WST102" s="4"/>
      <c r="WSU102" s="4"/>
      <c r="WSV102" s="4"/>
      <c r="WSW102" s="4"/>
      <c r="WSX102" s="4"/>
      <c r="WSY102" s="4"/>
      <c r="WSZ102" s="4"/>
      <c r="WTA102" s="4"/>
      <c r="WTB102" s="4"/>
      <c r="WTC102" s="4"/>
      <c r="WTD102" s="4"/>
      <c r="WTE102" s="4"/>
      <c r="WTF102" s="4"/>
      <c r="WTG102" s="4"/>
      <c r="WTH102" s="4"/>
      <c r="WTI102" s="4"/>
      <c r="WTJ102" s="4"/>
      <c r="WTK102" s="4"/>
      <c r="WTL102" s="4"/>
      <c r="WTM102" s="4"/>
      <c r="WTN102" s="4"/>
      <c r="WTO102" s="4"/>
      <c r="WTP102" s="4"/>
      <c r="WTQ102" s="4"/>
      <c r="WTR102" s="4"/>
      <c r="WTS102" s="4"/>
      <c r="WTT102" s="4"/>
      <c r="WTU102" s="4"/>
      <c r="WTV102" s="4"/>
      <c r="WTW102" s="4"/>
      <c r="WTX102" s="4"/>
      <c r="WTY102" s="4"/>
      <c r="WTZ102" s="4"/>
      <c r="WUA102" s="4"/>
      <c r="WUB102" s="4"/>
      <c r="WUC102" s="4"/>
      <c r="WUD102" s="4"/>
      <c r="WUE102" s="4"/>
      <c r="WUF102" s="4"/>
      <c r="WUG102" s="4"/>
      <c r="WUH102" s="4"/>
      <c r="WUI102" s="4"/>
      <c r="WUJ102" s="4"/>
      <c r="WUK102" s="4"/>
      <c r="WUL102" s="4"/>
      <c r="WUM102" s="4"/>
      <c r="WUN102" s="4"/>
      <c r="WUO102" s="4"/>
      <c r="WUP102" s="4"/>
      <c r="WUQ102" s="4"/>
      <c r="WUR102" s="4"/>
      <c r="WUS102" s="4"/>
      <c r="WUT102" s="4"/>
      <c r="WUU102" s="4"/>
      <c r="WUV102" s="4"/>
      <c r="WUW102" s="4"/>
      <c r="WUX102" s="4"/>
      <c r="WUY102" s="4"/>
      <c r="WUZ102" s="4"/>
      <c r="WVA102" s="4"/>
      <c r="WVB102" s="4"/>
      <c r="WVC102" s="4"/>
      <c r="WVD102" s="4"/>
      <c r="WVE102" s="4"/>
      <c r="WVF102" s="4"/>
      <c r="WVG102" s="4"/>
      <c r="WVH102" s="4"/>
      <c r="WVI102" s="4"/>
      <c r="WVJ102" s="4"/>
      <c r="WVK102" s="4"/>
      <c r="WVL102" s="4"/>
      <c r="WVM102" s="4"/>
      <c r="WVN102" s="4"/>
      <c r="WVO102" s="4"/>
      <c r="WVP102" s="4"/>
      <c r="WVQ102" s="4"/>
      <c r="WVR102" s="4"/>
      <c r="WVS102" s="4"/>
      <c r="WVT102" s="4"/>
      <c r="WVU102" s="4"/>
      <c r="WVV102" s="4"/>
      <c r="WVW102" s="4"/>
      <c r="WVX102" s="4"/>
      <c r="WVY102" s="4"/>
      <c r="WVZ102" s="4"/>
      <c r="WWA102" s="4"/>
      <c r="WWB102" s="4"/>
      <c r="WWC102" s="4"/>
      <c r="WWD102" s="4"/>
      <c r="WWE102" s="4"/>
      <c r="WWF102" s="4"/>
      <c r="WWG102" s="4"/>
      <c r="WWH102" s="4"/>
      <c r="WWI102" s="4"/>
      <c r="WWJ102" s="4"/>
      <c r="WWK102" s="4"/>
      <c r="WWL102" s="4"/>
      <c r="WWM102" s="4"/>
      <c r="WWN102" s="4"/>
      <c r="WWO102" s="4"/>
      <c r="WWP102" s="4"/>
      <c r="WWQ102" s="4"/>
      <c r="WWR102" s="4"/>
      <c r="WWS102" s="4"/>
      <c r="WWT102" s="4"/>
      <c r="WWU102" s="4"/>
      <c r="WWV102" s="4"/>
      <c r="WWW102" s="4"/>
      <c r="WWX102" s="4"/>
      <c r="WWY102" s="4"/>
      <c r="WWZ102" s="4"/>
      <c r="WXA102" s="4"/>
      <c r="WXB102" s="4"/>
      <c r="WXC102" s="4"/>
      <c r="WXD102" s="4"/>
      <c r="WXE102" s="4"/>
      <c r="WXF102" s="4"/>
      <c r="WXG102" s="4"/>
      <c r="WXH102" s="4"/>
      <c r="WXI102" s="4"/>
      <c r="WXJ102" s="4"/>
      <c r="WXK102" s="4"/>
      <c r="WXL102" s="4"/>
      <c r="WXM102" s="4"/>
      <c r="WXN102" s="4"/>
      <c r="WXO102" s="4"/>
      <c r="WXP102" s="4"/>
      <c r="WXQ102" s="4"/>
      <c r="WXR102" s="4"/>
      <c r="WXS102" s="4"/>
      <c r="WXT102" s="4"/>
      <c r="WXU102" s="4"/>
      <c r="WXV102" s="4"/>
      <c r="WXW102" s="4"/>
      <c r="WXX102" s="4"/>
      <c r="WXY102" s="4"/>
      <c r="WXZ102" s="4"/>
      <c r="WYA102" s="4"/>
      <c r="WYB102" s="4"/>
      <c r="WYC102" s="4"/>
      <c r="WYD102" s="4"/>
      <c r="WYE102" s="4"/>
      <c r="WYF102" s="4"/>
      <c r="WYG102" s="4"/>
      <c r="WYH102" s="4"/>
      <c r="WYI102" s="4"/>
      <c r="WYJ102" s="4"/>
      <c r="WYK102" s="4"/>
      <c r="WYL102" s="4"/>
      <c r="WYM102" s="4"/>
      <c r="WYN102" s="4"/>
      <c r="WYO102" s="4"/>
      <c r="WYP102" s="4"/>
      <c r="WYQ102" s="4"/>
      <c r="WYR102" s="4"/>
      <c r="WYS102" s="4"/>
      <c r="WYT102" s="4"/>
      <c r="WYU102" s="4"/>
      <c r="WYV102" s="4"/>
      <c r="WYW102" s="4"/>
      <c r="WYX102" s="4"/>
      <c r="WYY102" s="4"/>
      <c r="WYZ102" s="4"/>
      <c r="WZA102" s="4"/>
      <c r="WZB102" s="4"/>
      <c r="WZC102" s="4"/>
      <c r="WZD102" s="4"/>
      <c r="WZE102" s="4"/>
      <c r="WZF102" s="4"/>
      <c r="WZG102" s="4"/>
      <c r="WZH102" s="4"/>
      <c r="WZI102" s="4"/>
      <c r="WZJ102" s="4"/>
      <c r="WZK102" s="4"/>
      <c r="WZL102" s="4"/>
      <c r="WZM102" s="4"/>
      <c r="WZN102" s="4"/>
      <c r="WZO102" s="4"/>
      <c r="WZP102" s="4"/>
      <c r="WZQ102" s="4"/>
      <c r="WZR102" s="4"/>
      <c r="WZS102" s="4"/>
      <c r="WZT102" s="4"/>
      <c r="WZU102" s="4"/>
      <c r="WZV102" s="4"/>
      <c r="WZW102" s="4"/>
      <c r="WZX102" s="4"/>
      <c r="WZY102" s="4"/>
      <c r="WZZ102" s="4"/>
      <c r="XAA102" s="4"/>
      <c r="XAB102" s="4"/>
      <c r="XAC102" s="4"/>
      <c r="XAD102" s="4"/>
      <c r="XAE102" s="4"/>
      <c r="XAF102" s="4"/>
      <c r="XAG102" s="4"/>
      <c r="XAH102" s="4"/>
      <c r="XAI102" s="4"/>
      <c r="XAJ102" s="4"/>
      <c r="XAK102" s="4"/>
      <c r="XAL102" s="4"/>
      <c r="XAM102" s="4"/>
      <c r="XAN102" s="4"/>
      <c r="XAO102" s="4"/>
      <c r="XAP102" s="4"/>
      <c r="XAQ102" s="4"/>
      <c r="XAR102" s="4"/>
      <c r="XAS102" s="4"/>
      <c r="XAT102" s="4"/>
      <c r="XAU102" s="4"/>
      <c r="XAV102" s="4"/>
      <c r="XAW102" s="4"/>
      <c r="XAX102" s="4"/>
      <c r="XAY102" s="4"/>
      <c r="XAZ102" s="4"/>
      <c r="XBA102" s="4"/>
      <c r="XBB102" s="4"/>
      <c r="XBC102" s="4"/>
      <c r="XBD102" s="4"/>
      <c r="XBE102" s="4"/>
      <c r="XBF102" s="4"/>
      <c r="XBG102" s="4"/>
      <c r="XBH102" s="4"/>
      <c r="XBI102" s="4"/>
      <c r="XBJ102" s="4"/>
      <c r="XBK102" s="4"/>
      <c r="XBL102" s="4"/>
      <c r="XBM102" s="4"/>
      <c r="XBN102" s="4"/>
      <c r="XBO102" s="4"/>
      <c r="XBP102" s="4"/>
      <c r="XBQ102" s="4"/>
      <c r="XBR102" s="4"/>
      <c r="XBS102" s="4"/>
      <c r="XBT102" s="4"/>
      <c r="XBU102" s="4"/>
      <c r="XBV102" s="4"/>
      <c r="XBW102" s="4"/>
      <c r="XBX102" s="4"/>
      <c r="XBY102" s="4"/>
      <c r="XBZ102" s="4"/>
      <c r="XCA102" s="4"/>
      <c r="XCB102" s="4"/>
      <c r="XCC102" s="4"/>
      <c r="XCD102" s="4"/>
      <c r="XCE102" s="4"/>
      <c r="XCF102" s="4"/>
      <c r="XCG102" s="4"/>
      <c r="XCH102" s="4"/>
      <c r="XCI102" s="4"/>
      <c r="XCJ102" s="4"/>
      <c r="XCK102" s="4"/>
      <c r="XCL102" s="4"/>
      <c r="XCM102" s="4"/>
      <c r="XCN102" s="4"/>
      <c r="XCO102" s="4"/>
      <c r="XCP102" s="4"/>
      <c r="XCQ102" s="4"/>
      <c r="XCR102" s="4"/>
      <c r="XCS102" s="4"/>
      <c r="XCT102" s="4"/>
      <c r="XCU102" s="4"/>
      <c r="XCV102" s="4"/>
      <c r="XCW102" s="4"/>
      <c r="XCX102" s="4"/>
      <c r="XCY102" s="4"/>
      <c r="XCZ102" s="4"/>
      <c r="XDA102" s="4"/>
      <c r="XDB102" s="4"/>
      <c r="XDC102" s="4"/>
      <c r="XDD102" s="4"/>
      <c r="XDE102" s="4"/>
      <c r="XDF102" s="4"/>
      <c r="XDG102" s="4"/>
      <c r="XDH102" s="4"/>
      <c r="XDI102" s="4"/>
      <c r="XDJ102" s="4"/>
      <c r="XDK102" s="4"/>
      <c r="XDL102" s="4"/>
      <c r="XDM102" s="4"/>
      <c r="XDN102" s="4"/>
      <c r="XDO102" s="4"/>
      <c r="XDP102" s="4"/>
      <c r="XDQ102" s="4"/>
      <c r="XDR102" s="4"/>
      <c r="XDS102" s="4"/>
      <c r="XDT102" s="4"/>
      <c r="XDU102" s="4"/>
      <c r="XDV102" s="4"/>
      <c r="XDW102" s="4"/>
      <c r="XDX102" s="4"/>
      <c r="XDY102" s="4"/>
      <c r="XDZ102" s="4"/>
      <c r="XEA102" s="4"/>
      <c r="XEB102" s="4"/>
      <c r="XEC102" s="4"/>
      <c r="XED102" s="4"/>
      <c r="XEE102" s="4"/>
      <c r="XEF102" s="4"/>
      <c r="XEG102" s="4"/>
      <c r="XEH102" s="4"/>
      <c r="XEI102" s="4"/>
      <c r="XEJ102" s="4"/>
      <c r="XEK102" s="4"/>
      <c r="XEL102" s="4"/>
      <c r="XEM102" s="4"/>
      <c r="XEN102" s="4"/>
      <c r="XEO102" s="4"/>
      <c r="XEP102" s="4"/>
      <c r="XEQ102" s="4"/>
      <c r="XER102" s="4"/>
      <c r="XES102" s="4"/>
      <c r="XET102" s="4"/>
      <c r="XEU102" s="4"/>
      <c r="XEV102" s="4"/>
      <c r="XEW102" s="4"/>
      <c r="XEX102" s="4"/>
      <c r="XEY102" s="4"/>
      <c r="XEZ102" s="4"/>
      <c r="XFA102" s="4"/>
      <c r="XFB102" s="4"/>
      <c r="XFC102" s="4"/>
    </row>
    <row r="103" customFormat="false" ht="13.8" hidden="false" customHeight="false" outlineLevel="0" collapsed="false">
      <c r="A103" s="75"/>
      <c r="B103" s="21" t="s">
        <v>31</v>
      </c>
      <c r="C103" s="15" t="s">
        <v>61</v>
      </c>
      <c r="D103" s="21" t="n">
        <v>200</v>
      </c>
      <c r="E103" s="27" t="n">
        <v>1</v>
      </c>
      <c r="F103" s="27" t="n">
        <f aca="false">BE103*200/200</f>
        <v>0</v>
      </c>
      <c r="G103" s="27" t="n">
        <v>20</v>
      </c>
      <c r="H103" s="27" t="n">
        <f aca="false">BG103*200/200</f>
        <v>42</v>
      </c>
      <c r="I103" s="27" t="n">
        <f aca="false">BH103*200/200</f>
        <v>0</v>
      </c>
      <c r="J103" s="27" t="n">
        <f aca="false">BI103*200/200</f>
        <v>0.01</v>
      </c>
      <c r="K103" s="27" t="n">
        <f aca="false">BJ103*200/200</f>
        <v>0.01</v>
      </c>
      <c r="L103" s="27" t="n">
        <v>4</v>
      </c>
      <c r="M103" s="27" t="n">
        <v>14</v>
      </c>
      <c r="N103" s="27" t="n">
        <v>8</v>
      </c>
      <c r="O103" s="27" t="n">
        <v>14</v>
      </c>
      <c r="P103" s="27" t="n">
        <f aca="false">BO103*200/200</f>
        <v>1.4</v>
      </c>
      <c r="Q103" s="42" t="n">
        <v>1</v>
      </c>
      <c r="R103" s="42"/>
      <c r="S103" s="42" t="n">
        <v>20.2</v>
      </c>
      <c r="T103" s="42" t="n">
        <v>84.8</v>
      </c>
      <c r="U103" s="42"/>
      <c r="V103" s="15" t="n">
        <v>0.02</v>
      </c>
      <c r="W103" s="15" t="n">
        <v>0.02</v>
      </c>
      <c r="X103" s="42" t="n">
        <v>4</v>
      </c>
      <c r="Y103" s="42" t="n">
        <v>14</v>
      </c>
      <c r="Z103" s="42" t="n">
        <v>14</v>
      </c>
      <c r="AA103" s="42" t="n">
        <v>14</v>
      </c>
      <c r="AB103" s="42" t="n">
        <v>2.8</v>
      </c>
      <c r="BD103" s="27" t="n">
        <v>0.5</v>
      </c>
      <c r="BE103" s="27" t="n">
        <f aca="false">BQ103*200/200</f>
        <v>0</v>
      </c>
      <c r="BF103" s="27" t="n">
        <v>10.1</v>
      </c>
      <c r="BG103" s="27" t="n">
        <v>42</v>
      </c>
      <c r="BH103" s="27" t="n">
        <f aca="false">BT103*200/200</f>
        <v>0</v>
      </c>
      <c r="BI103" s="27" t="n">
        <v>0.01</v>
      </c>
      <c r="BJ103" s="27" t="n">
        <v>0.01</v>
      </c>
      <c r="BK103" s="27" t="n">
        <v>2</v>
      </c>
      <c r="BL103" s="27" t="n">
        <v>7</v>
      </c>
      <c r="BM103" s="27" t="n">
        <v>4</v>
      </c>
      <c r="BN103" s="27" t="n">
        <v>7</v>
      </c>
      <c r="BO103" s="27" t="n">
        <v>1.4</v>
      </c>
      <c r="WAQ103" s="2"/>
      <c r="WAR103" s="2"/>
      <c r="WAS103" s="2"/>
      <c r="WAT103" s="2"/>
      <c r="WAU103" s="2"/>
      <c r="WAV103" s="2"/>
      <c r="WAW103" s="2"/>
      <c r="WAX103" s="2"/>
      <c r="WAY103" s="2"/>
      <c r="WAZ103" s="2"/>
      <c r="WBA103" s="2"/>
      <c r="WBB103" s="2"/>
      <c r="WBC103" s="2"/>
      <c r="WBD103" s="2"/>
      <c r="WBE103" s="2"/>
      <c r="WBF103" s="2"/>
      <c r="WBG103" s="2"/>
      <c r="WBH103" s="2"/>
      <c r="WBI103" s="2"/>
      <c r="WBJ103" s="2"/>
      <c r="WBK103" s="2"/>
      <c r="WBL103" s="2"/>
      <c r="WBM103" s="2"/>
      <c r="WBN103" s="2"/>
      <c r="WBO103" s="2"/>
      <c r="WBP103" s="2"/>
      <c r="WBQ103" s="2"/>
      <c r="WBR103" s="2"/>
      <c r="WBS103" s="2"/>
      <c r="WBT103" s="2"/>
      <c r="WBU103" s="2"/>
      <c r="WBV103" s="2"/>
      <c r="WBW103" s="2"/>
      <c r="WBX103" s="2"/>
      <c r="WBY103" s="2"/>
      <c r="WBZ103" s="2"/>
      <c r="WCA103" s="2"/>
      <c r="WCB103" s="2"/>
      <c r="WCC103" s="2"/>
      <c r="WCD103" s="2"/>
      <c r="WCE103" s="2"/>
      <c r="WCF103" s="2"/>
      <c r="WCG103" s="2"/>
      <c r="WCH103" s="2"/>
      <c r="WCI103" s="2"/>
      <c r="WCJ103" s="2"/>
      <c r="WCK103" s="2"/>
      <c r="WCL103" s="2"/>
      <c r="WCM103" s="2"/>
      <c r="WCN103" s="2"/>
      <c r="WCO103" s="2"/>
      <c r="WCP103" s="2"/>
      <c r="WCQ103" s="2"/>
      <c r="WCR103" s="2"/>
      <c r="WCS103" s="2"/>
      <c r="WCT103" s="2"/>
      <c r="WCU103" s="2"/>
      <c r="WCV103" s="2"/>
      <c r="WCW103" s="2"/>
      <c r="WCX103" s="2"/>
      <c r="WCY103" s="2"/>
      <c r="WCZ103" s="2"/>
      <c r="WDA103" s="2"/>
      <c r="WDB103" s="2"/>
      <c r="WDC103" s="2"/>
      <c r="WDD103" s="2"/>
      <c r="WDE103" s="2"/>
      <c r="WDF103" s="2"/>
      <c r="WDG103" s="2"/>
      <c r="WDH103" s="2"/>
      <c r="WDI103" s="2"/>
      <c r="WDJ103" s="2"/>
      <c r="WDK103" s="2"/>
      <c r="WDL103" s="2"/>
      <c r="WDM103" s="2"/>
      <c r="WDN103" s="2"/>
      <c r="WDO103" s="2"/>
      <c r="WDP103" s="2"/>
      <c r="WDQ103" s="2"/>
      <c r="WDR103" s="2"/>
      <c r="WDS103" s="2"/>
      <c r="WDT103" s="2"/>
      <c r="WDU103" s="2"/>
      <c r="WDV103" s="2"/>
      <c r="WDW103" s="2"/>
      <c r="WDX103" s="2"/>
      <c r="WDY103" s="2"/>
      <c r="WDZ103" s="2"/>
      <c r="WEA103" s="2"/>
      <c r="WEB103" s="2"/>
      <c r="WEC103" s="2"/>
      <c r="WED103" s="2"/>
      <c r="WEE103" s="2"/>
      <c r="WEF103" s="2"/>
      <c r="WEG103" s="2"/>
      <c r="WEH103" s="2"/>
      <c r="WEI103" s="2"/>
      <c r="WEJ103" s="2"/>
      <c r="WEK103" s="2"/>
      <c r="WEL103" s="2"/>
      <c r="WEM103" s="2"/>
      <c r="WEN103" s="2"/>
      <c r="WEO103" s="2"/>
      <c r="WEP103" s="2"/>
      <c r="WEQ103" s="2"/>
      <c r="WER103" s="2"/>
      <c r="WES103" s="2"/>
      <c r="WET103" s="2"/>
      <c r="WEU103" s="2"/>
      <c r="WEV103" s="2"/>
      <c r="WEW103" s="2"/>
      <c r="WEX103" s="2"/>
      <c r="WEY103" s="2"/>
      <c r="WEZ103" s="2"/>
      <c r="WFA103" s="2"/>
      <c r="WFB103" s="2"/>
      <c r="WFC103" s="2"/>
      <c r="WFD103" s="2"/>
      <c r="WFE103" s="2"/>
      <c r="WFF103" s="2"/>
      <c r="WFG103" s="2"/>
      <c r="WFH103" s="2"/>
      <c r="WFI103" s="2"/>
      <c r="WFJ103" s="2"/>
      <c r="WFK103" s="2"/>
      <c r="WFL103" s="2"/>
      <c r="WFM103" s="2"/>
      <c r="WFN103" s="2"/>
      <c r="WFO103" s="2"/>
      <c r="WFP103" s="2"/>
      <c r="WFQ103" s="2"/>
      <c r="WFR103" s="2"/>
      <c r="WFS103" s="2"/>
      <c r="WFT103" s="2"/>
      <c r="WFU103" s="2"/>
      <c r="WFV103" s="2"/>
      <c r="WFW103" s="2"/>
      <c r="WFX103" s="2"/>
      <c r="WFY103" s="2"/>
      <c r="WFZ103" s="2"/>
      <c r="WGA103" s="2"/>
      <c r="WGB103" s="2"/>
      <c r="WGC103" s="2"/>
      <c r="WGD103" s="2"/>
      <c r="WGE103" s="2"/>
      <c r="WGF103" s="2"/>
      <c r="WGG103" s="2"/>
      <c r="WGH103" s="2"/>
      <c r="WGI103" s="2"/>
      <c r="WGJ103" s="2"/>
      <c r="WGK103" s="2"/>
      <c r="WGL103" s="2"/>
      <c r="WGM103" s="2"/>
      <c r="WGN103" s="2"/>
      <c r="WGO103" s="2"/>
      <c r="WGP103" s="2"/>
      <c r="WGQ103" s="2"/>
      <c r="WGR103" s="2"/>
      <c r="WGS103" s="2"/>
      <c r="WGT103" s="2"/>
      <c r="WGU103" s="2"/>
      <c r="WGV103" s="2"/>
      <c r="WGW103" s="2"/>
      <c r="WGX103" s="2"/>
      <c r="WGY103" s="2"/>
      <c r="WGZ103" s="2"/>
      <c r="WHA103" s="2"/>
      <c r="WHB103" s="2"/>
      <c r="WHC103" s="2"/>
      <c r="WHD103" s="2"/>
      <c r="WHE103" s="2"/>
      <c r="WHF103" s="2"/>
      <c r="WHG103" s="2"/>
      <c r="WHH103" s="2"/>
      <c r="WHI103" s="2"/>
      <c r="WHJ103" s="2"/>
      <c r="WHK103" s="2"/>
      <c r="WHL103" s="2"/>
      <c r="WHM103" s="2"/>
      <c r="WHN103" s="2"/>
      <c r="WHO103" s="2"/>
      <c r="WHP103" s="2"/>
      <c r="WHQ103" s="2"/>
      <c r="WHR103" s="2"/>
      <c r="WHS103" s="2"/>
      <c r="WHT103" s="2"/>
      <c r="WHU103" s="2"/>
      <c r="WHV103" s="2"/>
      <c r="WHW103" s="2"/>
      <c r="WHX103" s="2"/>
      <c r="WHY103" s="2"/>
      <c r="WHZ103" s="2"/>
      <c r="WIA103" s="2"/>
      <c r="WIB103" s="2"/>
      <c r="WIC103" s="2"/>
      <c r="WID103" s="2"/>
      <c r="WIE103" s="2"/>
      <c r="WIF103" s="2"/>
      <c r="WIG103" s="2"/>
      <c r="WIH103" s="2"/>
      <c r="WII103" s="2"/>
      <c r="WIJ103" s="2"/>
      <c r="WIK103" s="2"/>
      <c r="WIL103" s="2"/>
      <c r="WIM103" s="2"/>
      <c r="WIN103" s="2"/>
      <c r="WIO103" s="2"/>
      <c r="WIP103" s="2"/>
      <c r="WIQ103" s="2"/>
      <c r="WIR103" s="2"/>
      <c r="WIS103" s="2"/>
      <c r="WIT103" s="2"/>
      <c r="WIU103" s="2"/>
      <c r="WIV103" s="2"/>
      <c r="WIW103" s="2"/>
      <c r="WIX103" s="2"/>
      <c r="WIY103" s="2"/>
      <c r="WIZ103" s="2"/>
      <c r="WJA103" s="2"/>
      <c r="WJB103" s="2"/>
      <c r="WJC103" s="2"/>
      <c r="WJD103" s="2"/>
      <c r="WJE103" s="2"/>
      <c r="WJF103" s="2"/>
      <c r="WJG103" s="2"/>
      <c r="WJH103" s="2"/>
      <c r="WJI103" s="2"/>
      <c r="WJJ103" s="2"/>
      <c r="WJK103" s="2"/>
      <c r="WJL103" s="2"/>
      <c r="WJM103" s="2"/>
      <c r="WJN103" s="2"/>
      <c r="WJO103" s="2"/>
      <c r="WJP103" s="2"/>
      <c r="WJQ103" s="2"/>
      <c r="WJR103" s="2"/>
      <c r="WJS103" s="2"/>
      <c r="WJT103" s="2"/>
      <c r="WJU103" s="2"/>
      <c r="WJV103" s="2"/>
      <c r="WJW103" s="2"/>
      <c r="WJX103" s="2"/>
      <c r="WJY103" s="2"/>
      <c r="WJZ103" s="2"/>
      <c r="WKA103" s="2"/>
      <c r="WKB103" s="2"/>
      <c r="WKC103" s="2"/>
      <c r="WKD103" s="2"/>
      <c r="WKE103" s="2"/>
      <c r="WKF103" s="2"/>
      <c r="WKG103" s="2"/>
      <c r="WKH103" s="2"/>
      <c r="WKI103" s="2"/>
      <c r="WKJ103" s="2"/>
      <c r="WKK103" s="2"/>
      <c r="WKL103" s="2"/>
      <c r="WKM103" s="2"/>
      <c r="WKN103" s="2"/>
      <c r="WKO103" s="2"/>
      <c r="WKP103" s="2"/>
      <c r="WKQ103" s="2"/>
      <c r="WKR103" s="2"/>
      <c r="WKS103" s="2"/>
      <c r="WKT103" s="2"/>
      <c r="WKU103" s="2"/>
      <c r="WKV103" s="2"/>
      <c r="WKW103" s="2"/>
      <c r="WKX103" s="2"/>
      <c r="WKY103" s="2"/>
      <c r="WKZ103" s="2"/>
      <c r="WLA103" s="2"/>
      <c r="WLB103" s="2"/>
      <c r="WLC103" s="2"/>
      <c r="WLD103" s="2"/>
      <c r="WLE103" s="2"/>
      <c r="WLF103" s="2"/>
      <c r="WLG103" s="2"/>
      <c r="WLH103" s="2"/>
      <c r="WLI103" s="2"/>
      <c r="WLJ103" s="2"/>
      <c r="WLK103" s="2"/>
      <c r="WLL103" s="2"/>
      <c r="WLM103" s="2"/>
      <c r="WLN103" s="2"/>
      <c r="WLO103" s="2"/>
      <c r="WLP103" s="2"/>
      <c r="WLQ103" s="2"/>
      <c r="WLR103" s="2"/>
      <c r="WLS103" s="2"/>
      <c r="WLT103" s="2"/>
      <c r="WLU103" s="2"/>
      <c r="WLV103" s="2"/>
      <c r="WLW103" s="2"/>
      <c r="WLX103" s="2"/>
      <c r="WLY103" s="2"/>
      <c r="WLZ103" s="2"/>
      <c r="WMA103" s="2"/>
      <c r="WMB103" s="2"/>
      <c r="WMC103" s="2"/>
      <c r="WMD103" s="2"/>
      <c r="WME103" s="2"/>
      <c r="WMF103" s="2"/>
      <c r="WMG103" s="2"/>
      <c r="WMH103" s="2"/>
      <c r="WMI103" s="2"/>
      <c r="WMJ103" s="2"/>
      <c r="WMK103" s="2"/>
      <c r="WML103" s="2"/>
      <c r="WMM103" s="2"/>
      <c r="WMN103" s="2"/>
      <c r="WMO103" s="2"/>
      <c r="WMP103" s="2"/>
      <c r="WMQ103" s="2"/>
      <c r="WMR103" s="2"/>
      <c r="WMS103" s="2"/>
      <c r="WMT103" s="2"/>
      <c r="WMU103" s="2"/>
      <c r="WMV103" s="2"/>
      <c r="WMW103" s="2"/>
      <c r="WMX103" s="2"/>
      <c r="WMY103" s="2"/>
      <c r="WMZ103" s="2"/>
      <c r="WNA103" s="2"/>
      <c r="WNB103" s="2"/>
      <c r="WNC103" s="2"/>
      <c r="WND103" s="2"/>
      <c r="WNE103" s="2"/>
      <c r="WNF103" s="2"/>
      <c r="WNG103" s="2"/>
      <c r="WNH103" s="2"/>
      <c r="WNI103" s="2"/>
      <c r="WNJ103" s="2"/>
      <c r="WNK103" s="2"/>
      <c r="WNL103" s="2"/>
      <c r="WNM103" s="2"/>
      <c r="WNN103" s="2"/>
      <c r="WNO103" s="2"/>
      <c r="WNP103" s="2"/>
      <c r="WNQ103" s="2"/>
      <c r="WNR103" s="2"/>
      <c r="WNS103" s="2"/>
      <c r="WNT103" s="2"/>
      <c r="WNU103" s="2"/>
      <c r="WNV103" s="2"/>
      <c r="WNW103" s="2"/>
      <c r="WNX103" s="2"/>
      <c r="WNY103" s="2"/>
      <c r="WNZ103" s="2"/>
      <c r="WOA103" s="2"/>
      <c r="WOB103" s="2"/>
      <c r="WOC103" s="2"/>
      <c r="WOD103" s="2"/>
      <c r="WOE103" s="2"/>
      <c r="WOF103" s="2"/>
      <c r="WOG103" s="2"/>
      <c r="WOH103" s="2"/>
      <c r="WOI103" s="2"/>
      <c r="WOJ103" s="2"/>
      <c r="WOK103" s="2"/>
      <c r="WOL103" s="2"/>
      <c r="WOM103" s="2"/>
      <c r="WRG103" s="4"/>
      <c r="WRH103" s="4"/>
      <c r="WRI103" s="4"/>
      <c r="WRJ103" s="4"/>
      <c r="WRK103" s="4"/>
      <c r="WRL103" s="4"/>
      <c r="WRM103" s="4"/>
      <c r="WRN103" s="4"/>
      <c r="WRO103" s="4"/>
      <c r="WRP103" s="4"/>
      <c r="WRQ103" s="4"/>
      <c r="WRR103" s="4"/>
      <c r="WRS103" s="4"/>
      <c r="WRT103" s="4"/>
      <c r="WRU103" s="4"/>
      <c r="WRV103" s="4"/>
      <c r="WRW103" s="4"/>
      <c r="WRX103" s="4"/>
      <c r="WRY103" s="4"/>
      <c r="WRZ103" s="4"/>
      <c r="WSA103" s="4"/>
      <c r="WSB103" s="4"/>
      <c r="WSC103" s="4"/>
      <c r="WSD103" s="4"/>
      <c r="WSE103" s="4"/>
      <c r="WSF103" s="4"/>
      <c r="WSG103" s="4"/>
      <c r="WSH103" s="4"/>
      <c r="WSI103" s="4"/>
      <c r="WSJ103" s="4"/>
      <c r="WSK103" s="4"/>
      <c r="WSL103" s="4"/>
      <c r="WSM103" s="4"/>
      <c r="WSN103" s="4"/>
      <c r="WSO103" s="4"/>
      <c r="WSP103" s="4"/>
      <c r="WSQ103" s="4"/>
      <c r="WSR103" s="4"/>
      <c r="WSS103" s="4"/>
      <c r="WST103" s="4"/>
      <c r="WSU103" s="4"/>
      <c r="WSV103" s="4"/>
      <c r="WSW103" s="4"/>
      <c r="WSX103" s="4"/>
      <c r="WSY103" s="4"/>
      <c r="WSZ103" s="4"/>
      <c r="WTA103" s="4"/>
      <c r="WTB103" s="4"/>
      <c r="WTC103" s="4"/>
      <c r="WTD103" s="4"/>
      <c r="WTE103" s="4"/>
      <c r="WTF103" s="4"/>
      <c r="WTG103" s="4"/>
      <c r="WTH103" s="4"/>
      <c r="WTI103" s="4"/>
      <c r="WTJ103" s="4"/>
      <c r="WTK103" s="4"/>
      <c r="WTL103" s="4"/>
      <c r="WTM103" s="4"/>
      <c r="WTN103" s="4"/>
      <c r="WTO103" s="4"/>
      <c r="WTP103" s="4"/>
      <c r="WTQ103" s="4"/>
      <c r="WTR103" s="4"/>
      <c r="WTS103" s="4"/>
      <c r="WTT103" s="4"/>
      <c r="WTU103" s="4"/>
      <c r="WTV103" s="4"/>
      <c r="WTW103" s="4"/>
      <c r="WTX103" s="4"/>
      <c r="WTY103" s="4"/>
      <c r="WTZ103" s="4"/>
      <c r="WUA103" s="4"/>
      <c r="WUB103" s="4"/>
      <c r="WUC103" s="4"/>
      <c r="WUD103" s="4"/>
      <c r="WUE103" s="4"/>
      <c r="WUF103" s="4"/>
      <c r="WUG103" s="4"/>
      <c r="WUH103" s="4"/>
      <c r="WUI103" s="4"/>
      <c r="WUJ103" s="4"/>
      <c r="WUK103" s="4"/>
      <c r="WUL103" s="4"/>
      <c r="WUM103" s="4"/>
      <c r="WUN103" s="4"/>
      <c r="WUO103" s="4"/>
      <c r="WUP103" s="4"/>
      <c r="WUQ103" s="4"/>
      <c r="WUR103" s="4"/>
      <c r="WUS103" s="4"/>
      <c r="WUT103" s="4"/>
      <c r="WUU103" s="4"/>
      <c r="WUV103" s="4"/>
      <c r="WUW103" s="4"/>
      <c r="WUX103" s="4"/>
      <c r="WUY103" s="4"/>
      <c r="WUZ103" s="4"/>
      <c r="WVA103" s="4"/>
      <c r="WVB103" s="4"/>
      <c r="WVC103" s="4"/>
      <c r="WVD103" s="4"/>
      <c r="WVE103" s="4"/>
      <c r="WVF103" s="4"/>
      <c r="WVG103" s="4"/>
      <c r="WVH103" s="4"/>
      <c r="WVI103" s="4"/>
      <c r="WVJ103" s="4"/>
      <c r="WVK103" s="4"/>
      <c r="WVL103" s="4"/>
      <c r="WVM103" s="4"/>
      <c r="WVN103" s="4"/>
      <c r="WVO103" s="4"/>
      <c r="WVP103" s="4"/>
      <c r="WVQ103" s="4"/>
      <c r="WVR103" s="4"/>
      <c r="WVS103" s="4"/>
      <c r="WVT103" s="4"/>
      <c r="WVU103" s="4"/>
      <c r="WVV103" s="4"/>
      <c r="WVW103" s="4"/>
      <c r="WVX103" s="4"/>
      <c r="WVY103" s="4"/>
      <c r="WVZ103" s="4"/>
      <c r="WWA103" s="4"/>
      <c r="WWB103" s="4"/>
      <c r="WWC103" s="4"/>
      <c r="WWD103" s="4"/>
      <c r="WWE103" s="4"/>
      <c r="WWF103" s="4"/>
      <c r="WWG103" s="4"/>
      <c r="WWH103" s="4"/>
      <c r="WWI103" s="4"/>
      <c r="WWJ103" s="4"/>
      <c r="WWK103" s="4"/>
      <c r="WWL103" s="4"/>
      <c r="WWM103" s="4"/>
      <c r="WWN103" s="4"/>
      <c r="WWO103" s="4"/>
      <c r="WWP103" s="4"/>
      <c r="WWQ103" s="4"/>
      <c r="WWR103" s="4"/>
      <c r="WWS103" s="4"/>
      <c r="WWT103" s="4"/>
      <c r="WWU103" s="4"/>
      <c r="WWV103" s="4"/>
      <c r="WWW103" s="4"/>
      <c r="WWX103" s="4"/>
      <c r="WWY103" s="4"/>
      <c r="WWZ103" s="4"/>
      <c r="WXA103" s="4"/>
      <c r="WXB103" s="4"/>
      <c r="WXC103" s="4"/>
      <c r="WXD103" s="4"/>
      <c r="WXE103" s="4"/>
      <c r="WXF103" s="4"/>
      <c r="WXG103" s="4"/>
      <c r="WXH103" s="4"/>
      <c r="WXI103" s="4"/>
      <c r="WXJ103" s="4"/>
      <c r="WXK103" s="4"/>
      <c r="WXL103" s="4"/>
      <c r="WXM103" s="4"/>
      <c r="WXN103" s="4"/>
      <c r="WXO103" s="4"/>
      <c r="WXP103" s="4"/>
      <c r="WXQ103" s="4"/>
      <c r="WXR103" s="4"/>
      <c r="WXS103" s="4"/>
      <c r="WXT103" s="4"/>
      <c r="WXU103" s="4"/>
      <c r="WXV103" s="4"/>
      <c r="WXW103" s="4"/>
      <c r="WXX103" s="4"/>
      <c r="WXY103" s="4"/>
      <c r="WXZ103" s="4"/>
      <c r="WYA103" s="4"/>
      <c r="WYB103" s="4"/>
      <c r="WYC103" s="4"/>
      <c r="WYD103" s="4"/>
      <c r="WYE103" s="4"/>
      <c r="WYF103" s="4"/>
      <c r="WYG103" s="4"/>
      <c r="WYH103" s="4"/>
      <c r="WYI103" s="4"/>
      <c r="WYJ103" s="4"/>
      <c r="WYK103" s="4"/>
      <c r="WYL103" s="4"/>
      <c r="WYM103" s="4"/>
      <c r="WYN103" s="4"/>
      <c r="WYO103" s="4"/>
      <c r="WYP103" s="4"/>
      <c r="WYQ103" s="4"/>
      <c r="WYR103" s="4"/>
      <c r="WYS103" s="4"/>
      <c r="WYT103" s="4"/>
      <c r="WYU103" s="4"/>
      <c r="WYV103" s="4"/>
      <c r="WYW103" s="4"/>
      <c r="WYX103" s="4"/>
      <c r="WYY103" s="4"/>
      <c r="WYZ103" s="4"/>
      <c r="WZA103" s="4"/>
      <c r="WZB103" s="4"/>
      <c r="WZC103" s="4"/>
      <c r="WZD103" s="4"/>
      <c r="WZE103" s="4"/>
      <c r="WZF103" s="4"/>
      <c r="WZG103" s="4"/>
      <c r="WZH103" s="4"/>
      <c r="WZI103" s="4"/>
      <c r="WZJ103" s="4"/>
      <c r="WZK103" s="4"/>
      <c r="WZL103" s="4"/>
      <c r="WZM103" s="4"/>
      <c r="WZN103" s="4"/>
      <c r="WZO103" s="4"/>
      <c r="WZP103" s="4"/>
      <c r="WZQ103" s="4"/>
      <c r="WZR103" s="4"/>
      <c r="WZS103" s="4"/>
      <c r="WZT103" s="4"/>
      <c r="WZU103" s="4"/>
      <c r="WZV103" s="4"/>
      <c r="WZW103" s="4"/>
      <c r="WZX103" s="4"/>
      <c r="WZY103" s="4"/>
      <c r="WZZ103" s="4"/>
      <c r="XAA103" s="4"/>
      <c r="XAB103" s="4"/>
      <c r="XAC103" s="4"/>
      <c r="XAD103" s="4"/>
      <c r="XAE103" s="4"/>
      <c r="XAF103" s="4"/>
      <c r="XAG103" s="4"/>
      <c r="XAH103" s="4"/>
      <c r="XAI103" s="4"/>
      <c r="XAJ103" s="4"/>
      <c r="XAK103" s="4"/>
      <c r="XAL103" s="4"/>
      <c r="XAM103" s="4"/>
      <c r="XAN103" s="4"/>
      <c r="XAO103" s="4"/>
      <c r="XAP103" s="4"/>
      <c r="XAQ103" s="4"/>
      <c r="XAR103" s="4"/>
      <c r="XAS103" s="4"/>
      <c r="XAT103" s="4"/>
      <c r="XAU103" s="4"/>
      <c r="XAV103" s="4"/>
      <c r="XAW103" s="4"/>
      <c r="XAX103" s="4"/>
      <c r="XAY103" s="4"/>
      <c r="XAZ103" s="4"/>
      <c r="XBA103" s="4"/>
      <c r="XBB103" s="4"/>
      <c r="XBC103" s="4"/>
      <c r="XBD103" s="4"/>
      <c r="XBE103" s="4"/>
      <c r="XBF103" s="4"/>
      <c r="XBG103" s="4"/>
      <c r="XBH103" s="4"/>
      <c r="XBI103" s="4"/>
      <c r="XBJ103" s="4"/>
      <c r="XBK103" s="4"/>
      <c r="XBL103" s="4"/>
      <c r="XBM103" s="4"/>
      <c r="XBN103" s="4"/>
      <c r="XBO103" s="4"/>
      <c r="XBP103" s="4"/>
      <c r="XBQ103" s="4"/>
      <c r="XBR103" s="4"/>
      <c r="XBS103" s="4"/>
      <c r="XBT103" s="4"/>
      <c r="XBU103" s="4"/>
      <c r="XBV103" s="4"/>
      <c r="XBW103" s="4"/>
      <c r="XBX103" s="4"/>
      <c r="XBY103" s="4"/>
      <c r="XBZ103" s="4"/>
      <c r="XCA103" s="4"/>
      <c r="XCB103" s="4"/>
      <c r="XCC103" s="4"/>
      <c r="XCD103" s="4"/>
      <c r="XCE103" s="4"/>
      <c r="XCF103" s="4"/>
      <c r="XCG103" s="4"/>
      <c r="XCH103" s="4"/>
      <c r="XCI103" s="4"/>
      <c r="XCJ103" s="4"/>
      <c r="XCK103" s="4"/>
      <c r="XCL103" s="4"/>
      <c r="XCM103" s="4"/>
      <c r="XCN103" s="4"/>
      <c r="XCO103" s="4"/>
      <c r="XCP103" s="4"/>
      <c r="XCQ103" s="4"/>
      <c r="XCR103" s="4"/>
      <c r="XCS103" s="4"/>
      <c r="XCT103" s="4"/>
      <c r="XCU103" s="4"/>
      <c r="XCV103" s="4"/>
      <c r="XCW103" s="4"/>
      <c r="XCX103" s="4"/>
      <c r="XCY103" s="4"/>
      <c r="XCZ103" s="4"/>
      <c r="XDA103" s="4"/>
      <c r="XDB103" s="4"/>
      <c r="XDC103" s="4"/>
      <c r="XDD103" s="4"/>
      <c r="XDE103" s="4"/>
      <c r="XDF103" s="4"/>
      <c r="XDG103" s="4"/>
      <c r="XDH103" s="4"/>
      <c r="XDI103" s="4"/>
      <c r="XDJ103" s="4"/>
      <c r="XDK103" s="4"/>
      <c r="XDL103" s="4"/>
      <c r="XDM103" s="4"/>
      <c r="XDN103" s="4"/>
      <c r="XDO103" s="4"/>
      <c r="XDP103" s="4"/>
      <c r="XDQ103" s="4"/>
      <c r="XDR103" s="4"/>
      <c r="XDS103" s="4"/>
      <c r="XDT103" s="4"/>
      <c r="XDU103" s="4"/>
      <c r="XDV103" s="4"/>
      <c r="XDW103" s="4"/>
      <c r="XDX103" s="4"/>
      <c r="XDY103" s="4"/>
      <c r="XDZ103" s="4"/>
      <c r="XEA103" s="4"/>
      <c r="XEB103" s="4"/>
      <c r="XEC103" s="4"/>
      <c r="XED103" s="4"/>
      <c r="XEE103" s="4"/>
      <c r="XEF103" s="4"/>
      <c r="XEG103" s="4"/>
      <c r="XEH103" s="4"/>
      <c r="XEI103" s="4"/>
      <c r="XEJ103" s="4"/>
      <c r="XEK103" s="4"/>
      <c r="XEL103" s="4"/>
      <c r="XEM103" s="4"/>
      <c r="XEN103" s="4"/>
      <c r="XEO103" s="4"/>
      <c r="XEP103" s="4"/>
      <c r="XEQ103" s="4"/>
      <c r="XER103" s="4"/>
      <c r="XES103" s="4"/>
      <c r="XET103" s="4"/>
      <c r="XEU103" s="4"/>
      <c r="XEV103" s="4"/>
      <c r="XEW103" s="4"/>
      <c r="XEX103" s="4"/>
      <c r="XEY103" s="4"/>
      <c r="XEZ103" s="4"/>
      <c r="XFA103" s="4"/>
      <c r="XFB103" s="4"/>
      <c r="XFC103" s="4"/>
    </row>
    <row r="104" customFormat="false" ht="15" hidden="false" customHeight="false" outlineLevel="0" collapsed="false">
      <c r="A104" s="75"/>
      <c r="B104" s="74"/>
      <c r="C104" s="30" t="s">
        <v>230</v>
      </c>
      <c r="D104" s="31" t="n">
        <f aca="false">SUM(D97:D103)</f>
        <v>795</v>
      </c>
      <c r="E104" s="44"/>
      <c r="F104" s="44"/>
      <c r="G104" s="44"/>
      <c r="H104" s="44"/>
      <c r="I104" s="44"/>
      <c r="J104" s="45"/>
      <c r="K104" s="45"/>
      <c r="L104" s="44"/>
      <c r="M104" s="44"/>
      <c r="N104" s="44"/>
      <c r="O104" s="44"/>
      <c r="P104" s="44"/>
    </row>
    <row r="105" customFormat="false" ht="14.15" hidden="false" customHeight="false" outlineLevel="0" collapsed="false">
      <c r="A105" s="75" t="s">
        <v>93</v>
      </c>
      <c r="B105" s="33"/>
      <c r="C105" s="33" t="s">
        <v>93</v>
      </c>
      <c r="D105" s="33"/>
      <c r="E105" s="77" t="n">
        <f aca="false">SUM(E97:E104)</f>
        <v>22.42</v>
      </c>
      <c r="F105" s="77" t="n">
        <f aca="false">SUM(F97:F104)</f>
        <v>14.92</v>
      </c>
      <c r="G105" s="77" t="n">
        <f aca="false">SUM(G97:G104)</f>
        <v>105.205</v>
      </c>
      <c r="H105" s="77" t="n">
        <f aca="false">SUM(H97:H104)</f>
        <v>597.27</v>
      </c>
      <c r="I105" s="77" t="n">
        <f aca="false">SUM(I97:I104)</f>
        <v>121.49</v>
      </c>
      <c r="J105" s="77" t="n">
        <f aca="false">SUM(J97:J104)</f>
        <v>0.199</v>
      </c>
      <c r="K105" s="77" t="n">
        <f aca="false">SUM(K97:K104)</f>
        <v>0.172</v>
      </c>
      <c r="L105" s="77" t="n">
        <f aca="false">SUM(L97:L104)</f>
        <v>11.61</v>
      </c>
      <c r="M105" s="77" t="n">
        <f aca="false">SUM(M97:M104)</f>
        <v>95.865</v>
      </c>
      <c r="N105" s="77" t="n">
        <f aca="false">SUM(N97:N104)</f>
        <v>90.455</v>
      </c>
      <c r="O105" s="77" t="n">
        <f aca="false">SUM(O97:O104)</f>
        <v>327.85</v>
      </c>
      <c r="P105" s="77" t="n">
        <f aca="false">SUM(P97:P104)</f>
        <v>4.865</v>
      </c>
    </row>
    <row r="106" customFormat="false" ht="13.8" hidden="false" customHeight="false" outlineLevel="0" collapsed="false">
      <c r="A106" s="75"/>
      <c r="B106" s="33"/>
      <c r="C106" s="33"/>
      <c r="D106" s="33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customFormat="false" ht="13.8" hidden="false" customHeight="false" outlineLevel="0" collapsed="false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customFormat="false" ht="13.8" hidden="false" customHeight="false" outlineLevel="0" collapsed="false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customFormat="false" ht="13.8" hidden="false" customHeight="false" outlineLevel="0" collapsed="false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customFormat="false" ht="12.75" hidden="false" customHeight="true" outlineLevel="0" collapsed="false">
      <c r="A110" s="6" t="s">
        <v>0</v>
      </c>
      <c r="B110" s="6" t="s">
        <v>1</v>
      </c>
      <c r="C110" s="7" t="s">
        <v>2</v>
      </c>
      <c r="D110" s="6" t="s">
        <v>3</v>
      </c>
      <c r="E110" s="8" t="s">
        <v>4</v>
      </c>
      <c r="F110" s="8"/>
      <c r="G110" s="8"/>
      <c r="H110" s="49" t="s">
        <v>5</v>
      </c>
      <c r="I110" s="8" t="s">
        <v>6</v>
      </c>
      <c r="J110" s="8"/>
      <c r="K110" s="8"/>
      <c r="L110" s="8"/>
      <c r="M110" s="8" t="s">
        <v>7</v>
      </c>
      <c r="N110" s="8"/>
      <c r="O110" s="8"/>
      <c r="P110" s="8"/>
    </row>
    <row r="111" customFormat="false" ht="13.8" hidden="false" customHeight="false" outlineLevel="0" collapsed="false">
      <c r="A111" s="6"/>
      <c r="B111" s="6"/>
      <c r="C111" s="7"/>
      <c r="D111" s="6"/>
      <c r="E111" s="8"/>
      <c r="F111" s="8"/>
      <c r="G111" s="8"/>
      <c r="H111" s="49"/>
      <c r="I111" s="8"/>
      <c r="J111" s="8"/>
      <c r="K111" s="8"/>
      <c r="L111" s="8"/>
      <c r="M111" s="8"/>
      <c r="N111" s="8"/>
      <c r="O111" s="8"/>
      <c r="P111" s="8"/>
    </row>
    <row r="112" customFormat="false" ht="54.75" hidden="false" customHeight="true" outlineLevel="0" collapsed="false">
      <c r="A112" s="6"/>
      <c r="B112" s="6"/>
      <c r="C112" s="7"/>
      <c r="D112" s="6"/>
      <c r="E112" s="6" t="s">
        <v>8</v>
      </c>
      <c r="F112" s="6" t="s">
        <v>9</v>
      </c>
      <c r="G112" s="6" t="s">
        <v>10</v>
      </c>
      <c r="H112" s="49"/>
      <c r="I112" s="11" t="s">
        <v>11</v>
      </c>
      <c r="J112" s="11" t="s">
        <v>12</v>
      </c>
      <c r="K112" s="11" t="s">
        <v>13</v>
      </c>
      <c r="L112" s="11" t="s">
        <v>14</v>
      </c>
      <c r="M112" s="6" t="s">
        <v>15</v>
      </c>
      <c r="N112" s="6" t="s">
        <v>16</v>
      </c>
      <c r="O112" s="6" t="s">
        <v>17</v>
      </c>
      <c r="P112" s="6" t="s">
        <v>18</v>
      </c>
    </row>
    <row r="113" customFormat="false" ht="21" hidden="false" customHeight="true" outlineLevel="0" collapsed="false">
      <c r="A113" s="63" t="s">
        <v>107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</row>
    <row r="114" customFormat="false" ht="15" hidden="false" customHeight="true" outlineLevel="0" collapsed="false">
      <c r="A114" s="52" t="s">
        <v>20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</row>
    <row r="115" customFormat="false" ht="15" hidden="false" customHeight="true" outlineLevel="0" collapsed="false">
      <c r="A115" s="52"/>
      <c r="B115" s="79" t="s">
        <v>108</v>
      </c>
      <c r="C115" s="79" t="s">
        <v>109</v>
      </c>
      <c r="D115" s="14" t="n">
        <v>60</v>
      </c>
      <c r="E115" s="80" t="n">
        <f aca="false">BD115*60/100</f>
        <v>1.308</v>
      </c>
      <c r="F115" s="80" t="n">
        <f aca="false">BE115*60/100</f>
        <v>1.668</v>
      </c>
      <c r="G115" s="80" t="n">
        <f aca="false">BF115*60/100</f>
        <v>7.362</v>
      </c>
      <c r="H115" s="80" t="n">
        <f aca="false">BG115*60/100</f>
        <v>49.2</v>
      </c>
      <c r="I115" s="80" t="n">
        <f aca="false">BH115*60/100</f>
        <v>0</v>
      </c>
      <c r="J115" s="80" t="n">
        <f aca="false">BI115*60/100</f>
        <v>0.024</v>
      </c>
      <c r="K115" s="80" t="n">
        <f aca="false">BJ115*60/100</f>
        <v>0.03</v>
      </c>
      <c r="L115" s="80" t="n">
        <f aca="false">BK115*60/100</f>
        <v>4.212</v>
      </c>
      <c r="M115" s="80" t="n">
        <f aca="false">BL115*60/100</f>
        <v>32.88</v>
      </c>
      <c r="N115" s="80" t="n">
        <f aca="false">BM115*60/100</f>
        <v>12.3</v>
      </c>
      <c r="O115" s="80" t="n">
        <f aca="false">BN115*60/100</f>
        <v>30.696</v>
      </c>
      <c r="P115" s="80" t="n">
        <f aca="false">BO115*60/100</f>
        <v>0.432</v>
      </c>
      <c r="BD115" s="80" t="n">
        <v>2.18</v>
      </c>
      <c r="BE115" s="14" t="n">
        <v>2.78</v>
      </c>
      <c r="BF115" s="14" t="n">
        <v>12.27</v>
      </c>
      <c r="BG115" s="14" t="n">
        <v>82</v>
      </c>
      <c r="BH115" s="14"/>
      <c r="BI115" s="14" t="n">
        <v>0.04</v>
      </c>
      <c r="BJ115" s="14" t="n">
        <v>0.05</v>
      </c>
      <c r="BK115" s="14" t="n">
        <v>7.02</v>
      </c>
      <c r="BL115" s="14" t="n">
        <v>54.8</v>
      </c>
      <c r="BM115" s="14" t="n">
        <v>20.5</v>
      </c>
      <c r="BN115" s="14" t="n">
        <v>51.16</v>
      </c>
      <c r="BO115" s="14" t="n">
        <v>0.72</v>
      </c>
    </row>
    <row r="116" s="1" customFormat="true" ht="13.8" hidden="false" customHeight="false" outlineLevel="0" collapsed="false">
      <c r="A116" s="52"/>
      <c r="B116" s="18" t="s">
        <v>223</v>
      </c>
      <c r="C116" s="38" t="s">
        <v>44</v>
      </c>
      <c r="D116" s="20" t="n">
        <v>90</v>
      </c>
      <c r="E116" s="39" t="n">
        <v>12</v>
      </c>
      <c r="F116" s="39" t="n">
        <v>17.29</v>
      </c>
      <c r="G116" s="39" t="n">
        <v>11.46</v>
      </c>
      <c r="H116" s="39" t="n">
        <v>282</v>
      </c>
      <c r="I116" s="39" t="n">
        <v>38.4</v>
      </c>
      <c r="J116" s="39" t="n">
        <v>0.16</v>
      </c>
      <c r="K116" s="39" t="n">
        <v>0.11</v>
      </c>
      <c r="L116" s="39" t="n">
        <v>0.6</v>
      </c>
      <c r="M116" s="39" t="n">
        <v>14.36</v>
      </c>
      <c r="N116" s="39" t="n">
        <v>18.84</v>
      </c>
      <c r="O116" s="39" t="n">
        <v>129.38</v>
      </c>
      <c r="P116" s="39" t="n">
        <v>3.24</v>
      </c>
      <c r="Q116" s="40" t="n">
        <v>7.46</v>
      </c>
      <c r="R116" s="40" t="n">
        <v>8.29</v>
      </c>
      <c r="S116" s="40" t="n">
        <v>9.44</v>
      </c>
      <c r="T116" s="40" t="n">
        <v>142</v>
      </c>
      <c r="U116" s="40" t="n">
        <v>33</v>
      </c>
      <c r="V116" s="41" t="n">
        <v>0.05</v>
      </c>
      <c r="W116" s="41" t="n">
        <v>0.07</v>
      </c>
      <c r="X116" s="40" t="n">
        <v>0.41</v>
      </c>
      <c r="Y116" s="40" t="n">
        <v>23.65</v>
      </c>
      <c r="Z116" s="40" t="n">
        <v>16.5</v>
      </c>
      <c r="AA116" s="40" t="n">
        <v>83.14</v>
      </c>
      <c r="AB116" s="40" t="n">
        <v>0.68</v>
      </c>
      <c r="XFD116" s="4"/>
    </row>
    <row r="117" customFormat="false" ht="13.8" hidden="false" customHeight="false" outlineLevel="0" collapsed="false">
      <c r="A117" s="52"/>
      <c r="B117" s="18" t="s">
        <v>58</v>
      </c>
      <c r="C117" s="38" t="s">
        <v>110</v>
      </c>
      <c r="D117" s="20" t="n">
        <v>150</v>
      </c>
      <c r="E117" s="39" t="n">
        <f aca="false">BD117*150/100</f>
        <v>4.575</v>
      </c>
      <c r="F117" s="39" t="n">
        <f aca="false">BE117*150/100</f>
        <v>5.01</v>
      </c>
      <c r="G117" s="39" t="n">
        <f aca="false">BF117*150/100</f>
        <v>20.52</v>
      </c>
      <c r="H117" s="39" t="n">
        <f aca="false">BG117*150/100</f>
        <v>145.5</v>
      </c>
      <c r="I117" s="39" t="n">
        <f aca="false">BH117*150/100</f>
        <v>0</v>
      </c>
      <c r="J117" s="39" t="n">
        <f aca="false">BI117*150/100</f>
        <v>0.12</v>
      </c>
      <c r="K117" s="39" t="n">
        <f aca="false">BJ117*150/100</f>
        <v>0.06</v>
      </c>
      <c r="L117" s="39" t="n">
        <f aca="false">BK117*150/100</f>
        <v>0</v>
      </c>
      <c r="M117" s="39" t="n">
        <f aca="false">BL117*150/100</f>
        <v>8.445</v>
      </c>
      <c r="N117" s="39" t="n">
        <f aca="false">BM117*150/100</f>
        <v>72.03</v>
      </c>
      <c r="O117" s="39" t="n">
        <f aca="false">BN117*150/100</f>
        <v>108.75</v>
      </c>
      <c r="P117" s="39" t="n">
        <f aca="false">BO117*150/100</f>
        <v>2.43</v>
      </c>
      <c r="Q117" s="40"/>
      <c r="R117" s="40"/>
      <c r="S117" s="40"/>
      <c r="T117" s="40"/>
      <c r="U117" s="40"/>
      <c r="V117" s="41"/>
      <c r="W117" s="41"/>
      <c r="X117" s="40"/>
      <c r="Y117" s="40"/>
      <c r="Z117" s="40"/>
      <c r="AA117" s="40"/>
      <c r="AB117" s="40"/>
      <c r="BD117" s="39" t="n">
        <v>3.05</v>
      </c>
      <c r="BE117" s="39" t="n">
        <v>3.34</v>
      </c>
      <c r="BF117" s="39" t="n">
        <v>13.68</v>
      </c>
      <c r="BG117" s="39" t="n">
        <v>97</v>
      </c>
      <c r="BH117" s="39"/>
      <c r="BI117" s="39" t="n">
        <v>0.08</v>
      </c>
      <c r="BJ117" s="39" t="n">
        <v>0.04</v>
      </c>
      <c r="BK117" s="39" t="n">
        <f aca="false">DJ117*150/100</f>
        <v>0</v>
      </c>
      <c r="BL117" s="39" t="n">
        <v>5.63</v>
      </c>
      <c r="BM117" s="39" t="n">
        <v>48.02</v>
      </c>
      <c r="BN117" s="39" t="n">
        <v>72.5</v>
      </c>
      <c r="BO117" s="39" t="n">
        <v>1.62</v>
      </c>
      <c r="XCA117" s="2"/>
      <c r="XCB117" s="2"/>
      <c r="XCC117" s="2"/>
      <c r="XCD117" s="2"/>
      <c r="XCE117" s="2"/>
      <c r="XCF117" s="2"/>
      <c r="XCG117" s="2"/>
      <c r="XCH117" s="2"/>
      <c r="XCI117" s="2"/>
      <c r="XCJ117" s="2"/>
      <c r="XCK117" s="2"/>
      <c r="XCL117" s="2"/>
      <c r="XCM117" s="2"/>
      <c r="XCN117" s="2"/>
      <c r="XCO117" s="2"/>
      <c r="XCP117" s="2"/>
      <c r="XCQ117" s="2"/>
      <c r="XCR117" s="2"/>
      <c r="XCS117" s="2"/>
      <c r="XCT117" s="2"/>
      <c r="XCU117" s="2"/>
      <c r="XCV117" s="2"/>
      <c r="XCW117" s="2"/>
      <c r="XCX117" s="2"/>
      <c r="XCY117" s="2"/>
      <c r="XCZ117" s="2"/>
      <c r="XDA117" s="2"/>
      <c r="XDB117" s="2"/>
      <c r="XDC117" s="2"/>
      <c r="XDD117" s="2"/>
      <c r="XDE117" s="2"/>
      <c r="XDF117" s="2"/>
      <c r="XDG117" s="2"/>
      <c r="XDH117" s="2"/>
      <c r="XDI117" s="2"/>
      <c r="XDJ117" s="2"/>
      <c r="XDK117" s="2"/>
      <c r="XDL117" s="2"/>
      <c r="XDM117" s="2"/>
      <c r="XDN117" s="2"/>
      <c r="XDO117" s="2"/>
      <c r="XDP117" s="2"/>
      <c r="XDQ117" s="2"/>
      <c r="XDR117" s="2"/>
      <c r="XDS117" s="2"/>
      <c r="XDT117" s="2"/>
      <c r="XDU117" s="2"/>
      <c r="XDV117" s="2"/>
      <c r="XDW117" s="2"/>
      <c r="XDX117" s="2"/>
      <c r="XDY117" s="2"/>
      <c r="XDZ117" s="2"/>
      <c r="XEA117" s="2"/>
      <c r="XEB117" s="2"/>
      <c r="XEC117" s="2"/>
      <c r="XED117" s="2"/>
      <c r="XEE117" s="2"/>
      <c r="XEF117" s="2"/>
      <c r="XEG117" s="2"/>
      <c r="XEH117" s="2"/>
      <c r="XEI117" s="2"/>
      <c r="XEJ117" s="2"/>
      <c r="XEK117" s="2"/>
      <c r="XEL117" s="2"/>
      <c r="XEM117" s="2"/>
      <c r="XEN117" s="2"/>
      <c r="XEO117" s="2"/>
      <c r="XEP117" s="2"/>
      <c r="XEQ117" s="2"/>
      <c r="XER117" s="2"/>
      <c r="XES117" s="2"/>
      <c r="XET117" s="2"/>
      <c r="XEU117" s="2"/>
      <c r="XEV117" s="2"/>
      <c r="XEW117" s="2"/>
      <c r="XEX117" s="2"/>
      <c r="XEY117" s="2"/>
      <c r="XEZ117" s="2"/>
      <c r="XFA117" s="2"/>
      <c r="XFB117" s="2"/>
      <c r="XFC117" s="2"/>
    </row>
    <row r="118" customFormat="false" ht="13.8" hidden="false" customHeight="false" outlineLevel="0" collapsed="false">
      <c r="A118" s="52"/>
      <c r="B118" s="21" t="s">
        <v>31</v>
      </c>
      <c r="C118" s="26" t="s">
        <v>32</v>
      </c>
      <c r="D118" s="21" t="n">
        <v>20</v>
      </c>
      <c r="E118" s="27" t="n">
        <f aca="false">BD118*20/20</f>
        <v>1.36</v>
      </c>
      <c r="F118" s="27" t="n">
        <f aca="false">BE118*20/20</f>
        <v>0.24</v>
      </c>
      <c r="G118" s="27" t="n">
        <f aca="false">BF118*20/20</f>
        <v>6.72</v>
      </c>
      <c r="H118" s="27" t="n">
        <f aca="false">BG118*20/20</f>
        <v>34.16</v>
      </c>
      <c r="I118" s="27" t="n">
        <f aca="false">BH118*20/20</f>
        <v>0</v>
      </c>
      <c r="J118" s="27" t="n">
        <f aca="false">BI118*20/20</f>
        <v>0.03</v>
      </c>
      <c r="K118" s="27" t="n">
        <f aca="false">BJ118*20/20</f>
        <v>0.02</v>
      </c>
      <c r="L118" s="27" t="n">
        <f aca="false">BK118*20/20</f>
        <v>0</v>
      </c>
      <c r="M118" s="27" t="n">
        <f aca="false">BL118*20/20</f>
        <v>9.01</v>
      </c>
      <c r="N118" s="27" t="n">
        <f aca="false">BM118*20/20</f>
        <v>9.41</v>
      </c>
      <c r="O118" s="27" t="n">
        <f aca="false">BN118*20/20</f>
        <v>30.14</v>
      </c>
      <c r="P118" s="27" t="n">
        <f aca="false">BO118*20/20</f>
        <v>0.75</v>
      </c>
      <c r="Q118" s="27" t="n">
        <v>1.7</v>
      </c>
      <c r="R118" s="27" t="n">
        <v>0.3</v>
      </c>
      <c r="S118" s="27" t="n">
        <v>8.4</v>
      </c>
      <c r="T118" s="27" t="n">
        <v>42.7</v>
      </c>
      <c r="U118" s="27"/>
      <c r="V118" s="27" t="n">
        <v>0.04</v>
      </c>
      <c r="W118" s="27" t="n">
        <v>0.02</v>
      </c>
      <c r="X118" s="27"/>
      <c r="Y118" s="27" t="n">
        <v>11.26</v>
      </c>
      <c r="Z118" s="27" t="n">
        <v>11.76</v>
      </c>
      <c r="AA118" s="27" t="n">
        <v>37.68</v>
      </c>
      <c r="AB118" s="27" t="n">
        <v>0.94</v>
      </c>
      <c r="BD118" s="27" t="n">
        <v>1.36</v>
      </c>
      <c r="BE118" s="27" t="n">
        <v>0.24</v>
      </c>
      <c r="BF118" s="27" t="n">
        <v>6.72</v>
      </c>
      <c r="BG118" s="27" t="n">
        <v>34.16</v>
      </c>
      <c r="BH118" s="27"/>
      <c r="BI118" s="27" t="n">
        <v>0.03</v>
      </c>
      <c r="BJ118" s="27" t="n">
        <v>0.02</v>
      </c>
      <c r="BK118" s="27"/>
      <c r="BL118" s="27" t="n">
        <v>9.01</v>
      </c>
      <c r="BM118" s="27" t="n">
        <v>9.41</v>
      </c>
      <c r="BN118" s="27" t="n">
        <v>30.14</v>
      </c>
      <c r="BO118" s="27" t="n">
        <v>0.75</v>
      </c>
    </row>
    <row r="119" customFormat="false" ht="13.8" hidden="false" customHeight="true" outlineLevel="0" collapsed="false">
      <c r="A119" s="52"/>
      <c r="B119" s="21" t="s">
        <v>31</v>
      </c>
      <c r="C119" s="15" t="s">
        <v>33</v>
      </c>
      <c r="D119" s="21" t="n">
        <v>35</v>
      </c>
      <c r="E119" s="27" t="n">
        <f aca="false">BD119*35/20</f>
        <v>2.59</v>
      </c>
      <c r="F119" s="27" t="n">
        <f aca="false">BE119*35/20</f>
        <v>0.315</v>
      </c>
      <c r="G119" s="27" t="n">
        <v>18.46</v>
      </c>
      <c r="H119" s="27" t="n">
        <f aca="false">BG119*35/20</f>
        <v>82.0575</v>
      </c>
      <c r="I119" s="27" t="n">
        <f aca="false">BH119*35/20</f>
        <v>0</v>
      </c>
      <c r="J119" s="27" t="n">
        <f aca="false">BI119*35/20</f>
        <v>0</v>
      </c>
      <c r="K119" s="27" t="n">
        <f aca="false">BJ119*35/20</f>
        <v>0.0175</v>
      </c>
      <c r="L119" s="27" t="n">
        <f aca="false">BK119*35/20</f>
        <v>0</v>
      </c>
      <c r="M119" s="27" t="n">
        <f aca="false">BL119*35/20</f>
        <v>7</v>
      </c>
      <c r="N119" s="27" t="n">
        <f aca="false">BM119*35/20</f>
        <v>4.9</v>
      </c>
      <c r="O119" s="27" t="n">
        <f aca="false">BN119*35/20</f>
        <v>22.75</v>
      </c>
      <c r="P119" s="27" t="n">
        <f aca="false">BO119*35/20</f>
        <v>0.385</v>
      </c>
      <c r="Q119" s="27" t="n">
        <v>3.03</v>
      </c>
      <c r="R119" s="27" t="n">
        <v>0.36</v>
      </c>
      <c r="S119" s="27" t="n">
        <v>19.64</v>
      </c>
      <c r="T119" s="27" t="n">
        <v>93.77</v>
      </c>
      <c r="U119" s="27"/>
      <c r="V119" s="27"/>
      <c r="W119" s="27" t="n">
        <v>0.013</v>
      </c>
      <c r="X119" s="27"/>
      <c r="Y119" s="27" t="n">
        <v>8</v>
      </c>
      <c r="Z119" s="27" t="n">
        <v>5.6</v>
      </c>
      <c r="AA119" s="27" t="n">
        <v>26</v>
      </c>
      <c r="AB119" s="27" t="n">
        <v>0.44</v>
      </c>
      <c r="AC119" s="27" t="n">
        <v>3</v>
      </c>
      <c r="AD119" s="27" t="n">
        <f aca="false">AP119*40/40</f>
        <v>0</v>
      </c>
      <c r="AE119" s="27" t="n">
        <f aca="false">AQ119*40/40</f>
        <v>0</v>
      </c>
      <c r="AF119" s="27" t="n">
        <f aca="false">AR119*40/40</f>
        <v>0</v>
      </c>
      <c r="AG119" s="27" t="n">
        <f aca="false">AS119*40/40</f>
        <v>0</v>
      </c>
      <c r="AH119" s="27" t="n">
        <f aca="false">AT119*40/40</f>
        <v>0</v>
      </c>
      <c r="AI119" s="27" t="n">
        <f aca="false">AU119*40/40</f>
        <v>0</v>
      </c>
      <c r="AJ119" s="27" t="n">
        <f aca="false">AV119*40/40</f>
        <v>0</v>
      </c>
      <c r="AK119" s="27" t="n">
        <f aca="false">AW119*40/40</f>
        <v>0</v>
      </c>
      <c r="AL119" s="27" t="n">
        <f aca="false">AX119*40/40</f>
        <v>0</v>
      </c>
      <c r="AM119" s="27" t="n">
        <f aca="false">AY119*40/40</f>
        <v>0</v>
      </c>
      <c r="AN119" s="27" t="n">
        <f aca="false">AZ119*40/40</f>
        <v>0</v>
      </c>
      <c r="BD119" s="27" t="n">
        <v>1.48</v>
      </c>
      <c r="BE119" s="27" t="n">
        <v>0.18</v>
      </c>
      <c r="BF119" s="27" t="n">
        <v>9.82</v>
      </c>
      <c r="BG119" s="27" t="n">
        <v>46.89</v>
      </c>
      <c r="BH119" s="27"/>
      <c r="BI119" s="27"/>
      <c r="BJ119" s="27" t="n">
        <v>0.01</v>
      </c>
      <c r="BK119" s="27"/>
      <c r="BL119" s="27" t="n">
        <v>4</v>
      </c>
      <c r="BM119" s="27" t="n">
        <v>2.8</v>
      </c>
      <c r="BN119" s="27" t="n">
        <v>13</v>
      </c>
      <c r="BO119" s="27" t="n">
        <v>0.22</v>
      </c>
      <c r="XCA119" s="2"/>
      <c r="XCB119" s="2"/>
      <c r="XCC119" s="2"/>
      <c r="XCD119" s="2"/>
      <c r="XCE119" s="2"/>
      <c r="XCF119" s="2"/>
      <c r="XCG119" s="2"/>
      <c r="XCH119" s="2"/>
      <c r="XCI119" s="2"/>
      <c r="XCJ119" s="2"/>
      <c r="XCK119" s="2"/>
      <c r="XCL119" s="2"/>
      <c r="XCM119" s="2"/>
      <c r="XCN119" s="2"/>
      <c r="XCO119" s="2"/>
      <c r="XCP119" s="2"/>
      <c r="XCQ119" s="2"/>
      <c r="XCR119" s="2"/>
      <c r="XCS119" s="2"/>
      <c r="XCT119" s="2"/>
      <c r="XCU119" s="2"/>
      <c r="XCV119" s="2"/>
      <c r="XCW119" s="2"/>
      <c r="XCX119" s="2"/>
      <c r="XCY119" s="2"/>
      <c r="XCZ119" s="2"/>
      <c r="XDA119" s="2"/>
      <c r="XDB119" s="2"/>
      <c r="XDC119" s="2"/>
      <c r="XDD119" s="2"/>
      <c r="XDE119" s="2"/>
      <c r="XDF119" s="2"/>
      <c r="XDG119" s="2"/>
      <c r="XDH119" s="2"/>
      <c r="XDI119" s="2"/>
      <c r="XDJ119" s="2"/>
      <c r="XDK119" s="2"/>
      <c r="XDL119" s="2"/>
      <c r="XDM119" s="2"/>
      <c r="XDN119" s="2"/>
      <c r="XDO119" s="2"/>
      <c r="XDP119" s="2"/>
      <c r="XDQ119" s="2"/>
      <c r="XDR119" s="2"/>
      <c r="XDS119" s="2"/>
      <c r="XDT119" s="2"/>
      <c r="XDU119" s="2"/>
      <c r="XDV119" s="2"/>
      <c r="XDW119" s="2"/>
      <c r="XDX119" s="2"/>
      <c r="XDY119" s="2"/>
      <c r="XDZ119" s="2"/>
      <c r="XEA119" s="2"/>
      <c r="XEB119" s="2"/>
      <c r="XEC119" s="2"/>
      <c r="XED119" s="2"/>
      <c r="XEE119" s="2"/>
      <c r="XEF119" s="2"/>
      <c r="XEG119" s="2"/>
      <c r="XEH119" s="2"/>
      <c r="XEI119" s="2"/>
      <c r="XEJ119" s="2"/>
      <c r="XEK119" s="2"/>
      <c r="XEL119" s="2"/>
      <c r="XEM119" s="2"/>
      <c r="XEN119" s="2"/>
      <c r="XEO119" s="2"/>
      <c r="XEP119" s="2"/>
      <c r="XEQ119" s="2"/>
      <c r="XER119" s="2"/>
      <c r="XES119" s="2"/>
      <c r="XET119" s="2"/>
      <c r="XEU119" s="2"/>
      <c r="XEV119" s="2"/>
      <c r="XEW119" s="2"/>
      <c r="XEX119" s="2"/>
      <c r="XEY119" s="2"/>
      <c r="XEZ119" s="2"/>
      <c r="XFA119" s="2"/>
      <c r="XFB119" s="2"/>
      <c r="XFC119" s="2"/>
    </row>
    <row r="120" customFormat="false" ht="13.8" hidden="false" customHeight="false" outlineLevel="0" collapsed="false">
      <c r="A120" s="52"/>
      <c r="B120" s="21" t="s">
        <v>29</v>
      </c>
      <c r="C120" s="15" t="s">
        <v>60</v>
      </c>
      <c r="D120" s="21" t="n">
        <v>100</v>
      </c>
      <c r="E120" s="27" t="n">
        <v>0.4</v>
      </c>
      <c r="F120" s="27" t="n">
        <v>0.3</v>
      </c>
      <c r="G120" s="27" t="n">
        <v>10.3</v>
      </c>
      <c r="H120" s="27" t="n">
        <v>47</v>
      </c>
      <c r="I120" s="27" t="n">
        <f aca="false">BH120*100/100</f>
        <v>0</v>
      </c>
      <c r="J120" s="27" t="n">
        <v>0.03</v>
      </c>
      <c r="K120" s="27" t="n">
        <v>0.02</v>
      </c>
      <c r="L120" s="27" t="n">
        <v>5</v>
      </c>
      <c r="M120" s="27" t="n">
        <v>19</v>
      </c>
      <c r="N120" s="27" t="n">
        <v>12</v>
      </c>
      <c r="O120" s="27" t="n">
        <v>16</v>
      </c>
      <c r="P120" s="27" t="n">
        <v>2.3</v>
      </c>
      <c r="BD120" s="27" t="n">
        <v>0.4</v>
      </c>
      <c r="BE120" s="27" t="n">
        <v>0.3</v>
      </c>
      <c r="BF120" s="27" t="n">
        <v>10.3</v>
      </c>
      <c r="BG120" s="27" t="n">
        <v>47</v>
      </c>
      <c r="BH120" s="56"/>
      <c r="BI120" s="21" t="n">
        <v>0.02</v>
      </c>
      <c r="BJ120" s="21" t="n">
        <v>0.02</v>
      </c>
      <c r="BK120" s="27" t="n">
        <v>5</v>
      </c>
      <c r="BL120" s="27" t="n">
        <v>19</v>
      </c>
      <c r="BM120" s="27" t="n">
        <v>12</v>
      </c>
      <c r="BN120" s="27" t="n">
        <v>16</v>
      </c>
      <c r="BO120" s="27" t="n">
        <v>2.3</v>
      </c>
      <c r="WAQ120" s="2"/>
      <c r="WAR120" s="2"/>
      <c r="WAS120" s="2"/>
      <c r="WAT120" s="2"/>
      <c r="WAU120" s="2"/>
      <c r="WAV120" s="2"/>
      <c r="WAW120" s="2"/>
      <c r="WAX120" s="2"/>
      <c r="WAY120" s="2"/>
      <c r="WAZ120" s="2"/>
      <c r="WBA120" s="2"/>
      <c r="WBB120" s="2"/>
      <c r="WBC120" s="2"/>
      <c r="WBD120" s="2"/>
      <c r="WBE120" s="2"/>
      <c r="WBF120" s="2"/>
      <c r="WBG120" s="2"/>
      <c r="WBH120" s="2"/>
      <c r="WBI120" s="2"/>
      <c r="WBJ120" s="2"/>
      <c r="WBK120" s="2"/>
      <c r="WBL120" s="2"/>
      <c r="WBM120" s="2"/>
      <c r="WBN120" s="2"/>
      <c r="WBO120" s="2"/>
      <c r="WBP120" s="2"/>
      <c r="WBQ120" s="2"/>
      <c r="WBR120" s="2"/>
      <c r="WBS120" s="2"/>
      <c r="WBT120" s="2"/>
      <c r="WBU120" s="2"/>
      <c r="WBV120" s="2"/>
      <c r="WBW120" s="2"/>
      <c r="WBX120" s="2"/>
      <c r="WBY120" s="2"/>
      <c r="WBZ120" s="2"/>
      <c r="WCA120" s="2"/>
      <c r="WCB120" s="2"/>
      <c r="WCC120" s="2"/>
      <c r="WCD120" s="2"/>
      <c r="WCE120" s="2"/>
      <c r="WCF120" s="2"/>
      <c r="WCG120" s="2"/>
      <c r="WCH120" s="2"/>
      <c r="WCI120" s="2"/>
      <c r="WCJ120" s="2"/>
      <c r="WCK120" s="2"/>
      <c r="WCL120" s="2"/>
      <c r="WCM120" s="2"/>
      <c r="WCN120" s="2"/>
      <c r="WCO120" s="2"/>
      <c r="WCP120" s="2"/>
      <c r="WCQ120" s="2"/>
      <c r="WCR120" s="2"/>
      <c r="WCS120" s="2"/>
      <c r="WCT120" s="2"/>
      <c r="WCU120" s="2"/>
      <c r="WCV120" s="2"/>
      <c r="WCW120" s="2"/>
      <c r="WCX120" s="2"/>
      <c r="WCY120" s="2"/>
      <c r="WCZ120" s="2"/>
      <c r="WDA120" s="2"/>
      <c r="WDB120" s="2"/>
      <c r="WDC120" s="2"/>
      <c r="WDD120" s="2"/>
      <c r="WDE120" s="2"/>
      <c r="WDF120" s="2"/>
      <c r="WDG120" s="2"/>
      <c r="WDH120" s="2"/>
      <c r="WDI120" s="2"/>
      <c r="WDJ120" s="2"/>
      <c r="WDK120" s="2"/>
      <c r="WDL120" s="2"/>
      <c r="WDM120" s="2"/>
      <c r="WDN120" s="2"/>
      <c r="WDO120" s="2"/>
      <c r="WDP120" s="2"/>
      <c r="WDQ120" s="2"/>
      <c r="WDR120" s="2"/>
      <c r="WDS120" s="2"/>
      <c r="WDT120" s="2"/>
      <c r="WDU120" s="2"/>
      <c r="WDV120" s="2"/>
      <c r="WDW120" s="2"/>
      <c r="WDX120" s="2"/>
      <c r="WDY120" s="2"/>
      <c r="WDZ120" s="2"/>
      <c r="WEA120" s="2"/>
      <c r="WEB120" s="2"/>
      <c r="WEC120" s="2"/>
      <c r="WED120" s="2"/>
      <c r="WEE120" s="2"/>
      <c r="WEF120" s="2"/>
      <c r="WEG120" s="2"/>
      <c r="WEH120" s="2"/>
      <c r="WEI120" s="2"/>
      <c r="WEJ120" s="2"/>
      <c r="WEK120" s="2"/>
      <c r="WEL120" s="2"/>
      <c r="WEM120" s="2"/>
      <c r="WEN120" s="2"/>
      <c r="WEO120" s="2"/>
      <c r="WEP120" s="2"/>
      <c r="WEQ120" s="2"/>
      <c r="WER120" s="2"/>
      <c r="WES120" s="2"/>
      <c r="WET120" s="2"/>
      <c r="WEU120" s="2"/>
      <c r="WEV120" s="2"/>
      <c r="WEW120" s="2"/>
      <c r="WEX120" s="2"/>
      <c r="WEY120" s="2"/>
      <c r="WEZ120" s="2"/>
      <c r="WFA120" s="2"/>
      <c r="WFB120" s="2"/>
      <c r="WFC120" s="2"/>
      <c r="WFD120" s="2"/>
      <c r="WFE120" s="2"/>
      <c r="WFF120" s="2"/>
      <c r="WFG120" s="2"/>
      <c r="WFH120" s="2"/>
      <c r="WFI120" s="2"/>
      <c r="WFJ120" s="2"/>
      <c r="WFK120" s="2"/>
      <c r="WFL120" s="2"/>
      <c r="WFM120" s="2"/>
      <c r="WFN120" s="2"/>
      <c r="WFO120" s="2"/>
      <c r="WFP120" s="2"/>
      <c r="WFQ120" s="2"/>
      <c r="WFR120" s="2"/>
      <c r="WFS120" s="2"/>
      <c r="WFT120" s="2"/>
      <c r="WFU120" s="2"/>
      <c r="WFV120" s="2"/>
      <c r="WFW120" s="2"/>
      <c r="WFX120" s="2"/>
      <c r="WFY120" s="2"/>
      <c r="WFZ120" s="2"/>
      <c r="WGA120" s="2"/>
      <c r="WGB120" s="2"/>
      <c r="WGC120" s="2"/>
      <c r="WGD120" s="2"/>
      <c r="WGE120" s="2"/>
      <c r="WGF120" s="2"/>
      <c r="WGG120" s="2"/>
      <c r="WGH120" s="2"/>
      <c r="WGI120" s="2"/>
      <c r="WGJ120" s="2"/>
      <c r="WGK120" s="2"/>
      <c r="WGL120" s="2"/>
      <c r="WGM120" s="2"/>
      <c r="WGN120" s="2"/>
      <c r="WGO120" s="2"/>
      <c r="WGP120" s="2"/>
      <c r="WGQ120" s="2"/>
      <c r="WGR120" s="2"/>
      <c r="WGS120" s="2"/>
      <c r="WGT120" s="2"/>
      <c r="WGU120" s="2"/>
      <c r="WGV120" s="2"/>
      <c r="WGW120" s="2"/>
      <c r="WGX120" s="2"/>
      <c r="WGY120" s="2"/>
      <c r="WGZ120" s="2"/>
      <c r="WHA120" s="2"/>
      <c r="WHB120" s="2"/>
      <c r="WHC120" s="2"/>
      <c r="WHD120" s="2"/>
      <c r="WHE120" s="2"/>
      <c r="WHF120" s="2"/>
      <c r="WHG120" s="2"/>
      <c r="WHH120" s="2"/>
      <c r="WHI120" s="2"/>
      <c r="WHJ120" s="2"/>
      <c r="WHK120" s="2"/>
      <c r="WHL120" s="2"/>
      <c r="WHM120" s="2"/>
      <c r="WHN120" s="2"/>
      <c r="WHO120" s="2"/>
      <c r="WHP120" s="2"/>
      <c r="WHQ120" s="2"/>
      <c r="WHR120" s="2"/>
      <c r="WHS120" s="2"/>
      <c r="WHT120" s="2"/>
      <c r="WHU120" s="2"/>
      <c r="WHV120" s="2"/>
      <c r="WHW120" s="2"/>
      <c r="WHX120" s="2"/>
      <c r="WHY120" s="2"/>
      <c r="WHZ120" s="2"/>
      <c r="WIA120" s="2"/>
      <c r="WIB120" s="2"/>
      <c r="WIC120" s="2"/>
      <c r="WID120" s="2"/>
      <c r="WIE120" s="2"/>
      <c r="WIF120" s="2"/>
      <c r="WIG120" s="2"/>
      <c r="WIH120" s="2"/>
      <c r="WII120" s="2"/>
      <c r="WIJ120" s="2"/>
      <c r="WIK120" s="2"/>
      <c r="WIL120" s="2"/>
      <c r="WIM120" s="2"/>
      <c r="WIN120" s="2"/>
      <c r="WIO120" s="2"/>
      <c r="WIP120" s="2"/>
      <c r="WIQ120" s="2"/>
      <c r="WIR120" s="2"/>
      <c r="WIS120" s="2"/>
      <c r="WIT120" s="2"/>
      <c r="WIU120" s="2"/>
      <c r="WIV120" s="2"/>
      <c r="WIW120" s="2"/>
      <c r="WIX120" s="2"/>
      <c r="WIY120" s="2"/>
      <c r="WIZ120" s="2"/>
      <c r="WJA120" s="2"/>
      <c r="WJB120" s="2"/>
      <c r="WJC120" s="2"/>
      <c r="WJD120" s="2"/>
      <c r="WJE120" s="2"/>
      <c r="WJF120" s="2"/>
      <c r="WJG120" s="2"/>
      <c r="WJH120" s="2"/>
      <c r="WJI120" s="2"/>
      <c r="WJJ120" s="2"/>
      <c r="WJK120" s="2"/>
      <c r="WJL120" s="2"/>
      <c r="WJM120" s="2"/>
      <c r="WJN120" s="2"/>
      <c r="WJO120" s="2"/>
      <c r="WJP120" s="2"/>
      <c r="WJQ120" s="2"/>
      <c r="WJR120" s="2"/>
      <c r="WJS120" s="2"/>
      <c r="WJT120" s="2"/>
      <c r="WJU120" s="2"/>
      <c r="WJV120" s="2"/>
      <c r="WJW120" s="2"/>
      <c r="WJX120" s="2"/>
      <c r="WJY120" s="2"/>
      <c r="WJZ120" s="2"/>
      <c r="WKA120" s="2"/>
      <c r="WKB120" s="2"/>
      <c r="WKC120" s="2"/>
      <c r="WKD120" s="2"/>
      <c r="WKE120" s="2"/>
      <c r="WKF120" s="2"/>
      <c r="WKG120" s="2"/>
      <c r="WKH120" s="2"/>
      <c r="WKI120" s="2"/>
      <c r="WKJ120" s="2"/>
      <c r="WKK120" s="2"/>
      <c r="WKL120" s="2"/>
      <c r="WKM120" s="2"/>
      <c r="WKN120" s="2"/>
      <c r="WKO120" s="2"/>
      <c r="WKP120" s="2"/>
      <c r="WKQ120" s="2"/>
      <c r="WKR120" s="2"/>
      <c r="WKS120" s="2"/>
      <c r="WKT120" s="2"/>
      <c r="WKU120" s="2"/>
      <c r="WKV120" s="2"/>
      <c r="WKW120" s="2"/>
      <c r="WKX120" s="2"/>
      <c r="WKY120" s="2"/>
      <c r="WKZ120" s="2"/>
      <c r="WLA120" s="2"/>
      <c r="WLB120" s="2"/>
      <c r="WLC120" s="2"/>
      <c r="WLD120" s="2"/>
      <c r="WLE120" s="2"/>
      <c r="WLF120" s="2"/>
      <c r="WLG120" s="2"/>
      <c r="WLH120" s="2"/>
      <c r="WLI120" s="2"/>
      <c r="WLJ120" s="2"/>
      <c r="WLK120" s="2"/>
      <c r="WLL120" s="2"/>
      <c r="WLM120" s="2"/>
      <c r="WLN120" s="2"/>
      <c r="WLO120" s="2"/>
      <c r="WLP120" s="2"/>
      <c r="WLQ120" s="2"/>
      <c r="WLR120" s="2"/>
      <c r="WLS120" s="2"/>
      <c r="WLT120" s="2"/>
      <c r="WLU120" s="2"/>
      <c r="WLV120" s="2"/>
      <c r="WLW120" s="2"/>
      <c r="WLX120" s="2"/>
      <c r="WLY120" s="2"/>
      <c r="WLZ120" s="2"/>
      <c r="WMA120" s="2"/>
      <c r="WMB120" s="2"/>
      <c r="WMC120" s="2"/>
      <c r="WMD120" s="2"/>
      <c r="WME120" s="2"/>
      <c r="WMF120" s="2"/>
      <c r="WMG120" s="2"/>
      <c r="WMH120" s="2"/>
      <c r="WMI120" s="2"/>
      <c r="WMJ120" s="2"/>
      <c r="WMK120" s="2"/>
      <c r="WML120" s="2"/>
      <c r="WMM120" s="2"/>
      <c r="WMN120" s="2"/>
      <c r="WMO120" s="2"/>
      <c r="WMP120" s="2"/>
      <c r="WMQ120" s="2"/>
      <c r="WMR120" s="2"/>
      <c r="WMS120" s="2"/>
      <c r="WMT120" s="2"/>
      <c r="WMU120" s="2"/>
      <c r="WMV120" s="2"/>
      <c r="WMW120" s="2"/>
      <c r="WMX120" s="2"/>
      <c r="WMY120" s="2"/>
      <c r="WMZ120" s="2"/>
      <c r="WNA120" s="2"/>
      <c r="WNB120" s="2"/>
      <c r="WNC120" s="2"/>
      <c r="WND120" s="2"/>
      <c r="WNE120" s="2"/>
      <c r="WNF120" s="2"/>
      <c r="WNG120" s="2"/>
      <c r="WNH120" s="2"/>
      <c r="WNI120" s="2"/>
      <c r="WNJ120" s="2"/>
      <c r="WNK120" s="2"/>
      <c r="WNL120" s="2"/>
      <c r="WNM120" s="2"/>
      <c r="WNN120" s="2"/>
      <c r="WNO120" s="2"/>
      <c r="WNP120" s="2"/>
      <c r="WNQ120" s="2"/>
      <c r="WNR120" s="2"/>
      <c r="WNS120" s="2"/>
      <c r="WNT120" s="2"/>
      <c r="WNU120" s="2"/>
      <c r="WNV120" s="2"/>
      <c r="WNW120" s="2"/>
      <c r="WNX120" s="2"/>
      <c r="WNY120" s="2"/>
      <c r="WNZ120" s="2"/>
      <c r="WOA120" s="2"/>
      <c r="WOB120" s="2"/>
      <c r="WOC120" s="2"/>
      <c r="WOD120" s="3"/>
      <c r="WOE120" s="3"/>
      <c r="WOF120" s="3"/>
      <c r="WOG120" s="3"/>
      <c r="WOH120" s="3"/>
      <c r="WOI120" s="3"/>
      <c r="WOJ120" s="3"/>
      <c r="WOK120" s="3"/>
      <c r="WOL120" s="3"/>
      <c r="WOM120" s="3"/>
      <c r="WON120" s="3"/>
      <c r="WOO120" s="3"/>
      <c r="WOP120" s="3"/>
      <c r="WOQ120" s="3"/>
      <c r="WOR120" s="3"/>
      <c r="WOS120" s="3"/>
      <c r="WOT120" s="3"/>
      <c r="WOU120" s="3"/>
      <c r="WOV120" s="3"/>
      <c r="WOW120" s="3"/>
      <c r="WOX120" s="3"/>
      <c r="WOY120" s="3"/>
      <c r="WOZ120" s="3"/>
      <c r="WPA120" s="3"/>
      <c r="WPB120" s="3"/>
      <c r="WPC120" s="3"/>
      <c r="WPD120" s="3"/>
      <c r="WPE120" s="3"/>
      <c r="WPF120" s="3"/>
      <c r="WPG120" s="3"/>
      <c r="WPH120" s="3"/>
      <c r="WPI120" s="3"/>
      <c r="WPJ120" s="3"/>
      <c r="WPK120" s="3"/>
      <c r="WPL120" s="3"/>
      <c r="WPM120" s="3"/>
      <c r="WPN120" s="3"/>
      <c r="WPO120" s="3"/>
      <c r="WPP120" s="3"/>
      <c r="WPQ120" s="3"/>
      <c r="WPR120" s="3"/>
      <c r="WPS120" s="3"/>
      <c r="WPT120" s="3"/>
      <c r="WPU120" s="3"/>
      <c r="WPV120" s="3"/>
      <c r="WPW120" s="3"/>
      <c r="WPX120" s="3"/>
      <c r="WPY120" s="3"/>
      <c r="WPZ120" s="3"/>
      <c r="WQA120" s="3"/>
      <c r="WQB120" s="3"/>
      <c r="WQC120" s="3"/>
      <c r="WQD120" s="3"/>
      <c r="WQE120" s="3"/>
      <c r="WQF120" s="3"/>
      <c r="WQG120" s="3"/>
      <c r="WQH120" s="3"/>
      <c r="WQI120" s="3"/>
      <c r="WQJ120" s="3"/>
      <c r="WQK120" s="3"/>
      <c r="WQL120" s="3"/>
      <c r="WQM120" s="3"/>
      <c r="WQN120" s="3"/>
      <c r="WQO120" s="3"/>
      <c r="WQP120" s="3"/>
      <c r="WQQ120" s="3"/>
      <c r="WQR120" s="3"/>
      <c r="WQS120" s="3"/>
      <c r="WQT120" s="3"/>
      <c r="WQU120" s="3"/>
      <c r="WQV120" s="3"/>
      <c r="WQW120" s="3"/>
      <c r="WQX120" s="3"/>
      <c r="WQY120" s="3"/>
      <c r="WQZ120" s="3"/>
      <c r="WRA120" s="3"/>
      <c r="WRB120" s="3"/>
      <c r="WRC120" s="3"/>
      <c r="WRD120" s="3"/>
      <c r="WRE120" s="3"/>
      <c r="WRF120" s="3"/>
      <c r="WRG120" s="4"/>
      <c r="WRH120" s="4"/>
      <c r="WRI120" s="4"/>
      <c r="WRJ120" s="4"/>
      <c r="WRK120" s="4"/>
      <c r="WRL120" s="4"/>
      <c r="WRM120" s="4"/>
      <c r="WRN120" s="4"/>
      <c r="WRO120" s="4"/>
      <c r="WRP120" s="4"/>
      <c r="WRQ120" s="4"/>
      <c r="WRR120" s="4"/>
      <c r="WRS120" s="4"/>
      <c r="WRT120" s="4"/>
      <c r="WRU120" s="4"/>
      <c r="WRV120" s="4"/>
      <c r="WRW120" s="4"/>
      <c r="WRX120" s="4"/>
      <c r="WRY120" s="4"/>
      <c r="WRZ120" s="4"/>
      <c r="WSA120" s="4"/>
      <c r="WSB120" s="4"/>
      <c r="WSC120" s="4"/>
      <c r="WSD120" s="4"/>
      <c r="WSE120" s="4"/>
      <c r="WSF120" s="4"/>
      <c r="WSG120" s="4"/>
      <c r="WSH120" s="4"/>
      <c r="WSI120" s="4"/>
      <c r="WSJ120" s="4"/>
      <c r="WSK120" s="4"/>
      <c r="WSL120" s="4"/>
      <c r="WSM120" s="4"/>
      <c r="WSN120" s="4"/>
      <c r="WSO120" s="4"/>
      <c r="WSP120" s="4"/>
      <c r="WSQ120" s="4"/>
      <c r="WSR120" s="4"/>
      <c r="WSS120" s="4"/>
      <c r="WST120" s="4"/>
      <c r="WSU120" s="4"/>
      <c r="WSV120" s="4"/>
      <c r="WSW120" s="4"/>
      <c r="WSX120" s="4"/>
      <c r="WSY120" s="4"/>
      <c r="WSZ120" s="4"/>
      <c r="WTA120" s="4"/>
      <c r="WTB120" s="4"/>
      <c r="WTC120" s="4"/>
      <c r="WTD120" s="4"/>
      <c r="WTE120" s="4"/>
      <c r="WTF120" s="4"/>
      <c r="WTG120" s="4"/>
      <c r="WTH120" s="4"/>
      <c r="WTI120" s="4"/>
      <c r="WTJ120" s="4"/>
      <c r="WTK120" s="4"/>
      <c r="WTL120" s="4"/>
      <c r="WTM120" s="4"/>
      <c r="WTN120" s="4"/>
      <c r="WTO120" s="4"/>
      <c r="WTP120" s="4"/>
      <c r="WTQ120" s="4"/>
      <c r="WTR120" s="4"/>
      <c r="WTS120" s="4"/>
      <c r="WTT120" s="4"/>
      <c r="WTU120" s="4"/>
      <c r="WTV120" s="4"/>
      <c r="WTW120" s="4"/>
      <c r="WTX120" s="4"/>
      <c r="WTY120" s="4"/>
      <c r="WTZ120" s="4"/>
      <c r="WUA120" s="4"/>
      <c r="WUB120" s="4"/>
      <c r="WUC120" s="4"/>
      <c r="WUD120" s="4"/>
      <c r="WUE120" s="4"/>
      <c r="WUF120" s="4"/>
      <c r="WUG120" s="4"/>
      <c r="WUH120" s="4"/>
      <c r="WUI120" s="4"/>
      <c r="WUJ120" s="4"/>
      <c r="WUK120" s="4"/>
      <c r="WUL120" s="4"/>
      <c r="WUM120" s="4"/>
      <c r="WUN120" s="4"/>
      <c r="WUO120" s="4"/>
      <c r="WUP120" s="4"/>
      <c r="WUQ120" s="4"/>
      <c r="WUR120" s="4"/>
      <c r="WUS120" s="4"/>
      <c r="WUT120" s="4"/>
      <c r="WUU120" s="4"/>
      <c r="WUV120" s="4"/>
      <c r="WUW120" s="4"/>
      <c r="WUX120" s="4"/>
      <c r="WUY120" s="4"/>
      <c r="WUZ120" s="4"/>
      <c r="WVA120" s="4"/>
      <c r="WVB120" s="4"/>
      <c r="WVC120" s="4"/>
      <c r="WVD120" s="4"/>
      <c r="WVE120" s="4"/>
      <c r="WVF120" s="4"/>
      <c r="WVG120" s="4"/>
      <c r="WVH120" s="4"/>
      <c r="WVI120" s="4"/>
      <c r="WVJ120" s="4"/>
      <c r="WVK120" s="4"/>
      <c r="WVL120" s="4"/>
      <c r="WVM120" s="4"/>
      <c r="WVN120" s="4"/>
      <c r="WVO120" s="4"/>
      <c r="WVP120" s="4"/>
      <c r="WVQ120" s="4"/>
      <c r="WVR120" s="4"/>
      <c r="WVS120" s="4"/>
      <c r="WVT120" s="4"/>
      <c r="WVU120" s="4"/>
      <c r="WVV120" s="4"/>
      <c r="WVW120" s="4"/>
      <c r="WVX120" s="4"/>
      <c r="WVY120" s="4"/>
      <c r="WVZ120" s="4"/>
      <c r="WWA120" s="4"/>
      <c r="WWB120" s="4"/>
      <c r="WWC120" s="4"/>
      <c r="WWD120" s="4"/>
      <c r="WWE120" s="4"/>
      <c r="WWF120" s="4"/>
      <c r="WWG120" s="4"/>
      <c r="WWH120" s="4"/>
      <c r="WWI120" s="4"/>
      <c r="WWJ120" s="4"/>
      <c r="WWK120" s="4"/>
      <c r="WWL120" s="4"/>
      <c r="WWM120" s="4"/>
      <c r="WWN120" s="4"/>
      <c r="WWO120" s="4"/>
      <c r="WWP120" s="4"/>
      <c r="WWQ120" s="4"/>
      <c r="WWR120" s="4"/>
      <c r="WWS120" s="4"/>
      <c r="WWT120" s="4"/>
      <c r="WWU120" s="4"/>
      <c r="WWV120" s="4"/>
      <c r="WWW120" s="4"/>
      <c r="WWX120" s="4"/>
      <c r="WWY120" s="4"/>
      <c r="WWZ120" s="4"/>
      <c r="WXA120" s="4"/>
      <c r="WXB120" s="4"/>
      <c r="WXC120" s="4"/>
      <c r="WXD120" s="4"/>
      <c r="WXE120" s="4"/>
      <c r="WXF120" s="4"/>
      <c r="WXG120" s="4"/>
      <c r="WXH120" s="4"/>
      <c r="WXI120" s="4"/>
      <c r="WXJ120" s="4"/>
      <c r="WXK120" s="4"/>
      <c r="WXL120" s="4"/>
      <c r="WXM120" s="4"/>
      <c r="WXN120" s="4"/>
      <c r="WXO120" s="4"/>
      <c r="WXP120" s="4"/>
      <c r="WXQ120" s="4"/>
      <c r="WXR120" s="4"/>
      <c r="WXS120" s="4"/>
      <c r="WXT120" s="4"/>
      <c r="WXU120" s="4"/>
      <c r="WXV120" s="4"/>
      <c r="WXW120" s="4"/>
      <c r="WXX120" s="4"/>
      <c r="WXY120" s="4"/>
      <c r="WXZ120" s="4"/>
      <c r="WYA120" s="4"/>
      <c r="WYB120" s="4"/>
      <c r="WYC120" s="4"/>
      <c r="WYD120" s="4"/>
      <c r="WYE120" s="4"/>
      <c r="WYF120" s="4"/>
      <c r="WYG120" s="4"/>
      <c r="WYH120" s="4"/>
      <c r="WYI120" s="4"/>
      <c r="WYJ120" s="4"/>
      <c r="WYK120" s="4"/>
      <c r="WYL120" s="4"/>
      <c r="WYM120" s="4"/>
      <c r="WYN120" s="4"/>
      <c r="WYO120" s="4"/>
      <c r="WYP120" s="4"/>
      <c r="WYQ120" s="4"/>
      <c r="WYR120" s="4"/>
      <c r="WYS120" s="4"/>
      <c r="WYT120" s="4"/>
      <c r="WYU120" s="4"/>
      <c r="WYV120" s="4"/>
      <c r="WYW120" s="4"/>
      <c r="WYX120" s="4"/>
      <c r="WYY120" s="4"/>
      <c r="WYZ120" s="4"/>
      <c r="WZA120" s="4"/>
      <c r="WZB120" s="4"/>
      <c r="WZC120" s="4"/>
      <c r="WZD120" s="4"/>
      <c r="WZE120" s="4"/>
      <c r="WZF120" s="4"/>
      <c r="WZG120" s="4"/>
      <c r="WZH120" s="4"/>
      <c r="WZI120" s="4"/>
      <c r="WZJ120" s="4"/>
      <c r="WZK120" s="4"/>
      <c r="WZL120" s="4"/>
      <c r="WZM120" s="4"/>
      <c r="WZN120" s="4"/>
      <c r="WZO120" s="4"/>
      <c r="WZP120" s="4"/>
      <c r="WZQ120" s="4"/>
      <c r="WZR120" s="4"/>
      <c r="WZS120" s="4"/>
      <c r="WZT120" s="4"/>
      <c r="WZU120" s="4"/>
      <c r="WZV120" s="4"/>
      <c r="WZW120" s="4"/>
      <c r="WZX120" s="4"/>
      <c r="WZY120" s="4"/>
      <c r="WZZ120" s="4"/>
      <c r="XAA120" s="4"/>
      <c r="XAB120" s="4"/>
      <c r="XAC120" s="4"/>
      <c r="XAD120" s="4"/>
      <c r="XAE120" s="4"/>
      <c r="XAF120" s="4"/>
      <c r="XAG120" s="4"/>
      <c r="XAH120" s="4"/>
      <c r="XAI120" s="4"/>
      <c r="XAJ120" s="4"/>
      <c r="XAK120" s="4"/>
      <c r="XAL120" s="4"/>
      <c r="XAM120" s="4"/>
      <c r="XAN120" s="4"/>
      <c r="XAO120" s="4"/>
      <c r="XAP120" s="4"/>
      <c r="XAQ120" s="4"/>
      <c r="XAR120" s="4"/>
      <c r="XAS120" s="4"/>
      <c r="XAT120" s="4"/>
      <c r="XAU120" s="4"/>
      <c r="XAV120" s="4"/>
      <c r="XAW120" s="4"/>
      <c r="XAX120" s="4"/>
      <c r="XAY120" s="4"/>
      <c r="XAZ120" s="4"/>
      <c r="XBA120" s="4"/>
      <c r="XBB120" s="4"/>
      <c r="XBC120" s="4"/>
      <c r="XBD120" s="4"/>
      <c r="XBE120" s="4"/>
      <c r="XBF120" s="4"/>
      <c r="XBG120" s="4"/>
      <c r="XBH120" s="4"/>
      <c r="XBI120" s="4"/>
      <c r="XBJ120" s="4"/>
      <c r="XBK120" s="4"/>
      <c r="XBL120" s="4"/>
      <c r="XBM120" s="4"/>
      <c r="XBN120" s="4"/>
      <c r="XBO120" s="4"/>
      <c r="XBP120" s="4"/>
      <c r="XBQ120" s="4"/>
      <c r="XBR120" s="4"/>
      <c r="XBS120" s="4"/>
      <c r="XBT120" s="4"/>
      <c r="XBU120" s="4"/>
      <c r="XBV120" s="4"/>
      <c r="XBW120" s="4"/>
      <c r="XBX120" s="4"/>
      <c r="XBY120" s="4"/>
      <c r="XBZ120" s="4"/>
      <c r="XCA120" s="4"/>
      <c r="XCB120" s="4"/>
      <c r="XCC120" s="4"/>
      <c r="XCD120" s="4"/>
      <c r="XCE120" s="4"/>
      <c r="XCF120" s="4"/>
      <c r="XCG120" s="4"/>
      <c r="XCH120" s="4"/>
      <c r="XCI120" s="4"/>
      <c r="XCJ120" s="4"/>
      <c r="XCK120" s="4"/>
      <c r="XCL120" s="4"/>
      <c r="XCM120" s="4"/>
      <c r="XCN120" s="4"/>
      <c r="XCO120" s="4"/>
      <c r="XCP120" s="4"/>
      <c r="XCQ120" s="4"/>
      <c r="XCR120" s="4"/>
      <c r="XCS120" s="4"/>
      <c r="XCT120" s="4"/>
      <c r="XCU120" s="4"/>
      <c r="XCV120" s="4"/>
      <c r="XCW120" s="4"/>
      <c r="XCX120" s="4"/>
      <c r="XCY120" s="4"/>
      <c r="XCZ120" s="4"/>
      <c r="XDA120" s="4"/>
      <c r="XDB120" s="4"/>
      <c r="XDC120" s="4"/>
      <c r="XDD120" s="4"/>
      <c r="XDE120" s="4"/>
      <c r="XDF120" s="4"/>
      <c r="XDG120" s="4"/>
      <c r="XDH120" s="4"/>
      <c r="XDI120" s="4"/>
      <c r="XDJ120" s="4"/>
      <c r="XDK120" s="4"/>
      <c r="XDL120" s="4"/>
      <c r="XDM120" s="4"/>
      <c r="XDN120" s="4"/>
      <c r="XDO120" s="4"/>
      <c r="XDP120" s="4"/>
      <c r="XDQ120" s="4"/>
      <c r="XDR120" s="4"/>
      <c r="XDS120" s="4"/>
      <c r="XDT120" s="4"/>
      <c r="XDU120" s="4"/>
      <c r="XDV120" s="4"/>
      <c r="XDW120" s="4"/>
      <c r="XDX120" s="4"/>
      <c r="XDY120" s="4"/>
      <c r="XDZ120" s="4"/>
      <c r="XEA120" s="4"/>
      <c r="XEB120" s="4"/>
      <c r="XEC120" s="4"/>
      <c r="XED120" s="4"/>
      <c r="XEE120" s="4"/>
      <c r="XEF120" s="4"/>
      <c r="XEG120" s="4"/>
      <c r="XEH120" s="4"/>
      <c r="XEI120" s="4"/>
      <c r="XEJ120" s="4"/>
      <c r="XEK120" s="4"/>
      <c r="XEL120" s="4"/>
      <c r="XEM120" s="4"/>
      <c r="XEN120" s="4"/>
      <c r="XEO120" s="4"/>
      <c r="XEP120" s="4"/>
      <c r="XEQ120" s="4"/>
      <c r="XER120" s="4"/>
      <c r="XES120" s="4"/>
      <c r="XET120" s="4"/>
      <c r="XEU120" s="4"/>
      <c r="XEV120" s="4"/>
      <c r="XEW120" s="4"/>
      <c r="XEX120" s="4"/>
      <c r="XEY120" s="4"/>
      <c r="XEZ120" s="4"/>
      <c r="XFA120" s="4"/>
      <c r="XFB120" s="4"/>
      <c r="XFC120" s="4"/>
    </row>
    <row r="121" customFormat="false" ht="13.8" hidden="false" customHeight="false" outlineLevel="0" collapsed="false">
      <c r="A121" s="52"/>
      <c r="B121" s="21" t="s">
        <v>111</v>
      </c>
      <c r="C121" s="15" t="s">
        <v>112</v>
      </c>
      <c r="D121" s="21" t="n">
        <v>200</v>
      </c>
      <c r="E121" s="27" t="n">
        <f aca="false">BD121*200/200</f>
        <v>0.07</v>
      </c>
      <c r="F121" s="27" t="n">
        <f aca="false">BE121*200/200</f>
        <v>0.2</v>
      </c>
      <c r="G121" s="27" t="n">
        <f aca="false">BF121*200/200</f>
        <v>10.01</v>
      </c>
      <c r="H121" s="27" t="n">
        <f aca="false">BG121*200/200</f>
        <v>40</v>
      </c>
      <c r="I121" s="27" t="n">
        <f aca="false">BH121*200/200</f>
        <v>0</v>
      </c>
      <c r="J121" s="27" t="n">
        <f aca="false">BI121*200/200</f>
        <v>0</v>
      </c>
      <c r="K121" s="27" t="n">
        <f aca="false">BJ121*200/200</f>
        <v>0</v>
      </c>
      <c r="L121" s="27" t="n">
        <f aca="false">BK121*200/200</f>
        <v>0.03</v>
      </c>
      <c r="M121" s="27" t="n">
        <f aca="false">BL121*200/200</f>
        <v>10.95</v>
      </c>
      <c r="N121" s="27" t="n">
        <f aca="false">BM121*200/200</f>
        <v>1.4</v>
      </c>
      <c r="O121" s="27" t="n">
        <f aca="false">BN121*200/200</f>
        <v>2.8</v>
      </c>
      <c r="P121" s="27" t="n">
        <f aca="false">BO121*200/200</f>
        <v>0.23</v>
      </c>
      <c r="Q121" s="27" t="n">
        <v>3.8</v>
      </c>
      <c r="R121" s="27" t="n">
        <v>2.9</v>
      </c>
      <c r="S121" s="27" t="n">
        <v>11.3</v>
      </c>
      <c r="T121" s="27" t="n">
        <v>86</v>
      </c>
      <c r="U121" s="27" t="n">
        <v>13.3</v>
      </c>
      <c r="V121" s="27" t="n">
        <v>0.03</v>
      </c>
      <c r="W121" s="27" t="n">
        <v>0.13</v>
      </c>
      <c r="X121" s="27" t="n">
        <v>0.52</v>
      </c>
      <c r="Y121" s="27" t="n">
        <v>111</v>
      </c>
      <c r="Z121" s="27" t="n">
        <v>31</v>
      </c>
      <c r="AA121" s="27" t="n">
        <v>107</v>
      </c>
      <c r="AB121" s="27" t="n">
        <v>1.07</v>
      </c>
      <c r="AC121" s="27" t="n">
        <v>0.2</v>
      </c>
      <c r="AD121" s="27" t="n">
        <v>0.1</v>
      </c>
      <c r="AE121" s="27" t="n">
        <v>12.3</v>
      </c>
      <c r="AF121" s="27" t="n">
        <v>50.5</v>
      </c>
      <c r="AG121" s="27" t="n">
        <v>2.45</v>
      </c>
      <c r="AH121" s="27" t="n">
        <v>0.01</v>
      </c>
      <c r="AI121" s="27" t="n">
        <v>0.01</v>
      </c>
      <c r="AJ121" s="27" t="n">
        <v>19.2</v>
      </c>
      <c r="AK121" s="27" t="n">
        <v>9.8</v>
      </c>
      <c r="AL121" s="27" t="n">
        <v>6.5</v>
      </c>
      <c r="AM121" s="27" t="n">
        <v>11</v>
      </c>
      <c r="AN121" s="27" t="n">
        <v>0.29</v>
      </c>
      <c r="BD121" s="27" t="n">
        <v>0.07</v>
      </c>
      <c r="BE121" s="27" t="n">
        <v>0.2</v>
      </c>
      <c r="BF121" s="27" t="n">
        <v>10.01</v>
      </c>
      <c r="BG121" s="27" t="n">
        <v>40</v>
      </c>
      <c r="BH121" s="27"/>
      <c r="BI121" s="27"/>
      <c r="BJ121" s="27"/>
      <c r="BK121" s="27" t="n">
        <v>0.03</v>
      </c>
      <c r="BL121" s="27" t="n">
        <v>10.95</v>
      </c>
      <c r="BM121" s="27" t="n">
        <v>1.4</v>
      </c>
      <c r="BN121" s="27" t="n">
        <v>2.8</v>
      </c>
      <c r="BO121" s="27" t="n">
        <v>0.23</v>
      </c>
    </row>
    <row r="122" customFormat="false" ht="13.8" hidden="false" customHeight="false" outlineLevel="0" collapsed="false">
      <c r="A122" s="30" t="s">
        <v>82</v>
      </c>
      <c r="B122" s="30"/>
      <c r="C122" s="30"/>
      <c r="D122" s="31" t="n">
        <f aca="false">SUM(D115:D121)</f>
        <v>655</v>
      </c>
      <c r="E122" s="32"/>
      <c r="F122" s="32"/>
      <c r="G122" s="32"/>
      <c r="H122" s="32"/>
      <c r="I122" s="32"/>
      <c r="J122" s="31"/>
      <c r="K122" s="31"/>
      <c r="L122" s="32"/>
      <c r="M122" s="32"/>
      <c r="N122" s="32"/>
      <c r="O122" s="32"/>
      <c r="P122" s="32"/>
    </row>
    <row r="123" customFormat="false" ht="13.8" hidden="false" customHeight="false" outlineLevel="0" collapsed="false">
      <c r="A123" s="33" t="s">
        <v>37</v>
      </c>
      <c r="B123" s="33"/>
      <c r="C123" s="33"/>
      <c r="D123" s="33"/>
      <c r="E123" s="32" t="n">
        <f aca="false">SUM(E115:E122)</f>
        <v>22.303</v>
      </c>
      <c r="F123" s="32" t="n">
        <f aca="false">SUM(F115:F122)</f>
        <v>25.023</v>
      </c>
      <c r="G123" s="32" t="n">
        <f aca="false">SUM(G115:G122)</f>
        <v>84.832</v>
      </c>
      <c r="H123" s="32" t="n">
        <f aca="false">SUM(H115:H122)</f>
        <v>679.9175</v>
      </c>
      <c r="I123" s="32" t="n">
        <f aca="false">SUM(I115:I122)</f>
        <v>38.4</v>
      </c>
      <c r="J123" s="32" t="n">
        <f aca="false">SUM(J115:J122)</f>
        <v>0.364</v>
      </c>
      <c r="K123" s="32" t="n">
        <f aca="false">SUM(K115:K122)</f>
        <v>0.2575</v>
      </c>
      <c r="L123" s="32" t="n">
        <f aca="false">SUM(L115:L122)</f>
        <v>9.842</v>
      </c>
      <c r="M123" s="32" t="n">
        <f aca="false">SUM(M115:M122)</f>
        <v>101.645</v>
      </c>
      <c r="N123" s="32" t="n">
        <f aca="false">SUM(N115:N122)</f>
        <v>130.88</v>
      </c>
      <c r="O123" s="32" t="n">
        <f aca="false">SUM(O115:O122)</f>
        <v>340.516</v>
      </c>
      <c r="P123" s="32" t="n">
        <f aca="false">SUM(P115:P122)</f>
        <v>9.767</v>
      </c>
    </row>
    <row r="124" customFormat="false" ht="15" hidden="false" customHeight="true" outlineLevel="0" collapsed="false">
      <c r="A124" s="13" t="s">
        <v>38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</row>
    <row r="125" customFormat="false" ht="13.8" hidden="false" customHeight="false" outlineLevel="0" collapsed="false">
      <c r="A125" s="13"/>
      <c r="B125" s="21" t="s">
        <v>39</v>
      </c>
      <c r="C125" s="26" t="s">
        <v>40</v>
      </c>
      <c r="D125" s="21" t="n">
        <v>60</v>
      </c>
      <c r="E125" s="27" t="n">
        <v>0.66</v>
      </c>
      <c r="F125" s="27" t="n">
        <v>3.67</v>
      </c>
      <c r="G125" s="27" t="n">
        <v>2.74</v>
      </c>
      <c r="H125" s="27" t="n">
        <v>46.2</v>
      </c>
      <c r="I125" s="27" t="n">
        <f aca="false">AG125*60/60</f>
        <v>0</v>
      </c>
      <c r="J125" s="27" t="n">
        <v>0.02</v>
      </c>
      <c r="K125" s="27" t="n">
        <v>0.02</v>
      </c>
      <c r="L125" s="27" t="n">
        <v>11.1</v>
      </c>
      <c r="M125" s="27" t="n">
        <v>10.64</v>
      </c>
      <c r="N125" s="27" t="n">
        <v>10.47</v>
      </c>
      <c r="O125" s="27" t="n">
        <v>19.1</v>
      </c>
      <c r="P125" s="27" t="n">
        <v>0.5</v>
      </c>
      <c r="AC125" s="27" t="n">
        <v>0.48</v>
      </c>
      <c r="AD125" s="27" t="n">
        <v>0.06</v>
      </c>
      <c r="AE125" s="27" t="n">
        <v>1.02</v>
      </c>
      <c r="AF125" s="27" t="n">
        <v>6</v>
      </c>
      <c r="AG125" s="27"/>
      <c r="AH125" s="27" t="n">
        <v>0.01</v>
      </c>
      <c r="AI125" s="27" t="n">
        <v>0.06</v>
      </c>
      <c r="AJ125" s="27" t="n">
        <v>2.1</v>
      </c>
      <c r="AK125" s="27" t="n">
        <v>13.8</v>
      </c>
      <c r="AL125" s="27" t="n">
        <v>8.4</v>
      </c>
      <c r="AM125" s="27" t="n">
        <v>14.4</v>
      </c>
      <c r="AN125" s="27" t="n">
        <v>0.36</v>
      </c>
    </row>
    <row r="126" s="35" customFormat="true" ht="13.8" hidden="false" customHeight="false" outlineLevel="0" collapsed="false">
      <c r="A126" s="13"/>
      <c r="B126" s="21" t="s">
        <v>113</v>
      </c>
      <c r="C126" s="26" t="s">
        <v>114</v>
      </c>
      <c r="D126" s="21" t="n">
        <v>200</v>
      </c>
      <c r="E126" s="21" t="n">
        <f aca="false">BD126*200/100</f>
        <v>1.64</v>
      </c>
      <c r="F126" s="21" t="n">
        <f aca="false">BE126*200/100</f>
        <v>5.28</v>
      </c>
      <c r="G126" s="21" t="n">
        <f aca="false">BF126*200/100</f>
        <v>8.24</v>
      </c>
      <c r="H126" s="21" t="n">
        <f aca="false">BG126*200/100</f>
        <v>86</v>
      </c>
      <c r="I126" s="21" t="n">
        <f aca="false">BH126*200/100</f>
        <v>8</v>
      </c>
      <c r="J126" s="21" t="n">
        <f aca="false">BI126*200/100</f>
        <v>0.02</v>
      </c>
      <c r="K126" s="21" t="n">
        <f aca="false">BJ126*200/100</f>
        <v>0.04</v>
      </c>
      <c r="L126" s="21" t="n">
        <f aca="false">BK126*200/100</f>
        <v>21.14</v>
      </c>
      <c r="M126" s="21" t="n">
        <f aca="false">BL126*200/100</f>
        <v>52.3</v>
      </c>
      <c r="N126" s="21" t="n">
        <f aca="false">BM126*200/100</f>
        <v>22.44</v>
      </c>
      <c r="O126" s="21" t="n">
        <f aca="false">BN126*200/100</f>
        <v>41.84</v>
      </c>
      <c r="P126" s="21" t="n">
        <f aca="false">BO126*200/100</f>
        <v>0.9</v>
      </c>
      <c r="BD126" s="21" t="n">
        <v>0.82</v>
      </c>
      <c r="BE126" s="21" t="n">
        <v>2.64</v>
      </c>
      <c r="BF126" s="21" t="n">
        <v>4.12</v>
      </c>
      <c r="BG126" s="21" t="n">
        <v>43</v>
      </c>
      <c r="BH126" s="21" t="n">
        <v>4</v>
      </c>
      <c r="BI126" s="21" t="n">
        <v>0.01</v>
      </c>
      <c r="BJ126" s="21" t="n">
        <v>0.02</v>
      </c>
      <c r="BK126" s="21" t="n">
        <v>10.57</v>
      </c>
      <c r="BL126" s="21" t="n">
        <v>26.15</v>
      </c>
      <c r="BM126" s="21" t="n">
        <v>11.22</v>
      </c>
      <c r="BN126" s="21" t="n">
        <v>20.92</v>
      </c>
      <c r="BO126" s="21" t="n">
        <v>0.45</v>
      </c>
      <c r="XBZ126" s="37"/>
      <c r="XCA126" s="37"/>
      <c r="XCB126" s="37"/>
      <c r="XCC126" s="37"/>
      <c r="XCD126" s="37"/>
      <c r="XCE126" s="37"/>
      <c r="XCF126" s="37"/>
      <c r="XCG126" s="37"/>
      <c r="XCH126" s="37"/>
      <c r="XCI126" s="37"/>
      <c r="XCJ126" s="37"/>
      <c r="XCK126" s="37"/>
      <c r="XCL126" s="37"/>
      <c r="XCM126" s="37"/>
      <c r="XCN126" s="37"/>
      <c r="XCO126" s="37"/>
      <c r="XCP126" s="37"/>
      <c r="XCQ126" s="37"/>
      <c r="XCR126" s="37"/>
      <c r="XCS126" s="37"/>
      <c r="XCT126" s="37"/>
      <c r="XCU126" s="37"/>
      <c r="XCV126" s="37"/>
      <c r="XCW126" s="37"/>
      <c r="XCX126" s="37"/>
      <c r="XCY126" s="37"/>
      <c r="XCZ126" s="37"/>
      <c r="XDA126" s="37"/>
      <c r="XDB126" s="37"/>
      <c r="XDC126" s="37"/>
      <c r="XDD126" s="37"/>
      <c r="XDE126" s="37"/>
      <c r="XDF126" s="37"/>
      <c r="XDG126" s="37"/>
      <c r="XDH126" s="37"/>
      <c r="XDI126" s="37"/>
      <c r="XDJ126" s="37"/>
      <c r="XDK126" s="37"/>
      <c r="XDL126" s="37"/>
      <c r="XDM126" s="37"/>
      <c r="XDN126" s="37"/>
      <c r="XDO126" s="37"/>
      <c r="XDP126" s="37"/>
      <c r="XDQ126" s="37"/>
      <c r="XDR126" s="37"/>
      <c r="XDS126" s="37"/>
      <c r="XDT126" s="37"/>
      <c r="XDU126" s="37"/>
      <c r="XDV126" s="37"/>
      <c r="XDW126" s="37"/>
      <c r="XDX126" s="37"/>
      <c r="XDY126" s="37"/>
      <c r="XDZ126" s="37"/>
      <c r="XEA126" s="37"/>
      <c r="XEB126" s="37"/>
      <c r="XEC126" s="37"/>
      <c r="XED126" s="37"/>
      <c r="XEE126" s="37"/>
      <c r="XEF126" s="37"/>
      <c r="XEG126" s="37"/>
      <c r="XEH126" s="37"/>
      <c r="XEI126" s="37"/>
      <c r="XEJ126" s="37"/>
      <c r="XEK126" s="37"/>
      <c r="XEL126" s="37"/>
      <c r="XEM126" s="37"/>
      <c r="XEN126" s="37"/>
      <c r="XEO126" s="37"/>
      <c r="XEP126" s="37"/>
      <c r="XEQ126" s="37"/>
      <c r="XER126" s="37"/>
      <c r="XES126" s="37"/>
      <c r="XET126" s="37"/>
      <c r="XEU126" s="37"/>
      <c r="XEV126" s="37"/>
      <c r="XEW126" s="37"/>
      <c r="XEX126" s="37"/>
      <c r="XEY126" s="37"/>
      <c r="XEZ126" s="37"/>
      <c r="XFA126" s="37"/>
      <c r="XFB126" s="37"/>
      <c r="XFC126" s="37"/>
      <c r="XFD126" s="4"/>
    </row>
    <row r="127" customFormat="false" ht="13.8" hidden="false" customHeight="false" outlineLevel="0" collapsed="false">
      <c r="A127" s="13"/>
      <c r="B127" s="144" t="s">
        <v>115</v>
      </c>
      <c r="C127" s="15" t="s">
        <v>231</v>
      </c>
      <c r="D127" s="21" t="n">
        <v>90</v>
      </c>
      <c r="E127" s="27" t="n">
        <v>7.02</v>
      </c>
      <c r="F127" s="27" t="n">
        <v>6.84</v>
      </c>
      <c r="G127" s="27" t="n">
        <v>5.76</v>
      </c>
      <c r="H127" s="27" t="n">
        <v>114.3</v>
      </c>
      <c r="I127" s="27" t="n">
        <v>0</v>
      </c>
      <c r="J127" s="27" t="n">
        <v>0</v>
      </c>
      <c r="K127" s="27" t="n">
        <v>0</v>
      </c>
      <c r="L127" s="27" t="n">
        <v>0</v>
      </c>
      <c r="M127" s="27" t="n">
        <v>0</v>
      </c>
      <c r="N127" s="27" t="n">
        <v>0</v>
      </c>
      <c r="O127" s="27" t="n">
        <v>0</v>
      </c>
      <c r="P127" s="27" t="n">
        <v>0</v>
      </c>
      <c r="BD127" s="39" t="n">
        <v>10.2</v>
      </c>
      <c r="BE127" s="39" t="n">
        <v>6.32</v>
      </c>
      <c r="BF127" s="39" t="n">
        <v>3.03</v>
      </c>
      <c r="BG127" s="39" t="n">
        <v>113</v>
      </c>
      <c r="BH127" s="39" t="n">
        <v>41.2</v>
      </c>
      <c r="BI127" s="18" t="n">
        <v>0.06</v>
      </c>
      <c r="BJ127" s="18" t="n">
        <v>0.07</v>
      </c>
      <c r="BK127" s="39" t="n">
        <v>1.29</v>
      </c>
      <c r="BL127" s="39" t="n">
        <v>52.51</v>
      </c>
      <c r="BM127" s="39" t="n">
        <v>22.2</v>
      </c>
      <c r="BN127" s="39" t="n">
        <v>156.46</v>
      </c>
      <c r="BO127" s="39" t="n">
        <v>0.43</v>
      </c>
      <c r="XCA127" s="2"/>
      <c r="XCB127" s="2"/>
      <c r="XCC127" s="2"/>
      <c r="XCD127" s="2"/>
      <c r="XCE127" s="2"/>
      <c r="XCF127" s="2"/>
      <c r="XCG127" s="2"/>
      <c r="XCH127" s="2"/>
      <c r="XCI127" s="2"/>
      <c r="XCJ127" s="2"/>
      <c r="XCK127" s="2"/>
      <c r="XCL127" s="2"/>
      <c r="XCM127" s="2"/>
      <c r="XCN127" s="2"/>
      <c r="XCO127" s="2"/>
      <c r="XCP127" s="2"/>
      <c r="XCQ127" s="2"/>
      <c r="XCR127" s="2"/>
      <c r="XCS127" s="2"/>
      <c r="XCT127" s="2"/>
      <c r="XCU127" s="2"/>
      <c r="XCV127" s="2"/>
      <c r="XCW127" s="2"/>
      <c r="XCX127" s="2"/>
      <c r="XCY127" s="2"/>
      <c r="XCZ127" s="2"/>
      <c r="XDA127" s="2"/>
      <c r="XDB127" s="2"/>
      <c r="XDC127" s="2"/>
      <c r="XDD127" s="2"/>
      <c r="XDE127" s="2"/>
      <c r="XDF127" s="2"/>
      <c r="XDG127" s="2"/>
      <c r="XDH127" s="2"/>
      <c r="XDI127" s="2"/>
      <c r="XDJ127" s="2"/>
      <c r="XDK127" s="2"/>
      <c r="XDL127" s="2"/>
      <c r="XDM127" s="2"/>
      <c r="XDN127" s="2"/>
      <c r="XDO127" s="2"/>
      <c r="XDP127" s="2"/>
      <c r="XDQ127" s="2"/>
      <c r="XDR127" s="2"/>
      <c r="XDS127" s="2"/>
      <c r="XDT127" s="2"/>
      <c r="XDU127" s="2"/>
      <c r="XDV127" s="2"/>
      <c r="XDW127" s="2"/>
      <c r="XDX127" s="2"/>
      <c r="XDY127" s="2"/>
      <c r="XDZ127" s="2"/>
      <c r="XEA127" s="2"/>
      <c r="XEB127" s="2"/>
      <c r="XEC127" s="2"/>
      <c r="XED127" s="2"/>
      <c r="XEE127" s="2"/>
      <c r="XEF127" s="2"/>
      <c r="XEG127" s="2"/>
      <c r="XEH127" s="2"/>
      <c r="XEI127" s="2"/>
      <c r="XEJ127" s="2"/>
      <c r="XEK127" s="2"/>
      <c r="XEL127" s="2"/>
      <c r="XEM127" s="2"/>
      <c r="XEN127" s="2"/>
      <c r="XEO127" s="2"/>
      <c r="XEP127" s="2"/>
      <c r="XEQ127" s="2"/>
      <c r="XER127" s="2"/>
      <c r="XES127" s="2"/>
      <c r="XET127" s="2"/>
      <c r="XEU127" s="2"/>
      <c r="XEV127" s="2"/>
      <c r="XEW127" s="2"/>
      <c r="XEX127" s="2"/>
      <c r="XEY127" s="2"/>
      <c r="XEZ127" s="2"/>
      <c r="XFA127" s="2"/>
      <c r="XFB127" s="2"/>
      <c r="XFC127" s="2"/>
    </row>
    <row r="128" customFormat="false" ht="13.8" hidden="false" customHeight="false" outlineLevel="0" collapsed="false">
      <c r="A128" s="13"/>
      <c r="B128" s="18" t="s">
        <v>45</v>
      </c>
      <c r="C128" s="38" t="s">
        <v>46</v>
      </c>
      <c r="D128" s="20" t="n">
        <v>150</v>
      </c>
      <c r="E128" s="39" t="n">
        <f aca="false">BD128*150/100</f>
        <v>2.865</v>
      </c>
      <c r="F128" s="39" t="n">
        <f aca="false">BE128*150/100</f>
        <v>4.32</v>
      </c>
      <c r="G128" s="39" t="n">
        <f aca="false">BF128*150/100</f>
        <v>23.01</v>
      </c>
      <c r="H128" s="39" t="n">
        <f aca="false">BG128*150/100</f>
        <v>141</v>
      </c>
      <c r="I128" s="39" t="n">
        <f aca="false">BH128*150/100</f>
        <v>0</v>
      </c>
      <c r="J128" s="39" t="n">
        <f aca="false">BI128*150/100</f>
        <v>0.15</v>
      </c>
      <c r="K128" s="39" t="n">
        <f aca="false">BJ128*150/100</f>
        <v>0.09</v>
      </c>
      <c r="L128" s="39" t="n">
        <f aca="false">BK128*150/100</f>
        <v>21</v>
      </c>
      <c r="M128" s="39" t="n">
        <f aca="false">BL128*150/100</f>
        <v>14.64</v>
      </c>
      <c r="N128" s="39" t="n">
        <f aca="false">BM128*150/100</f>
        <v>29.325</v>
      </c>
      <c r="O128" s="39" t="n">
        <f aca="false">BN128*150/100</f>
        <v>79.725</v>
      </c>
      <c r="P128" s="39" t="n">
        <f aca="false">BO128*150/100</f>
        <v>1.155</v>
      </c>
      <c r="BD128" s="39" t="n">
        <v>1.91</v>
      </c>
      <c r="BE128" s="39" t="n">
        <v>2.88</v>
      </c>
      <c r="BF128" s="39" t="n">
        <v>15.34</v>
      </c>
      <c r="BG128" s="39" t="n">
        <v>94</v>
      </c>
      <c r="BH128" s="39"/>
      <c r="BI128" s="39" t="n">
        <v>0.1</v>
      </c>
      <c r="BJ128" s="39" t="n">
        <v>0.06</v>
      </c>
      <c r="BK128" s="39" t="n">
        <v>14</v>
      </c>
      <c r="BL128" s="39" t="n">
        <v>9.76</v>
      </c>
      <c r="BM128" s="39" t="n">
        <v>19.55</v>
      </c>
      <c r="BN128" s="39" t="n">
        <v>53.15</v>
      </c>
      <c r="BO128" s="39" t="n">
        <v>0.77</v>
      </c>
      <c r="XCA128" s="2"/>
      <c r="XCB128" s="2"/>
      <c r="XCC128" s="2"/>
      <c r="XCD128" s="2"/>
      <c r="XCE128" s="2"/>
      <c r="XCF128" s="2"/>
      <c r="XCG128" s="2"/>
      <c r="XCH128" s="2"/>
      <c r="XCI128" s="2"/>
      <c r="XCJ128" s="2"/>
      <c r="XCK128" s="2"/>
      <c r="XCL128" s="2"/>
      <c r="XCM128" s="2"/>
      <c r="XCN128" s="2"/>
      <c r="XCO128" s="2"/>
      <c r="XCP128" s="2"/>
      <c r="XCQ128" s="2"/>
      <c r="XCR128" s="2"/>
      <c r="XCS128" s="2"/>
      <c r="XCT128" s="2"/>
      <c r="XCU128" s="2"/>
      <c r="XCV128" s="2"/>
      <c r="XCW128" s="2"/>
      <c r="XCX128" s="2"/>
      <c r="XCY128" s="2"/>
      <c r="XCZ128" s="2"/>
      <c r="XDA128" s="2"/>
      <c r="XDB128" s="2"/>
      <c r="XDC128" s="2"/>
      <c r="XDD128" s="2"/>
      <c r="XDE128" s="2"/>
      <c r="XDF128" s="2"/>
      <c r="XDG128" s="2"/>
      <c r="XDH128" s="2"/>
      <c r="XDI128" s="2"/>
      <c r="XDJ128" s="2"/>
      <c r="XDK128" s="2"/>
      <c r="XDL128" s="2"/>
      <c r="XDM128" s="2"/>
      <c r="XDN128" s="2"/>
      <c r="XDO128" s="2"/>
      <c r="XDP128" s="2"/>
      <c r="XDQ128" s="2"/>
      <c r="XDR128" s="2"/>
      <c r="XDS128" s="2"/>
      <c r="XDT128" s="2"/>
      <c r="XDU128" s="2"/>
      <c r="XDV128" s="2"/>
      <c r="XDW128" s="2"/>
      <c r="XDX128" s="2"/>
      <c r="XDY128" s="2"/>
      <c r="XDZ128" s="2"/>
      <c r="XEA128" s="2"/>
      <c r="XEB128" s="2"/>
      <c r="XEC128" s="2"/>
      <c r="XED128" s="2"/>
      <c r="XEE128" s="2"/>
      <c r="XEF128" s="2"/>
      <c r="XEG128" s="2"/>
      <c r="XEH128" s="2"/>
      <c r="XEI128" s="2"/>
      <c r="XEJ128" s="2"/>
      <c r="XEK128" s="2"/>
      <c r="XEL128" s="2"/>
      <c r="XEM128" s="2"/>
      <c r="XEN128" s="2"/>
      <c r="XEO128" s="2"/>
      <c r="XEP128" s="2"/>
      <c r="XEQ128" s="2"/>
      <c r="XER128" s="2"/>
      <c r="XES128" s="2"/>
      <c r="XET128" s="2"/>
      <c r="XEU128" s="2"/>
      <c r="XEV128" s="2"/>
      <c r="XEW128" s="2"/>
      <c r="XEX128" s="2"/>
      <c r="XEY128" s="2"/>
      <c r="XEZ128" s="2"/>
      <c r="XFA128" s="2"/>
      <c r="XFB128" s="2"/>
      <c r="XFC128" s="2"/>
    </row>
    <row r="129" customFormat="false" ht="13.8" hidden="false" customHeight="false" outlineLevel="0" collapsed="false">
      <c r="A129" s="13"/>
      <c r="B129" s="21" t="s">
        <v>31</v>
      </c>
      <c r="C129" s="26" t="s">
        <v>32</v>
      </c>
      <c r="D129" s="21" t="n">
        <v>30</v>
      </c>
      <c r="E129" s="27" t="n">
        <f aca="false">BD129*30/20</f>
        <v>2.04</v>
      </c>
      <c r="F129" s="27" t="n">
        <f aca="false">BE129*30/20</f>
        <v>0.36</v>
      </c>
      <c r="G129" s="27" t="n">
        <f aca="false">BF129*30/20</f>
        <v>10.08</v>
      </c>
      <c r="H129" s="27" t="n">
        <f aca="false">BG129*30/20</f>
        <v>51.24</v>
      </c>
      <c r="I129" s="27" t="n">
        <f aca="false">BH129*30/20</f>
        <v>0</v>
      </c>
      <c r="J129" s="27" t="n">
        <f aca="false">BI129*30/20</f>
        <v>0.045</v>
      </c>
      <c r="K129" s="27" t="n">
        <f aca="false">BJ129*30/20</f>
        <v>0.03</v>
      </c>
      <c r="L129" s="27" t="n">
        <f aca="false">BK129*30/20</f>
        <v>0</v>
      </c>
      <c r="M129" s="27" t="n">
        <f aca="false">BL129*30/20</f>
        <v>13.515</v>
      </c>
      <c r="N129" s="27" t="n">
        <f aca="false">BM129*30/20</f>
        <v>14.115</v>
      </c>
      <c r="O129" s="27" t="n">
        <f aca="false">BN129*30/20</f>
        <v>45.21</v>
      </c>
      <c r="P129" s="27" t="n">
        <f aca="false">BO129*30/20</f>
        <v>1.125</v>
      </c>
      <c r="Q129" s="27" t="n">
        <v>1.7</v>
      </c>
      <c r="R129" s="27" t="n">
        <v>0.3</v>
      </c>
      <c r="S129" s="27" t="n">
        <v>8.4</v>
      </c>
      <c r="T129" s="27" t="n">
        <v>42.7</v>
      </c>
      <c r="U129" s="27"/>
      <c r="V129" s="27" t="n">
        <v>0.04</v>
      </c>
      <c r="W129" s="27" t="n">
        <v>0.02</v>
      </c>
      <c r="X129" s="27"/>
      <c r="Y129" s="27" t="n">
        <v>11.26</v>
      </c>
      <c r="Z129" s="27" t="n">
        <v>11.76</v>
      </c>
      <c r="AA129" s="27" t="n">
        <v>37.68</v>
      </c>
      <c r="AB129" s="27" t="n">
        <v>0.94</v>
      </c>
      <c r="BD129" s="27" t="n">
        <v>1.36</v>
      </c>
      <c r="BE129" s="27" t="n">
        <v>0.24</v>
      </c>
      <c r="BF129" s="27" t="n">
        <v>6.72</v>
      </c>
      <c r="BG129" s="27" t="n">
        <v>34.16</v>
      </c>
      <c r="BH129" s="27"/>
      <c r="BI129" s="27" t="n">
        <v>0.03</v>
      </c>
      <c r="BJ129" s="27" t="n">
        <v>0.02</v>
      </c>
      <c r="BK129" s="27"/>
      <c r="BL129" s="27" t="n">
        <v>9.01</v>
      </c>
      <c r="BM129" s="27" t="n">
        <v>9.41</v>
      </c>
      <c r="BN129" s="27" t="n">
        <v>30.14</v>
      </c>
      <c r="BO129" s="27" t="n">
        <v>0.75</v>
      </c>
    </row>
    <row r="130" customFormat="false" ht="17.15" hidden="false" customHeight="true" outlineLevel="0" collapsed="false">
      <c r="A130" s="13"/>
      <c r="B130" s="21" t="s">
        <v>31</v>
      </c>
      <c r="C130" s="15" t="s">
        <v>33</v>
      </c>
      <c r="D130" s="21" t="n">
        <v>40</v>
      </c>
      <c r="E130" s="27" t="n">
        <f aca="false">BD130*40/40</f>
        <v>2.96</v>
      </c>
      <c r="F130" s="27" t="n">
        <f aca="false">BE130*40/40</f>
        <v>0.36</v>
      </c>
      <c r="G130" s="27" t="n">
        <f aca="false">BF130*40/40</f>
        <v>21.1</v>
      </c>
      <c r="H130" s="27" t="n">
        <f aca="false">BG130*40/40</f>
        <v>93.78</v>
      </c>
      <c r="I130" s="27" t="n">
        <f aca="false">BH130*40/40</f>
        <v>0</v>
      </c>
      <c r="J130" s="27" t="n">
        <f aca="false">BI130*40/40</f>
        <v>0</v>
      </c>
      <c r="K130" s="27" t="n">
        <f aca="false">BJ130*40/40</f>
        <v>0.02</v>
      </c>
      <c r="L130" s="27" t="n">
        <f aca="false">BK130*40/40</f>
        <v>0</v>
      </c>
      <c r="M130" s="27" t="n">
        <f aca="false">BL130*40/40</f>
        <v>8</v>
      </c>
      <c r="N130" s="27" t="n">
        <f aca="false">BM130*40/40</f>
        <v>5.6</v>
      </c>
      <c r="O130" s="27" t="n">
        <f aca="false">BN130*40/40</f>
        <v>26</v>
      </c>
      <c r="P130" s="27" t="n">
        <f aca="false">BO130*40/40</f>
        <v>0.44</v>
      </c>
      <c r="Q130" s="27" t="n">
        <v>3.03</v>
      </c>
      <c r="R130" s="27" t="n">
        <v>0.36</v>
      </c>
      <c r="S130" s="27" t="n">
        <v>19.64</v>
      </c>
      <c r="T130" s="27" t="n">
        <v>93.77</v>
      </c>
      <c r="U130" s="27"/>
      <c r="V130" s="27"/>
      <c r="W130" s="27" t="n">
        <v>0.013</v>
      </c>
      <c r="X130" s="27"/>
      <c r="Y130" s="27" t="n">
        <v>8</v>
      </c>
      <c r="Z130" s="27" t="n">
        <v>5.6</v>
      </c>
      <c r="AA130" s="27" t="n">
        <v>26</v>
      </c>
      <c r="AB130" s="27" t="n">
        <v>0.44</v>
      </c>
      <c r="AC130" s="27" t="n">
        <v>3</v>
      </c>
      <c r="AD130" s="27" t="n">
        <f aca="false">AP130*40/40</f>
        <v>0</v>
      </c>
      <c r="AE130" s="27" t="n">
        <f aca="false">AQ130*40/40</f>
        <v>0</v>
      </c>
      <c r="AF130" s="27" t="n">
        <f aca="false">AR130*40/40</f>
        <v>0</v>
      </c>
      <c r="AG130" s="27" t="n">
        <f aca="false">AS130*40/40</f>
        <v>0</v>
      </c>
      <c r="AH130" s="27" t="n">
        <f aca="false">AT130*40/40</f>
        <v>0</v>
      </c>
      <c r="AI130" s="27" t="n">
        <f aca="false">AU130*40/40</f>
        <v>0</v>
      </c>
      <c r="AJ130" s="27" t="n">
        <f aca="false">AV130*40/40</f>
        <v>0</v>
      </c>
      <c r="AK130" s="27" t="n">
        <f aca="false">AW130*40/40</f>
        <v>0</v>
      </c>
      <c r="AL130" s="27" t="n">
        <f aca="false">AX130*40/40</f>
        <v>0</v>
      </c>
      <c r="AM130" s="27" t="n">
        <f aca="false">AY130*40/40</f>
        <v>0</v>
      </c>
      <c r="AN130" s="27" t="n">
        <f aca="false">AZ130*40/40</f>
        <v>0</v>
      </c>
      <c r="BD130" s="27" t="n">
        <v>2.96</v>
      </c>
      <c r="BE130" s="27" t="n">
        <v>0.36</v>
      </c>
      <c r="BF130" s="27" t="n">
        <v>21.1</v>
      </c>
      <c r="BG130" s="27" t="n">
        <v>93.78</v>
      </c>
      <c r="BH130" s="27"/>
      <c r="BI130" s="27"/>
      <c r="BJ130" s="27" t="n">
        <v>0.02</v>
      </c>
      <c r="BK130" s="27"/>
      <c r="BL130" s="27" t="n">
        <v>8</v>
      </c>
      <c r="BM130" s="27" t="n">
        <v>5.6</v>
      </c>
      <c r="BN130" s="27" t="n">
        <v>26</v>
      </c>
      <c r="BO130" s="27" t="n">
        <v>0.44</v>
      </c>
      <c r="WAQ130" s="2"/>
      <c r="WAR130" s="2"/>
      <c r="WAS130" s="2"/>
      <c r="WAT130" s="2"/>
      <c r="WAU130" s="2"/>
      <c r="WAV130" s="2"/>
      <c r="WAW130" s="2"/>
      <c r="WAX130" s="2"/>
      <c r="WAY130" s="2"/>
      <c r="WAZ130" s="2"/>
      <c r="WBA130" s="2"/>
      <c r="WBB130" s="2"/>
      <c r="WBC130" s="2"/>
      <c r="WBD130" s="2"/>
      <c r="WBE130" s="2"/>
      <c r="WBF130" s="2"/>
      <c r="WBG130" s="2"/>
      <c r="WBH130" s="2"/>
      <c r="WBI130" s="2"/>
      <c r="WBJ130" s="2"/>
      <c r="WBK130" s="2"/>
      <c r="WBL130" s="2"/>
      <c r="WBM130" s="2"/>
      <c r="WBN130" s="2"/>
      <c r="WBO130" s="2"/>
      <c r="WBP130" s="2"/>
      <c r="WBQ130" s="2"/>
      <c r="WBR130" s="2"/>
      <c r="WBS130" s="2"/>
      <c r="WBT130" s="2"/>
      <c r="WBU130" s="2"/>
      <c r="WBV130" s="2"/>
      <c r="WBW130" s="2"/>
      <c r="WBX130" s="2"/>
      <c r="WBY130" s="2"/>
      <c r="WBZ130" s="2"/>
      <c r="WCA130" s="2"/>
      <c r="WCB130" s="2"/>
      <c r="WCC130" s="2"/>
      <c r="WCD130" s="2"/>
      <c r="WCE130" s="2"/>
      <c r="WCF130" s="2"/>
      <c r="WCG130" s="2"/>
      <c r="WCH130" s="2"/>
      <c r="WCI130" s="2"/>
      <c r="WCJ130" s="2"/>
      <c r="WCK130" s="2"/>
      <c r="WCL130" s="2"/>
      <c r="WCM130" s="2"/>
      <c r="WCN130" s="2"/>
      <c r="WCO130" s="2"/>
      <c r="WCP130" s="2"/>
      <c r="WCQ130" s="2"/>
      <c r="WCR130" s="2"/>
      <c r="WCS130" s="2"/>
      <c r="WCT130" s="2"/>
      <c r="WCU130" s="2"/>
      <c r="WCV130" s="2"/>
      <c r="WCW130" s="2"/>
      <c r="WCX130" s="2"/>
      <c r="WCY130" s="2"/>
      <c r="WCZ130" s="2"/>
      <c r="WDA130" s="2"/>
      <c r="WDB130" s="2"/>
      <c r="WDC130" s="2"/>
      <c r="WDD130" s="2"/>
      <c r="WDE130" s="2"/>
      <c r="WDF130" s="2"/>
      <c r="WDG130" s="2"/>
      <c r="WDH130" s="2"/>
      <c r="WDI130" s="2"/>
      <c r="WDJ130" s="2"/>
      <c r="WDK130" s="2"/>
      <c r="WDL130" s="2"/>
      <c r="WDM130" s="2"/>
      <c r="WDN130" s="2"/>
      <c r="WDO130" s="2"/>
      <c r="WDP130" s="2"/>
      <c r="WDQ130" s="2"/>
      <c r="WDR130" s="2"/>
      <c r="WDS130" s="2"/>
      <c r="WDT130" s="2"/>
      <c r="WDU130" s="2"/>
      <c r="WDV130" s="2"/>
      <c r="WDW130" s="2"/>
      <c r="WDX130" s="2"/>
      <c r="WDY130" s="2"/>
      <c r="WDZ130" s="2"/>
      <c r="WEA130" s="2"/>
      <c r="WEB130" s="2"/>
      <c r="WEC130" s="2"/>
      <c r="WED130" s="2"/>
      <c r="WEE130" s="2"/>
      <c r="WEF130" s="2"/>
      <c r="WEG130" s="2"/>
      <c r="WEH130" s="2"/>
      <c r="WEI130" s="2"/>
      <c r="WEJ130" s="2"/>
      <c r="WEK130" s="2"/>
      <c r="WEL130" s="2"/>
      <c r="WEM130" s="2"/>
      <c r="WEN130" s="2"/>
      <c r="WEO130" s="2"/>
      <c r="WEP130" s="2"/>
      <c r="WEQ130" s="2"/>
      <c r="WER130" s="2"/>
      <c r="WES130" s="2"/>
      <c r="WET130" s="2"/>
      <c r="WEU130" s="2"/>
      <c r="WEV130" s="2"/>
      <c r="WEW130" s="2"/>
      <c r="WEX130" s="2"/>
      <c r="WEY130" s="2"/>
      <c r="WEZ130" s="2"/>
      <c r="WFA130" s="2"/>
      <c r="WFB130" s="2"/>
      <c r="WFC130" s="2"/>
      <c r="WFD130" s="2"/>
      <c r="WFE130" s="2"/>
      <c r="WFF130" s="2"/>
      <c r="WFG130" s="2"/>
      <c r="WFH130" s="2"/>
      <c r="WFI130" s="2"/>
      <c r="WFJ130" s="2"/>
      <c r="WFK130" s="2"/>
      <c r="WFL130" s="2"/>
      <c r="WFM130" s="2"/>
      <c r="WFN130" s="2"/>
      <c r="WFO130" s="2"/>
      <c r="WFP130" s="2"/>
      <c r="WFQ130" s="2"/>
      <c r="WFR130" s="2"/>
      <c r="WFS130" s="2"/>
      <c r="WFT130" s="2"/>
      <c r="WFU130" s="2"/>
      <c r="WFV130" s="2"/>
      <c r="WFW130" s="2"/>
      <c r="WFX130" s="2"/>
      <c r="WFY130" s="2"/>
      <c r="WFZ130" s="2"/>
      <c r="WGA130" s="2"/>
      <c r="WGB130" s="2"/>
      <c r="WGC130" s="2"/>
      <c r="WGD130" s="2"/>
      <c r="WGE130" s="2"/>
      <c r="WGF130" s="2"/>
      <c r="WGG130" s="2"/>
      <c r="WGH130" s="2"/>
      <c r="WGI130" s="2"/>
      <c r="WGJ130" s="2"/>
      <c r="WGK130" s="2"/>
      <c r="WGL130" s="2"/>
      <c r="WGM130" s="2"/>
      <c r="WGN130" s="2"/>
      <c r="WGO130" s="2"/>
      <c r="WGP130" s="2"/>
      <c r="WGQ130" s="2"/>
      <c r="WGR130" s="2"/>
      <c r="WGS130" s="2"/>
      <c r="WGT130" s="2"/>
      <c r="WGU130" s="2"/>
      <c r="WGV130" s="2"/>
      <c r="WGW130" s="2"/>
      <c r="WGX130" s="2"/>
      <c r="WGY130" s="2"/>
      <c r="WGZ130" s="2"/>
      <c r="WHA130" s="2"/>
      <c r="WHB130" s="2"/>
      <c r="WHC130" s="2"/>
      <c r="WHD130" s="2"/>
      <c r="WHE130" s="2"/>
      <c r="WHF130" s="2"/>
      <c r="WHG130" s="2"/>
      <c r="WHH130" s="2"/>
      <c r="WHI130" s="2"/>
      <c r="WHJ130" s="2"/>
      <c r="WHK130" s="2"/>
      <c r="WHL130" s="2"/>
      <c r="WHM130" s="2"/>
      <c r="WHN130" s="2"/>
      <c r="WHO130" s="2"/>
      <c r="WHP130" s="2"/>
      <c r="WHQ130" s="2"/>
      <c r="WHR130" s="2"/>
      <c r="WHS130" s="2"/>
      <c r="WHT130" s="2"/>
      <c r="WHU130" s="2"/>
      <c r="WHV130" s="2"/>
      <c r="WHW130" s="2"/>
      <c r="WHX130" s="2"/>
      <c r="WHY130" s="2"/>
      <c r="WHZ130" s="2"/>
      <c r="WIA130" s="2"/>
      <c r="WIB130" s="2"/>
      <c r="WIC130" s="2"/>
      <c r="WID130" s="2"/>
      <c r="WIE130" s="2"/>
      <c r="WIF130" s="2"/>
      <c r="WIG130" s="2"/>
      <c r="WIH130" s="2"/>
      <c r="WII130" s="2"/>
      <c r="WIJ130" s="2"/>
      <c r="WIK130" s="2"/>
      <c r="WIL130" s="2"/>
      <c r="WIM130" s="2"/>
      <c r="WIN130" s="2"/>
      <c r="WIO130" s="2"/>
      <c r="WIP130" s="2"/>
      <c r="WIQ130" s="2"/>
      <c r="WIR130" s="2"/>
      <c r="WIS130" s="2"/>
      <c r="WIT130" s="2"/>
      <c r="WIU130" s="2"/>
      <c r="WIV130" s="2"/>
      <c r="WIW130" s="2"/>
      <c r="WIX130" s="2"/>
      <c r="WIY130" s="2"/>
      <c r="WIZ130" s="2"/>
      <c r="WJA130" s="2"/>
      <c r="WJB130" s="2"/>
      <c r="WJC130" s="2"/>
      <c r="WJD130" s="2"/>
      <c r="WJE130" s="2"/>
      <c r="WJF130" s="2"/>
      <c r="WJG130" s="2"/>
      <c r="WJH130" s="2"/>
      <c r="WJI130" s="2"/>
      <c r="WJJ130" s="2"/>
      <c r="WJK130" s="2"/>
      <c r="WJL130" s="2"/>
      <c r="WJM130" s="2"/>
      <c r="WJN130" s="2"/>
      <c r="WJO130" s="2"/>
      <c r="WJP130" s="2"/>
      <c r="WJQ130" s="2"/>
      <c r="WJR130" s="2"/>
      <c r="WJS130" s="2"/>
      <c r="WJT130" s="2"/>
      <c r="WJU130" s="2"/>
      <c r="WJV130" s="2"/>
      <c r="WJW130" s="2"/>
      <c r="WJX130" s="2"/>
      <c r="WJY130" s="2"/>
      <c r="WJZ130" s="2"/>
      <c r="WKA130" s="2"/>
      <c r="WKB130" s="2"/>
      <c r="WKC130" s="2"/>
      <c r="WKD130" s="2"/>
      <c r="WKE130" s="2"/>
      <c r="WKF130" s="2"/>
      <c r="WKG130" s="2"/>
      <c r="WKH130" s="2"/>
      <c r="WKI130" s="2"/>
      <c r="WKJ130" s="2"/>
      <c r="WKK130" s="2"/>
      <c r="WKL130" s="2"/>
      <c r="WKM130" s="2"/>
      <c r="WKN130" s="2"/>
      <c r="WKO130" s="2"/>
      <c r="WKP130" s="2"/>
      <c r="WKQ130" s="2"/>
      <c r="WKR130" s="2"/>
      <c r="WKS130" s="2"/>
      <c r="WKT130" s="2"/>
      <c r="WKU130" s="2"/>
      <c r="WKV130" s="2"/>
      <c r="WKW130" s="2"/>
      <c r="WKX130" s="2"/>
      <c r="WKY130" s="2"/>
      <c r="WKZ130" s="2"/>
      <c r="WLA130" s="2"/>
      <c r="WLB130" s="2"/>
      <c r="WLC130" s="2"/>
      <c r="WLD130" s="2"/>
      <c r="WLE130" s="2"/>
      <c r="WLF130" s="2"/>
      <c r="WLG130" s="2"/>
      <c r="WLH130" s="2"/>
      <c r="WLI130" s="2"/>
      <c r="WLJ130" s="2"/>
      <c r="WLK130" s="2"/>
      <c r="WLL130" s="2"/>
      <c r="WLM130" s="2"/>
      <c r="WLN130" s="2"/>
      <c r="WLO130" s="2"/>
      <c r="WLP130" s="2"/>
      <c r="WLQ130" s="2"/>
      <c r="WLR130" s="2"/>
      <c r="WLS130" s="2"/>
      <c r="WLT130" s="2"/>
      <c r="WLU130" s="2"/>
      <c r="WLV130" s="2"/>
      <c r="WLW130" s="2"/>
      <c r="WLX130" s="2"/>
      <c r="WLY130" s="2"/>
      <c r="WLZ130" s="2"/>
      <c r="WMA130" s="2"/>
      <c r="WMB130" s="2"/>
      <c r="WMC130" s="2"/>
      <c r="WMD130" s="2"/>
      <c r="WME130" s="2"/>
      <c r="WMF130" s="2"/>
      <c r="WMG130" s="2"/>
      <c r="WMH130" s="2"/>
      <c r="WMI130" s="2"/>
      <c r="WMJ130" s="2"/>
      <c r="WMK130" s="2"/>
      <c r="WML130" s="2"/>
      <c r="WMM130" s="2"/>
      <c r="WMN130" s="2"/>
      <c r="WMO130" s="2"/>
      <c r="WMP130" s="2"/>
      <c r="WMQ130" s="2"/>
      <c r="WMR130" s="2"/>
      <c r="WMS130" s="2"/>
      <c r="WMT130" s="2"/>
      <c r="WMU130" s="2"/>
      <c r="WMV130" s="2"/>
      <c r="WMW130" s="2"/>
      <c r="WMX130" s="2"/>
      <c r="WMY130" s="2"/>
      <c r="WMZ130" s="2"/>
      <c r="WNA130" s="2"/>
      <c r="WNB130" s="2"/>
      <c r="WNC130" s="2"/>
      <c r="WND130" s="2"/>
      <c r="WNE130" s="2"/>
      <c r="WNF130" s="2"/>
      <c r="WNG130" s="2"/>
      <c r="WNH130" s="2"/>
      <c r="WNI130" s="2"/>
      <c r="WNJ130" s="2"/>
      <c r="WNK130" s="2"/>
      <c r="WNL130" s="2"/>
      <c r="WNM130" s="2"/>
      <c r="WNN130" s="2"/>
      <c r="WNO130" s="2"/>
      <c r="WNP130" s="2"/>
      <c r="WNQ130" s="2"/>
      <c r="WNR130" s="2"/>
      <c r="WNS130" s="2"/>
      <c r="WNT130" s="2"/>
      <c r="WNU130" s="2"/>
      <c r="WNV130" s="2"/>
      <c r="WNW130" s="2"/>
      <c r="WNX130" s="2"/>
      <c r="WNY130" s="2"/>
      <c r="WNZ130" s="2"/>
      <c r="WOA130" s="2"/>
      <c r="WOB130" s="2"/>
      <c r="WOC130" s="2"/>
      <c r="WOD130" s="2"/>
      <c r="WOE130" s="2"/>
      <c r="WOF130" s="2"/>
      <c r="WOG130" s="2"/>
      <c r="WOH130" s="2"/>
      <c r="WOI130" s="2"/>
      <c r="WOJ130" s="2"/>
      <c r="WOK130" s="2"/>
      <c r="WOL130" s="2"/>
      <c r="WOM130" s="2"/>
      <c r="WRG130" s="4"/>
      <c r="WRH130" s="4"/>
      <c r="WRI130" s="4"/>
      <c r="WRJ130" s="4"/>
      <c r="WRK130" s="4"/>
      <c r="WRL130" s="4"/>
      <c r="WRM130" s="4"/>
      <c r="WRN130" s="4"/>
      <c r="WRO130" s="4"/>
      <c r="WRP130" s="4"/>
      <c r="WRQ130" s="4"/>
      <c r="WRR130" s="4"/>
      <c r="WRS130" s="4"/>
      <c r="WRT130" s="4"/>
      <c r="WRU130" s="4"/>
      <c r="WRV130" s="4"/>
      <c r="WRW130" s="4"/>
      <c r="WRX130" s="4"/>
      <c r="WRY130" s="4"/>
      <c r="WRZ130" s="4"/>
      <c r="WSA130" s="4"/>
      <c r="WSB130" s="4"/>
      <c r="WSC130" s="4"/>
      <c r="WSD130" s="4"/>
      <c r="WSE130" s="4"/>
      <c r="WSF130" s="4"/>
      <c r="WSG130" s="4"/>
      <c r="WSH130" s="4"/>
      <c r="WSI130" s="4"/>
      <c r="WSJ130" s="4"/>
      <c r="WSK130" s="4"/>
      <c r="WSL130" s="4"/>
      <c r="WSM130" s="4"/>
      <c r="WSN130" s="4"/>
      <c r="WSO130" s="4"/>
      <c r="WSP130" s="4"/>
      <c r="WSQ130" s="4"/>
      <c r="WSR130" s="4"/>
      <c r="WSS130" s="4"/>
      <c r="WST130" s="4"/>
      <c r="WSU130" s="4"/>
      <c r="WSV130" s="4"/>
      <c r="WSW130" s="4"/>
      <c r="WSX130" s="4"/>
      <c r="WSY130" s="4"/>
      <c r="WSZ130" s="4"/>
      <c r="WTA130" s="4"/>
      <c r="WTB130" s="4"/>
      <c r="WTC130" s="4"/>
      <c r="WTD130" s="4"/>
      <c r="WTE130" s="4"/>
      <c r="WTF130" s="4"/>
      <c r="WTG130" s="4"/>
      <c r="WTH130" s="4"/>
      <c r="WTI130" s="4"/>
      <c r="WTJ130" s="4"/>
      <c r="WTK130" s="4"/>
      <c r="WTL130" s="4"/>
      <c r="WTM130" s="4"/>
      <c r="WTN130" s="4"/>
      <c r="WTO130" s="4"/>
      <c r="WTP130" s="4"/>
      <c r="WTQ130" s="4"/>
      <c r="WTR130" s="4"/>
      <c r="WTS130" s="4"/>
      <c r="WTT130" s="4"/>
      <c r="WTU130" s="4"/>
      <c r="WTV130" s="4"/>
      <c r="WTW130" s="4"/>
      <c r="WTX130" s="4"/>
      <c r="WTY130" s="4"/>
      <c r="WTZ130" s="4"/>
      <c r="WUA130" s="4"/>
      <c r="WUB130" s="4"/>
      <c r="WUC130" s="4"/>
      <c r="WUD130" s="4"/>
      <c r="WUE130" s="4"/>
      <c r="WUF130" s="4"/>
      <c r="WUG130" s="4"/>
      <c r="WUH130" s="4"/>
      <c r="WUI130" s="4"/>
      <c r="WUJ130" s="4"/>
      <c r="WUK130" s="4"/>
      <c r="WUL130" s="4"/>
      <c r="WUM130" s="4"/>
      <c r="WUN130" s="4"/>
      <c r="WUO130" s="4"/>
      <c r="WUP130" s="4"/>
      <c r="WUQ130" s="4"/>
      <c r="WUR130" s="4"/>
      <c r="WUS130" s="4"/>
      <c r="WUT130" s="4"/>
      <c r="WUU130" s="4"/>
      <c r="WUV130" s="4"/>
      <c r="WUW130" s="4"/>
      <c r="WUX130" s="4"/>
      <c r="WUY130" s="4"/>
      <c r="WUZ130" s="4"/>
      <c r="WVA130" s="4"/>
      <c r="WVB130" s="4"/>
      <c r="WVC130" s="4"/>
      <c r="WVD130" s="4"/>
      <c r="WVE130" s="4"/>
      <c r="WVF130" s="4"/>
      <c r="WVG130" s="4"/>
      <c r="WVH130" s="4"/>
      <c r="WVI130" s="4"/>
      <c r="WVJ130" s="4"/>
      <c r="WVK130" s="4"/>
      <c r="WVL130" s="4"/>
      <c r="WVM130" s="4"/>
      <c r="WVN130" s="4"/>
      <c r="WVO130" s="4"/>
      <c r="WVP130" s="4"/>
      <c r="WVQ130" s="4"/>
      <c r="WVR130" s="4"/>
      <c r="WVS130" s="4"/>
      <c r="WVT130" s="4"/>
      <c r="WVU130" s="4"/>
      <c r="WVV130" s="4"/>
      <c r="WVW130" s="4"/>
      <c r="WVX130" s="4"/>
      <c r="WVY130" s="4"/>
      <c r="WVZ130" s="4"/>
      <c r="WWA130" s="4"/>
      <c r="WWB130" s="4"/>
      <c r="WWC130" s="4"/>
      <c r="WWD130" s="4"/>
      <c r="WWE130" s="4"/>
      <c r="WWF130" s="4"/>
      <c r="WWG130" s="4"/>
      <c r="WWH130" s="4"/>
      <c r="WWI130" s="4"/>
      <c r="WWJ130" s="4"/>
      <c r="WWK130" s="4"/>
      <c r="WWL130" s="4"/>
      <c r="WWM130" s="4"/>
      <c r="WWN130" s="4"/>
      <c r="WWO130" s="4"/>
      <c r="WWP130" s="4"/>
      <c r="WWQ130" s="4"/>
      <c r="WWR130" s="4"/>
      <c r="WWS130" s="4"/>
      <c r="WWT130" s="4"/>
      <c r="WWU130" s="4"/>
      <c r="WWV130" s="4"/>
      <c r="WWW130" s="4"/>
      <c r="WWX130" s="4"/>
      <c r="WWY130" s="4"/>
      <c r="WWZ130" s="4"/>
      <c r="WXA130" s="4"/>
      <c r="WXB130" s="4"/>
      <c r="WXC130" s="4"/>
      <c r="WXD130" s="4"/>
      <c r="WXE130" s="4"/>
      <c r="WXF130" s="4"/>
      <c r="WXG130" s="4"/>
      <c r="WXH130" s="4"/>
      <c r="WXI130" s="4"/>
      <c r="WXJ130" s="4"/>
      <c r="WXK130" s="4"/>
      <c r="WXL130" s="4"/>
      <c r="WXM130" s="4"/>
      <c r="WXN130" s="4"/>
      <c r="WXO130" s="4"/>
      <c r="WXP130" s="4"/>
      <c r="WXQ130" s="4"/>
      <c r="WXR130" s="4"/>
      <c r="WXS130" s="4"/>
      <c r="WXT130" s="4"/>
      <c r="WXU130" s="4"/>
      <c r="WXV130" s="4"/>
      <c r="WXW130" s="4"/>
      <c r="WXX130" s="4"/>
      <c r="WXY130" s="4"/>
      <c r="WXZ130" s="4"/>
      <c r="WYA130" s="4"/>
      <c r="WYB130" s="4"/>
      <c r="WYC130" s="4"/>
      <c r="WYD130" s="4"/>
      <c r="WYE130" s="4"/>
      <c r="WYF130" s="4"/>
      <c r="WYG130" s="4"/>
      <c r="WYH130" s="4"/>
      <c r="WYI130" s="4"/>
      <c r="WYJ130" s="4"/>
      <c r="WYK130" s="4"/>
      <c r="WYL130" s="4"/>
      <c r="WYM130" s="4"/>
      <c r="WYN130" s="4"/>
      <c r="WYO130" s="4"/>
      <c r="WYP130" s="4"/>
      <c r="WYQ130" s="4"/>
      <c r="WYR130" s="4"/>
      <c r="WYS130" s="4"/>
      <c r="WYT130" s="4"/>
      <c r="WYU130" s="4"/>
      <c r="WYV130" s="4"/>
      <c r="WYW130" s="4"/>
      <c r="WYX130" s="4"/>
      <c r="WYY130" s="4"/>
      <c r="WYZ130" s="4"/>
      <c r="WZA130" s="4"/>
      <c r="WZB130" s="4"/>
      <c r="WZC130" s="4"/>
      <c r="WZD130" s="4"/>
      <c r="WZE130" s="4"/>
      <c r="WZF130" s="4"/>
      <c r="WZG130" s="4"/>
      <c r="WZH130" s="4"/>
      <c r="WZI130" s="4"/>
      <c r="WZJ130" s="4"/>
      <c r="WZK130" s="4"/>
      <c r="WZL130" s="4"/>
      <c r="WZM130" s="4"/>
      <c r="WZN130" s="4"/>
      <c r="WZO130" s="4"/>
      <c r="WZP130" s="4"/>
      <c r="WZQ130" s="4"/>
      <c r="WZR130" s="4"/>
      <c r="WZS130" s="4"/>
      <c r="WZT130" s="4"/>
      <c r="WZU130" s="4"/>
      <c r="WZV130" s="4"/>
      <c r="WZW130" s="4"/>
      <c r="WZX130" s="4"/>
      <c r="WZY130" s="4"/>
      <c r="WZZ130" s="4"/>
      <c r="XAA130" s="4"/>
      <c r="XAB130" s="4"/>
      <c r="XAC130" s="4"/>
      <c r="XAD130" s="4"/>
      <c r="XAE130" s="4"/>
      <c r="XAF130" s="4"/>
      <c r="XAG130" s="4"/>
      <c r="XAH130" s="4"/>
      <c r="XAI130" s="4"/>
      <c r="XAJ130" s="4"/>
      <c r="XAK130" s="4"/>
      <c r="XAL130" s="4"/>
      <c r="XAM130" s="4"/>
      <c r="XAN130" s="4"/>
      <c r="XAO130" s="4"/>
      <c r="XAP130" s="4"/>
      <c r="XAQ130" s="4"/>
      <c r="XAR130" s="4"/>
      <c r="XAS130" s="4"/>
      <c r="XAT130" s="4"/>
      <c r="XAU130" s="4"/>
      <c r="XAV130" s="4"/>
      <c r="XAW130" s="4"/>
      <c r="XAX130" s="4"/>
      <c r="XAY130" s="4"/>
      <c r="XAZ130" s="4"/>
      <c r="XBA130" s="4"/>
      <c r="XBB130" s="4"/>
      <c r="XBC130" s="4"/>
      <c r="XBD130" s="4"/>
      <c r="XBE130" s="4"/>
      <c r="XBF130" s="4"/>
      <c r="XBG130" s="4"/>
      <c r="XBH130" s="4"/>
      <c r="XBI130" s="4"/>
      <c r="XBJ130" s="4"/>
      <c r="XBK130" s="4"/>
      <c r="XBL130" s="4"/>
      <c r="XBM130" s="4"/>
      <c r="XBN130" s="4"/>
      <c r="XBO130" s="4"/>
      <c r="XBP130" s="4"/>
      <c r="XBQ130" s="4"/>
      <c r="XBR130" s="4"/>
      <c r="XBS130" s="4"/>
      <c r="XBT130" s="4"/>
      <c r="XBU130" s="4"/>
      <c r="XBV130" s="4"/>
      <c r="XBW130" s="4"/>
      <c r="XBX130" s="4"/>
      <c r="XBY130" s="4"/>
      <c r="XBZ130" s="4"/>
      <c r="XCA130" s="4"/>
      <c r="XCB130" s="4"/>
      <c r="XCC130" s="4"/>
      <c r="XCD130" s="4"/>
      <c r="XCE130" s="4"/>
      <c r="XCF130" s="4"/>
      <c r="XCG130" s="4"/>
      <c r="XCH130" s="4"/>
      <c r="XCI130" s="4"/>
      <c r="XCJ130" s="4"/>
      <c r="XCK130" s="4"/>
      <c r="XCL130" s="4"/>
      <c r="XCM130" s="4"/>
      <c r="XCN130" s="4"/>
      <c r="XCO130" s="4"/>
      <c r="XCP130" s="4"/>
      <c r="XCQ130" s="4"/>
      <c r="XCR130" s="4"/>
      <c r="XCS130" s="4"/>
      <c r="XCT130" s="4"/>
      <c r="XCU130" s="4"/>
      <c r="XCV130" s="4"/>
      <c r="XCW130" s="4"/>
      <c r="XCX130" s="4"/>
      <c r="XCY130" s="4"/>
      <c r="XCZ130" s="4"/>
      <c r="XDA130" s="4"/>
      <c r="XDB130" s="4"/>
      <c r="XDC130" s="4"/>
      <c r="XDD130" s="4"/>
      <c r="XDE130" s="4"/>
      <c r="XDF130" s="4"/>
      <c r="XDG130" s="4"/>
      <c r="XDH130" s="4"/>
      <c r="XDI130" s="4"/>
      <c r="XDJ130" s="4"/>
      <c r="XDK130" s="4"/>
      <c r="XDL130" s="4"/>
      <c r="XDM130" s="4"/>
      <c r="XDN130" s="4"/>
      <c r="XDO130" s="4"/>
      <c r="XDP130" s="4"/>
      <c r="XDQ130" s="4"/>
      <c r="XDR130" s="4"/>
      <c r="XDS130" s="4"/>
      <c r="XDT130" s="4"/>
      <c r="XDU130" s="4"/>
      <c r="XDV130" s="4"/>
      <c r="XDW130" s="4"/>
      <c r="XDX130" s="4"/>
      <c r="XDY130" s="4"/>
      <c r="XDZ130" s="4"/>
      <c r="XEA130" s="4"/>
      <c r="XEB130" s="4"/>
      <c r="XEC130" s="4"/>
      <c r="XED130" s="4"/>
      <c r="XEE130" s="4"/>
      <c r="XEF130" s="4"/>
      <c r="XEG130" s="4"/>
      <c r="XEH130" s="4"/>
      <c r="XEI130" s="4"/>
      <c r="XEJ130" s="4"/>
      <c r="XEK130" s="4"/>
      <c r="XEL130" s="4"/>
      <c r="XEM130" s="4"/>
      <c r="XEN130" s="4"/>
      <c r="XEO130" s="4"/>
      <c r="XEP130" s="4"/>
      <c r="XEQ130" s="4"/>
      <c r="XER130" s="4"/>
      <c r="XES130" s="4"/>
      <c r="XET130" s="4"/>
      <c r="XEU130" s="4"/>
      <c r="XEV130" s="4"/>
      <c r="XEW130" s="4"/>
      <c r="XEX130" s="4"/>
      <c r="XEY130" s="4"/>
      <c r="XEZ130" s="4"/>
      <c r="XFA130" s="4"/>
      <c r="XFB130" s="4"/>
      <c r="XFC130" s="4"/>
    </row>
    <row r="131" customFormat="false" ht="15.65" hidden="false" customHeight="true" outlineLevel="0" collapsed="false">
      <c r="A131" s="13"/>
      <c r="B131" s="21" t="s">
        <v>70</v>
      </c>
      <c r="C131" s="15" t="s">
        <v>71</v>
      </c>
      <c r="D131" s="21" t="n">
        <v>200</v>
      </c>
      <c r="E131" s="27" t="n">
        <f aca="false">BD131*200/100</f>
        <v>0.66</v>
      </c>
      <c r="F131" s="27" t="n">
        <f aca="false">BE131*200/100</f>
        <v>0.1</v>
      </c>
      <c r="G131" s="27" t="n">
        <f aca="false">BF131*200/100</f>
        <v>32</v>
      </c>
      <c r="H131" s="27" t="n">
        <f aca="false">BG131*200/100</f>
        <v>132</v>
      </c>
      <c r="I131" s="27" t="n">
        <f aca="false">BH131*200/100</f>
        <v>0</v>
      </c>
      <c r="J131" s="27" t="n">
        <f aca="false">BI131*200/100</f>
        <v>0.02</v>
      </c>
      <c r="K131" s="27" t="n">
        <f aca="false">BJ131*200/100</f>
        <v>0.02</v>
      </c>
      <c r="L131" s="27" t="n">
        <f aca="false">BK131*200/100</f>
        <v>0.72</v>
      </c>
      <c r="M131" s="27" t="n">
        <f aca="false">BL131*200/100</f>
        <v>32.48</v>
      </c>
      <c r="N131" s="27" t="n">
        <f aca="false">BM131*200/100</f>
        <v>17.46</v>
      </c>
      <c r="O131" s="27" t="n">
        <f aca="false">BN131*200/100</f>
        <v>23.44</v>
      </c>
      <c r="P131" s="27" t="n">
        <f aca="false">BO131*200/100</f>
        <v>0.68</v>
      </c>
      <c r="Q131" s="42" t="n">
        <v>0.3</v>
      </c>
      <c r="R131" s="42" t="n">
        <v>0.1</v>
      </c>
      <c r="S131" s="42" t="n">
        <v>8.4</v>
      </c>
      <c r="T131" s="42" t="n">
        <v>35.4</v>
      </c>
      <c r="U131" s="42" t="n">
        <v>3.06</v>
      </c>
      <c r="V131" s="15" t="n">
        <v>0.01</v>
      </c>
      <c r="W131" s="15" t="n">
        <v>0.01</v>
      </c>
      <c r="X131" s="42" t="n">
        <v>24</v>
      </c>
      <c r="Y131" s="42" t="n">
        <v>9.6</v>
      </c>
      <c r="Z131" s="42" t="n">
        <v>8.1</v>
      </c>
      <c r="AA131" s="42" t="n">
        <v>8.6</v>
      </c>
      <c r="AB131" s="42" t="n">
        <v>0.36</v>
      </c>
      <c r="BD131" s="27" t="n">
        <v>0.33</v>
      </c>
      <c r="BE131" s="27" t="n">
        <v>0.05</v>
      </c>
      <c r="BF131" s="27" t="n">
        <v>16</v>
      </c>
      <c r="BG131" s="27" t="n">
        <v>66</v>
      </c>
      <c r="BH131" s="27"/>
      <c r="BI131" s="27" t="n">
        <v>0.01</v>
      </c>
      <c r="BJ131" s="27" t="n">
        <v>0.01</v>
      </c>
      <c r="BK131" s="27" t="n">
        <v>0.36</v>
      </c>
      <c r="BL131" s="27" t="n">
        <v>16.24</v>
      </c>
      <c r="BM131" s="27" t="n">
        <v>8.73</v>
      </c>
      <c r="BN131" s="27" t="n">
        <v>11.72</v>
      </c>
      <c r="BO131" s="27" t="n">
        <v>0.34</v>
      </c>
      <c r="WAQ131" s="2"/>
      <c r="WAR131" s="2"/>
      <c r="WAS131" s="2"/>
      <c r="WAT131" s="2"/>
      <c r="WAU131" s="2"/>
      <c r="WAV131" s="2"/>
      <c r="WAW131" s="2"/>
      <c r="WAX131" s="2"/>
      <c r="WAY131" s="2"/>
      <c r="WAZ131" s="2"/>
      <c r="WBA131" s="2"/>
      <c r="WBB131" s="2"/>
      <c r="WBC131" s="2"/>
      <c r="WBD131" s="2"/>
      <c r="WBE131" s="2"/>
      <c r="WBF131" s="2"/>
      <c r="WBG131" s="2"/>
      <c r="WBH131" s="2"/>
      <c r="WBI131" s="2"/>
      <c r="WBJ131" s="2"/>
      <c r="WBK131" s="2"/>
      <c r="WBL131" s="2"/>
      <c r="WBM131" s="2"/>
      <c r="WBN131" s="2"/>
      <c r="WBO131" s="2"/>
      <c r="WBP131" s="2"/>
      <c r="WBQ131" s="2"/>
      <c r="WBR131" s="2"/>
      <c r="WBS131" s="2"/>
      <c r="WBT131" s="2"/>
      <c r="WBU131" s="2"/>
      <c r="WBV131" s="2"/>
      <c r="WBW131" s="2"/>
      <c r="WBX131" s="2"/>
      <c r="WBY131" s="2"/>
      <c r="WBZ131" s="2"/>
      <c r="WCA131" s="2"/>
      <c r="WCB131" s="2"/>
      <c r="WCC131" s="2"/>
      <c r="WCD131" s="2"/>
      <c r="WCE131" s="2"/>
      <c r="WCF131" s="2"/>
      <c r="WCG131" s="2"/>
      <c r="WCH131" s="2"/>
      <c r="WCI131" s="2"/>
      <c r="WCJ131" s="2"/>
      <c r="WCK131" s="2"/>
      <c r="WCL131" s="2"/>
      <c r="WCM131" s="2"/>
      <c r="WCN131" s="2"/>
      <c r="WCO131" s="2"/>
      <c r="WCP131" s="2"/>
      <c r="WCQ131" s="2"/>
      <c r="WCR131" s="2"/>
      <c r="WCS131" s="2"/>
      <c r="WCT131" s="2"/>
      <c r="WCU131" s="2"/>
      <c r="WCV131" s="2"/>
      <c r="WCW131" s="2"/>
      <c r="WCX131" s="2"/>
      <c r="WCY131" s="2"/>
      <c r="WCZ131" s="2"/>
      <c r="WDA131" s="2"/>
      <c r="WDB131" s="2"/>
      <c r="WDC131" s="2"/>
      <c r="WDD131" s="2"/>
      <c r="WDE131" s="2"/>
      <c r="WDF131" s="2"/>
      <c r="WDG131" s="2"/>
      <c r="WDH131" s="2"/>
      <c r="WDI131" s="2"/>
      <c r="WDJ131" s="2"/>
      <c r="WDK131" s="2"/>
      <c r="WDL131" s="2"/>
      <c r="WDM131" s="2"/>
      <c r="WDN131" s="2"/>
      <c r="WDO131" s="2"/>
      <c r="WDP131" s="2"/>
      <c r="WDQ131" s="2"/>
      <c r="WDR131" s="2"/>
      <c r="WDS131" s="2"/>
      <c r="WDT131" s="2"/>
      <c r="WDU131" s="2"/>
      <c r="WDV131" s="2"/>
      <c r="WDW131" s="2"/>
      <c r="WDX131" s="2"/>
      <c r="WDY131" s="2"/>
      <c r="WDZ131" s="2"/>
      <c r="WEA131" s="2"/>
      <c r="WEB131" s="2"/>
      <c r="WEC131" s="2"/>
      <c r="WED131" s="2"/>
      <c r="WEE131" s="2"/>
      <c r="WEF131" s="2"/>
      <c r="WEG131" s="2"/>
      <c r="WEH131" s="2"/>
      <c r="WEI131" s="2"/>
      <c r="WEJ131" s="2"/>
      <c r="WEK131" s="2"/>
      <c r="WEL131" s="2"/>
      <c r="WEM131" s="2"/>
      <c r="WEN131" s="2"/>
      <c r="WEO131" s="2"/>
      <c r="WEP131" s="2"/>
      <c r="WEQ131" s="2"/>
      <c r="WER131" s="2"/>
      <c r="WES131" s="2"/>
      <c r="WET131" s="2"/>
      <c r="WEU131" s="2"/>
      <c r="WEV131" s="2"/>
      <c r="WEW131" s="2"/>
      <c r="WEX131" s="2"/>
      <c r="WEY131" s="2"/>
      <c r="WEZ131" s="2"/>
      <c r="WFA131" s="2"/>
      <c r="WFB131" s="2"/>
      <c r="WFC131" s="2"/>
      <c r="WFD131" s="2"/>
      <c r="WFE131" s="2"/>
      <c r="WFF131" s="2"/>
      <c r="WFG131" s="2"/>
      <c r="WFH131" s="2"/>
      <c r="WFI131" s="2"/>
      <c r="WFJ131" s="2"/>
      <c r="WFK131" s="2"/>
      <c r="WFL131" s="2"/>
      <c r="WFM131" s="2"/>
      <c r="WFN131" s="2"/>
      <c r="WFO131" s="2"/>
      <c r="WFP131" s="2"/>
      <c r="WFQ131" s="2"/>
      <c r="WFR131" s="2"/>
      <c r="WFS131" s="2"/>
      <c r="WFT131" s="2"/>
      <c r="WFU131" s="2"/>
      <c r="WFV131" s="2"/>
      <c r="WFW131" s="2"/>
      <c r="WFX131" s="2"/>
      <c r="WFY131" s="2"/>
      <c r="WFZ131" s="2"/>
      <c r="WGA131" s="2"/>
      <c r="WGB131" s="2"/>
      <c r="WGC131" s="2"/>
      <c r="WGD131" s="2"/>
      <c r="WGE131" s="2"/>
      <c r="WGF131" s="2"/>
      <c r="WGG131" s="2"/>
      <c r="WGH131" s="2"/>
      <c r="WGI131" s="2"/>
      <c r="WGJ131" s="2"/>
      <c r="WGK131" s="2"/>
      <c r="WGL131" s="2"/>
      <c r="WGM131" s="2"/>
      <c r="WGN131" s="2"/>
      <c r="WGO131" s="2"/>
      <c r="WGP131" s="2"/>
      <c r="WGQ131" s="2"/>
      <c r="WGR131" s="2"/>
      <c r="WGS131" s="2"/>
      <c r="WGT131" s="2"/>
      <c r="WGU131" s="2"/>
      <c r="WGV131" s="2"/>
      <c r="WGW131" s="2"/>
      <c r="WGX131" s="2"/>
      <c r="WGY131" s="2"/>
      <c r="WGZ131" s="2"/>
      <c r="WHA131" s="2"/>
      <c r="WHB131" s="2"/>
      <c r="WHC131" s="2"/>
      <c r="WHD131" s="2"/>
      <c r="WHE131" s="2"/>
      <c r="WHF131" s="2"/>
      <c r="WHG131" s="2"/>
      <c r="WHH131" s="2"/>
      <c r="WHI131" s="2"/>
      <c r="WHJ131" s="2"/>
      <c r="WHK131" s="2"/>
      <c r="WHL131" s="2"/>
      <c r="WHM131" s="2"/>
      <c r="WHN131" s="2"/>
      <c r="WHO131" s="2"/>
      <c r="WHP131" s="2"/>
      <c r="WHQ131" s="2"/>
      <c r="WHR131" s="2"/>
      <c r="WHS131" s="2"/>
      <c r="WHT131" s="2"/>
      <c r="WHU131" s="2"/>
      <c r="WHV131" s="2"/>
      <c r="WHW131" s="2"/>
      <c r="WHX131" s="2"/>
      <c r="WHY131" s="2"/>
      <c r="WHZ131" s="2"/>
      <c r="WIA131" s="2"/>
      <c r="WIB131" s="2"/>
      <c r="WIC131" s="2"/>
      <c r="WID131" s="2"/>
      <c r="WIE131" s="2"/>
      <c r="WIF131" s="2"/>
      <c r="WIG131" s="2"/>
      <c r="WIH131" s="2"/>
      <c r="WII131" s="2"/>
      <c r="WIJ131" s="2"/>
      <c r="WIK131" s="2"/>
      <c r="WIL131" s="2"/>
      <c r="WIM131" s="2"/>
      <c r="WIN131" s="2"/>
      <c r="WIO131" s="2"/>
      <c r="WIP131" s="2"/>
      <c r="WIQ131" s="2"/>
      <c r="WIR131" s="2"/>
      <c r="WIS131" s="2"/>
      <c r="WIT131" s="2"/>
      <c r="WIU131" s="2"/>
      <c r="WIV131" s="2"/>
      <c r="WIW131" s="2"/>
      <c r="WIX131" s="2"/>
      <c r="WIY131" s="2"/>
      <c r="WIZ131" s="2"/>
      <c r="WJA131" s="2"/>
      <c r="WJB131" s="2"/>
      <c r="WJC131" s="2"/>
      <c r="WJD131" s="2"/>
      <c r="WJE131" s="2"/>
      <c r="WJF131" s="2"/>
      <c r="WJG131" s="2"/>
      <c r="WJH131" s="2"/>
      <c r="WJI131" s="2"/>
      <c r="WJJ131" s="2"/>
      <c r="WJK131" s="2"/>
      <c r="WJL131" s="2"/>
      <c r="WJM131" s="2"/>
      <c r="WJN131" s="2"/>
      <c r="WJO131" s="2"/>
      <c r="WJP131" s="2"/>
      <c r="WJQ131" s="2"/>
      <c r="WJR131" s="2"/>
      <c r="WJS131" s="2"/>
      <c r="WJT131" s="2"/>
      <c r="WJU131" s="2"/>
      <c r="WJV131" s="2"/>
      <c r="WJW131" s="2"/>
      <c r="WJX131" s="2"/>
      <c r="WJY131" s="2"/>
      <c r="WJZ131" s="2"/>
      <c r="WKA131" s="2"/>
      <c r="WKB131" s="2"/>
      <c r="WKC131" s="2"/>
      <c r="WKD131" s="2"/>
      <c r="WKE131" s="2"/>
      <c r="WKF131" s="2"/>
      <c r="WKG131" s="2"/>
      <c r="WKH131" s="2"/>
      <c r="WKI131" s="2"/>
      <c r="WKJ131" s="2"/>
      <c r="WKK131" s="2"/>
      <c r="WKL131" s="2"/>
      <c r="WKM131" s="2"/>
      <c r="WKN131" s="2"/>
      <c r="WKO131" s="2"/>
      <c r="WKP131" s="2"/>
      <c r="WKQ131" s="2"/>
      <c r="WKR131" s="2"/>
      <c r="WKS131" s="2"/>
      <c r="WKT131" s="2"/>
      <c r="WKU131" s="2"/>
      <c r="WKV131" s="2"/>
      <c r="WKW131" s="2"/>
      <c r="WKX131" s="2"/>
      <c r="WKY131" s="2"/>
      <c r="WKZ131" s="2"/>
      <c r="WLA131" s="2"/>
      <c r="WLB131" s="2"/>
      <c r="WLC131" s="2"/>
      <c r="WLD131" s="2"/>
      <c r="WLE131" s="2"/>
      <c r="WLF131" s="2"/>
      <c r="WLG131" s="2"/>
      <c r="WLH131" s="2"/>
      <c r="WLI131" s="2"/>
      <c r="WLJ131" s="2"/>
      <c r="WLK131" s="2"/>
      <c r="WLL131" s="2"/>
      <c r="WLM131" s="2"/>
      <c r="WLN131" s="2"/>
      <c r="WLO131" s="2"/>
      <c r="WLP131" s="2"/>
      <c r="WLQ131" s="2"/>
      <c r="WLR131" s="2"/>
      <c r="WLS131" s="2"/>
      <c r="WLT131" s="2"/>
      <c r="WLU131" s="2"/>
      <c r="WLV131" s="2"/>
      <c r="WLW131" s="2"/>
      <c r="WLX131" s="2"/>
      <c r="WLY131" s="2"/>
      <c r="WLZ131" s="2"/>
      <c r="WMA131" s="2"/>
      <c r="WMB131" s="2"/>
      <c r="WMC131" s="2"/>
      <c r="WMD131" s="2"/>
      <c r="WME131" s="2"/>
      <c r="WMF131" s="2"/>
      <c r="WMG131" s="2"/>
      <c r="WMH131" s="2"/>
      <c r="WMI131" s="2"/>
      <c r="WMJ131" s="2"/>
      <c r="WMK131" s="2"/>
      <c r="WML131" s="2"/>
      <c r="WMM131" s="2"/>
      <c r="WMN131" s="2"/>
      <c r="WMO131" s="2"/>
      <c r="WMP131" s="2"/>
      <c r="WMQ131" s="2"/>
      <c r="WMR131" s="2"/>
      <c r="WMS131" s="2"/>
      <c r="WMT131" s="2"/>
      <c r="WMU131" s="2"/>
      <c r="WMV131" s="2"/>
      <c r="WMW131" s="2"/>
      <c r="WMX131" s="2"/>
      <c r="WMY131" s="2"/>
      <c r="WMZ131" s="2"/>
      <c r="WNA131" s="2"/>
      <c r="WNB131" s="2"/>
      <c r="WNC131" s="2"/>
      <c r="WND131" s="2"/>
      <c r="WNE131" s="2"/>
      <c r="WNF131" s="2"/>
      <c r="WNG131" s="2"/>
      <c r="WNH131" s="2"/>
      <c r="WNI131" s="2"/>
      <c r="WNJ131" s="2"/>
      <c r="WNK131" s="2"/>
      <c r="WNL131" s="2"/>
      <c r="WNM131" s="2"/>
      <c r="WNN131" s="2"/>
      <c r="WNO131" s="2"/>
      <c r="WNP131" s="2"/>
      <c r="WNQ131" s="2"/>
      <c r="WNR131" s="2"/>
      <c r="WNS131" s="2"/>
      <c r="WNT131" s="2"/>
      <c r="WNU131" s="2"/>
      <c r="WNV131" s="2"/>
      <c r="WNW131" s="2"/>
      <c r="WNX131" s="2"/>
      <c r="WNY131" s="2"/>
      <c r="WNZ131" s="2"/>
      <c r="WOA131" s="2"/>
      <c r="WOB131" s="2"/>
      <c r="WOC131" s="2"/>
      <c r="WOD131" s="3"/>
      <c r="WOE131" s="3"/>
      <c r="WOF131" s="3"/>
      <c r="WOG131" s="3"/>
      <c r="WOH131" s="3"/>
      <c r="WOI131" s="3"/>
      <c r="WOJ131" s="3"/>
      <c r="WOK131" s="3"/>
      <c r="WOL131" s="3"/>
      <c r="WOM131" s="3"/>
      <c r="WON131" s="3"/>
      <c r="WOO131" s="3"/>
      <c r="WOP131" s="3"/>
      <c r="WOQ131" s="3"/>
      <c r="WOR131" s="3"/>
      <c r="WOS131" s="3"/>
      <c r="WOT131" s="3"/>
      <c r="WOU131" s="3"/>
      <c r="WOV131" s="3"/>
      <c r="WOW131" s="3"/>
      <c r="WOX131" s="3"/>
      <c r="WOY131" s="3"/>
      <c r="WOZ131" s="3"/>
      <c r="WPA131" s="3"/>
      <c r="WPB131" s="3"/>
      <c r="WPC131" s="3"/>
      <c r="WPD131" s="3"/>
      <c r="WPE131" s="3"/>
      <c r="WPF131" s="3"/>
      <c r="WPG131" s="3"/>
      <c r="WPH131" s="3"/>
      <c r="WPI131" s="3"/>
      <c r="WPJ131" s="3"/>
      <c r="WPK131" s="3"/>
      <c r="WPL131" s="3"/>
      <c r="WPM131" s="3"/>
      <c r="WPN131" s="3"/>
      <c r="WPO131" s="3"/>
      <c r="WPP131" s="3"/>
      <c r="WPQ131" s="3"/>
      <c r="WPR131" s="3"/>
      <c r="WPS131" s="3"/>
      <c r="WPT131" s="3"/>
      <c r="WPU131" s="3"/>
      <c r="WPV131" s="3"/>
      <c r="WPW131" s="3"/>
      <c r="WPX131" s="3"/>
      <c r="WPY131" s="3"/>
      <c r="WPZ131" s="3"/>
      <c r="WQA131" s="3"/>
      <c r="WQB131" s="3"/>
      <c r="WQC131" s="3"/>
      <c r="WQD131" s="3"/>
      <c r="WQE131" s="3"/>
      <c r="WQF131" s="3"/>
      <c r="WQG131" s="3"/>
      <c r="WQH131" s="3"/>
      <c r="WQI131" s="3"/>
      <c r="WQJ131" s="3"/>
      <c r="WQK131" s="3"/>
      <c r="WQL131" s="3"/>
      <c r="WQM131" s="3"/>
      <c r="WQN131" s="3"/>
      <c r="WQO131" s="3"/>
      <c r="WQP131" s="3"/>
      <c r="WQQ131" s="3"/>
      <c r="WQR131" s="3"/>
      <c r="WQS131" s="3"/>
      <c r="WQT131" s="3"/>
      <c r="WQU131" s="3"/>
      <c r="WQV131" s="3"/>
      <c r="WQW131" s="3"/>
      <c r="WQX131" s="3"/>
      <c r="WQY131" s="3"/>
      <c r="WQZ131" s="3"/>
      <c r="WRA131" s="3"/>
      <c r="WRB131" s="3"/>
      <c r="WRC131" s="3"/>
      <c r="WRD131" s="3"/>
      <c r="WRE131" s="3"/>
      <c r="WRF131" s="3"/>
      <c r="WRG131" s="4"/>
      <c r="WRH131" s="4"/>
      <c r="WRI131" s="4"/>
      <c r="WRJ131" s="4"/>
      <c r="WRK131" s="4"/>
      <c r="WRL131" s="4"/>
      <c r="WRM131" s="4"/>
      <c r="WRN131" s="4"/>
      <c r="WRO131" s="4"/>
      <c r="WRP131" s="4"/>
      <c r="WRQ131" s="4"/>
      <c r="WRR131" s="4"/>
      <c r="WRS131" s="4"/>
      <c r="WRT131" s="4"/>
      <c r="WRU131" s="4"/>
      <c r="WRV131" s="4"/>
      <c r="WRW131" s="4"/>
      <c r="WRX131" s="4"/>
      <c r="WRY131" s="4"/>
      <c r="WRZ131" s="4"/>
      <c r="WSA131" s="4"/>
      <c r="WSB131" s="4"/>
      <c r="WSC131" s="4"/>
      <c r="WSD131" s="4"/>
      <c r="WSE131" s="4"/>
      <c r="WSF131" s="4"/>
      <c r="WSG131" s="4"/>
      <c r="WSH131" s="4"/>
      <c r="WSI131" s="4"/>
      <c r="WSJ131" s="4"/>
      <c r="WSK131" s="4"/>
      <c r="WSL131" s="4"/>
      <c r="WSM131" s="4"/>
      <c r="WSN131" s="4"/>
      <c r="WSO131" s="4"/>
      <c r="WSP131" s="4"/>
      <c r="WSQ131" s="4"/>
      <c r="WSR131" s="4"/>
      <c r="WSS131" s="4"/>
      <c r="WST131" s="4"/>
      <c r="WSU131" s="4"/>
      <c r="WSV131" s="4"/>
      <c r="WSW131" s="4"/>
      <c r="WSX131" s="4"/>
      <c r="WSY131" s="4"/>
      <c r="WSZ131" s="4"/>
      <c r="WTA131" s="4"/>
      <c r="WTB131" s="4"/>
      <c r="WTC131" s="4"/>
      <c r="WTD131" s="4"/>
      <c r="WTE131" s="4"/>
      <c r="WTF131" s="4"/>
      <c r="WTG131" s="4"/>
      <c r="WTH131" s="4"/>
      <c r="WTI131" s="4"/>
      <c r="WTJ131" s="4"/>
      <c r="WTK131" s="4"/>
      <c r="WTL131" s="4"/>
      <c r="WTM131" s="4"/>
      <c r="WTN131" s="4"/>
      <c r="WTO131" s="4"/>
      <c r="WTP131" s="4"/>
      <c r="WTQ131" s="4"/>
      <c r="WTR131" s="4"/>
      <c r="WTS131" s="4"/>
      <c r="WTT131" s="4"/>
      <c r="WTU131" s="4"/>
      <c r="WTV131" s="4"/>
      <c r="WTW131" s="4"/>
      <c r="WTX131" s="4"/>
      <c r="WTY131" s="4"/>
      <c r="WTZ131" s="4"/>
      <c r="WUA131" s="4"/>
      <c r="WUB131" s="4"/>
      <c r="WUC131" s="4"/>
      <c r="WUD131" s="4"/>
      <c r="WUE131" s="4"/>
      <c r="WUF131" s="4"/>
      <c r="WUG131" s="4"/>
      <c r="WUH131" s="4"/>
      <c r="WUI131" s="4"/>
      <c r="WUJ131" s="4"/>
      <c r="WUK131" s="4"/>
      <c r="WUL131" s="4"/>
      <c r="WUM131" s="4"/>
      <c r="WUN131" s="4"/>
      <c r="WUO131" s="4"/>
      <c r="WUP131" s="4"/>
      <c r="WUQ131" s="4"/>
      <c r="WUR131" s="4"/>
      <c r="WUS131" s="4"/>
      <c r="WUT131" s="4"/>
      <c r="WUU131" s="4"/>
      <c r="WUV131" s="4"/>
      <c r="WUW131" s="4"/>
      <c r="WUX131" s="4"/>
      <c r="WUY131" s="4"/>
      <c r="WUZ131" s="4"/>
      <c r="WVA131" s="4"/>
      <c r="WVB131" s="4"/>
      <c r="WVC131" s="4"/>
      <c r="WVD131" s="4"/>
      <c r="WVE131" s="4"/>
      <c r="WVF131" s="4"/>
      <c r="WVG131" s="4"/>
      <c r="WVH131" s="4"/>
      <c r="WVI131" s="4"/>
      <c r="WVJ131" s="4"/>
      <c r="WVK131" s="4"/>
      <c r="WVL131" s="4"/>
      <c r="WVM131" s="4"/>
      <c r="WVN131" s="4"/>
      <c r="WVO131" s="4"/>
      <c r="WVP131" s="4"/>
      <c r="WVQ131" s="4"/>
      <c r="WVR131" s="4"/>
      <c r="WVS131" s="4"/>
      <c r="WVT131" s="4"/>
      <c r="WVU131" s="4"/>
      <c r="WVV131" s="4"/>
      <c r="WVW131" s="4"/>
      <c r="WVX131" s="4"/>
      <c r="WVY131" s="4"/>
      <c r="WVZ131" s="4"/>
      <c r="WWA131" s="4"/>
      <c r="WWB131" s="4"/>
      <c r="WWC131" s="4"/>
      <c r="WWD131" s="4"/>
      <c r="WWE131" s="4"/>
      <c r="WWF131" s="4"/>
      <c r="WWG131" s="4"/>
      <c r="WWH131" s="4"/>
      <c r="WWI131" s="4"/>
      <c r="WWJ131" s="4"/>
      <c r="WWK131" s="4"/>
      <c r="WWL131" s="4"/>
      <c r="WWM131" s="4"/>
      <c r="WWN131" s="4"/>
      <c r="WWO131" s="4"/>
      <c r="WWP131" s="4"/>
      <c r="WWQ131" s="4"/>
      <c r="WWR131" s="4"/>
      <c r="WWS131" s="4"/>
      <c r="WWT131" s="4"/>
      <c r="WWU131" s="4"/>
      <c r="WWV131" s="4"/>
      <c r="WWW131" s="4"/>
      <c r="WWX131" s="4"/>
      <c r="WWY131" s="4"/>
      <c r="WWZ131" s="4"/>
      <c r="WXA131" s="4"/>
      <c r="WXB131" s="4"/>
      <c r="WXC131" s="4"/>
      <c r="WXD131" s="4"/>
      <c r="WXE131" s="4"/>
      <c r="WXF131" s="4"/>
      <c r="WXG131" s="4"/>
      <c r="WXH131" s="4"/>
      <c r="WXI131" s="4"/>
      <c r="WXJ131" s="4"/>
      <c r="WXK131" s="4"/>
      <c r="WXL131" s="4"/>
      <c r="WXM131" s="4"/>
      <c r="WXN131" s="4"/>
      <c r="WXO131" s="4"/>
      <c r="WXP131" s="4"/>
      <c r="WXQ131" s="4"/>
      <c r="WXR131" s="4"/>
      <c r="WXS131" s="4"/>
      <c r="WXT131" s="4"/>
      <c r="WXU131" s="4"/>
      <c r="WXV131" s="4"/>
      <c r="WXW131" s="4"/>
      <c r="WXX131" s="4"/>
      <c r="WXY131" s="4"/>
      <c r="WXZ131" s="4"/>
      <c r="WYA131" s="4"/>
      <c r="WYB131" s="4"/>
      <c r="WYC131" s="4"/>
      <c r="WYD131" s="4"/>
      <c r="WYE131" s="4"/>
      <c r="WYF131" s="4"/>
      <c r="WYG131" s="4"/>
      <c r="WYH131" s="4"/>
      <c r="WYI131" s="4"/>
      <c r="WYJ131" s="4"/>
      <c r="WYK131" s="4"/>
      <c r="WYL131" s="4"/>
      <c r="WYM131" s="4"/>
      <c r="WYN131" s="4"/>
      <c r="WYO131" s="4"/>
      <c r="WYP131" s="4"/>
      <c r="WYQ131" s="4"/>
      <c r="WYR131" s="4"/>
      <c r="WYS131" s="4"/>
      <c r="WYT131" s="4"/>
      <c r="WYU131" s="4"/>
      <c r="WYV131" s="4"/>
      <c r="WYW131" s="4"/>
      <c r="WYX131" s="4"/>
      <c r="WYY131" s="4"/>
      <c r="WYZ131" s="4"/>
      <c r="WZA131" s="4"/>
      <c r="WZB131" s="4"/>
      <c r="WZC131" s="4"/>
      <c r="WZD131" s="4"/>
      <c r="WZE131" s="4"/>
      <c r="WZF131" s="4"/>
      <c r="WZG131" s="4"/>
      <c r="WZH131" s="4"/>
      <c r="WZI131" s="4"/>
      <c r="WZJ131" s="4"/>
      <c r="WZK131" s="4"/>
      <c r="WZL131" s="4"/>
      <c r="WZM131" s="4"/>
      <c r="WZN131" s="4"/>
      <c r="WZO131" s="4"/>
      <c r="WZP131" s="4"/>
      <c r="WZQ131" s="4"/>
      <c r="WZR131" s="4"/>
      <c r="WZS131" s="4"/>
      <c r="WZT131" s="4"/>
      <c r="WZU131" s="4"/>
      <c r="WZV131" s="4"/>
      <c r="WZW131" s="4"/>
      <c r="WZX131" s="4"/>
      <c r="WZY131" s="4"/>
      <c r="WZZ131" s="4"/>
      <c r="XAA131" s="4"/>
      <c r="XAB131" s="4"/>
      <c r="XAC131" s="4"/>
      <c r="XAD131" s="4"/>
      <c r="XAE131" s="4"/>
      <c r="XAF131" s="4"/>
      <c r="XAG131" s="4"/>
      <c r="XAH131" s="4"/>
      <c r="XAI131" s="4"/>
      <c r="XAJ131" s="4"/>
      <c r="XAK131" s="4"/>
      <c r="XAL131" s="4"/>
      <c r="XAM131" s="4"/>
      <c r="XAN131" s="4"/>
      <c r="XAO131" s="4"/>
      <c r="XAP131" s="4"/>
      <c r="XAQ131" s="4"/>
      <c r="XAR131" s="4"/>
      <c r="XAS131" s="4"/>
      <c r="XAT131" s="4"/>
      <c r="XAU131" s="4"/>
      <c r="XAV131" s="4"/>
      <c r="XAW131" s="4"/>
      <c r="XAX131" s="4"/>
      <c r="XAY131" s="4"/>
      <c r="XAZ131" s="4"/>
      <c r="XBA131" s="4"/>
      <c r="XBB131" s="4"/>
      <c r="XBC131" s="4"/>
      <c r="XBD131" s="4"/>
      <c r="XBE131" s="4"/>
      <c r="XBF131" s="4"/>
      <c r="XBG131" s="4"/>
      <c r="XBH131" s="4"/>
      <c r="XBI131" s="4"/>
      <c r="XBJ131" s="4"/>
      <c r="XBK131" s="4"/>
      <c r="XBL131" s="4"/>
      <c r="XBM131" s="4"/>
      <c r="XBN131" s="4"/>
      <c r="XBO131" s="4"/>
      <c r="XBP131" s="4"/>
      <c r="XBQ131" s="4"/>
      <c r="XBR131" s="4"/>
      <c r="XBS131" s="4"/>
      <c r="XBT131" s="4"/>
      <c r="XBU131" s="4"/>
      <c r="XBV131" s="4"/>
      <c r="XBW131" s="4"/>
      <c r="XBX131" s="4"/>
      <c r="XBY131" s="4"/>
      <c r="XBZ131" s="4"/>
      <c r="XCA131" s="4"/>
      <c r="XCB131" s="4"/>
      <c r="XCC131" s="4"/>
      <c r="XCD131" s="4"/>
      <c r="XCE131" s="4"/>
      <c r="XCF131" s="4"/>
      <c r="XCG131" s="4"/>
      <c r="XCH131" s="4"/>
      <c r="XCI131" s="4"/>
      <c r="XCJ131" s="4"/>
      <c r="XCK131" s="4"/>
      <c r="XCL131" s="4"/>
      <c r="XCM131" s="4"/>
      <c r="XCN131" s="4"/>
      <c r="XCO131" s="4"/>
      <c r="XCP131" s="4"/>
      <c r="XCQ131" s="4"/>
      <c r="XCR131" s="4"/>
      <c r="XCS131" s="4"/>
      <c r="XCT131" s="4"/>
      <c r="XCU131" s="4"/>
      <c r="XCV131" s="4"/>
      <c r="XCW131" s="4"/>
      <c r="XCX131" s="4"/>
      <c r="XCY131" s="4"/>
      <c r="XCZ131" s="4"/>
      <c r="XDA131" s="4"/>
      <c r="XDB131" s="4"/>
      <c r="XDC131" s="4"/>
      <c r="XDD131" s="4"/>
      <c r="XDE131" s="4"/>
      <c r="XDF131" s="4"/>
      <c r="XDG131" s="4"/>
      <c r="XDH131" s="4"/>
      <c r="XDI131" s="4"/>
      <c r="XDJ131" s="4"/>
      <c r="XDK131" s="4"/>
      <c r="XDL131" s="4"/>
      <c r="XDM131" s="4"/>
      <c r="XDN131" s="4"/>
      <c r="XDO131" s="4"/>
      <c r="XDP131" s="4"/>
      <c r="XDQ131" s="4"/>
      <c r="XDR131" s="4"/>
      <c r="XDS131" s="4"/>
      <c r="XDT131" s="4"/>
      <c r="XDU131" s="4"/>
      <c r="XDV131" s="4"/>
      <c r="XDW131" s="4"/>
      <c r="XDX131" s="4"/>
      <c r="XDY131" s="4"/>
      <c r="XDZ131" s="4"/>
      <c r="XEA131" s="4"/>
      <c r="XEB131" s="4"/>
      <c r="XEC131" s="4"/>
      <c r="XED131" s="4"/>
      <c r="XEE131" s="4"/>
      <c r="XEF131" s="4"/>
      <c r="XEG131" s="4"/>
      <c r="XEH131" s="4"/>
      <c r="XEI131" s="4"/>
      <c r="XEJ131" s="4"/>
      <c r="XEK131" s="4"/>
      <c r="XEL131" s="4"/>
      <c r="XEM131" s="4"/>
      <c r="XEN131" s="4"/>
      <c r="XEO131" s="4"/>
      <c r="XEP131" s="4"/>
      <c r="XEQ131" s="4"/>
      <c r="XER131" s="4"/>
      <c r="XES131" s="4"/>
      <c r="XET131" s="4"/>
      <c r="XEU131" s="4"/>
      <c r="XEV131" s="4"/>
      <c r="XEW131" s="4"/>
      <c r="XEX131" s="4"/>
      <c r="XEY131" s="4"/>
      <c r="XEZ131" s="4"/>
      <c r="XFA131" s="4"/>
      <c r="XFB131" s="4"/>
      <c r="XFC131" s="4"/>
    </row>
    <row r="132" customFormat="false" ht="15" hidden="false" customHeight="false" outlineLevel="0" collapsed="false">
      <c r="A132" s="75"/>
      <c r="B132" s="74"/>
      <c r="C132" s="30" t="s">
        <v>232</v>
      </c>
      <c r="D132" s="31" t="n">
        <f aca="false">SUM(D125:D131)</f>
        <v>770</v>
      </c>
      <c r="E132" s="44"/>
      <c r="F132" s="44"/>
      <c r="G132" s="44"/>
      <c r="H132" s="44"/>
      <c r="I132" s="44"/>
      <c r="J132" s="45"/>
      <c r="K132" s="45"/>
      <c r="L132" s="44"/>
      <c r="M132" s="44"/>
      <c r="N132" s="44"/>
      <c r="O132" s="44"/>
      <c r="P132" s="44"/>
    </row>
    <row r="133" customFormat="false" ht="14.15" hidden="false" customHeight="false" outlineLevel="0" collapsed="false">
      <c r="A133" s="81" t="s">
        <v>118</v>
      </c>
      <c r="B133" s="81"/>
      <c r="C133" s="81"/>
      <c r="D133" s="81"/>
      <c r="E133" s="32" t="n">
        <f aca="false">SUM(E125:E132)</f>
        <v>17.845</v>
      </c>
      <c r="F133" s="32" t="n">
        <f aca="false">SUM(F125:F132)</f>
        <v>20.93</v>
      </c>
      <c r="G133" s="32" t="n">
        <f aca="false">SUM(G125:G132)</f>
        <v>102.93</v>
      </c>
      <c r="H133" s="32" t="n">
        <f aca="false">SUM(H125:H132)</f>
        <v>664.52</v>
      </c>
      <c r="I133" s="32" t="n">
        <f aca="false">SUM(I125:I132)</f>
        <v>8</v>
      </c>
      <c r="J133" s="32" t="n">
        <f aca="false">SUM(J125:J132)</f>
        <v>0.255</v>
      </c>
      <c r="K133" s="32" t="n">
        <f aca="false">SUM(K125:K132)</f>
        <v>0.22</v>
      </c>
      <c r="L133" s="32" t="n">
        <f aca="false">SUM(L125:L132)</f>
        <v>53.96</v>
      </c>
      <c r="M133" s="32" t="n">
        <f aca="false">SUM(M125:M132)</f>
        <v>131.575</v>
      </c>
      <c r="N133" s="32" t="n">
        <f aca="false">SUM(N125:N132)</f>
        <v>99.41</v>
      </c>
      <c r="O133" s="32" t="n">
        <f aca="false">SUM(O125:O132)</f>
        <v>235.315</v>
      </c>
      <c r="P133" s="32" t="n">
        <f aca="false">SUM(P125:P132)</f>
        <v>4.8</v>
      </c>
    </row>
    <row r="135" customFormat="false" ht="12.75" hidden="false" customHeight="true" outlineLevel="0" collapsed="false">
      <c r="A135" s="6" t="s">
        <v>0</v>
      </c>
      <c r="B135" s="6" t="s">
        <v>1</v>
      </c>
      <c r="C135" s="7" t="s">
        <v>2</v>
      </c>
      <c r="D135" s="6" t="s">
        <v>3</v>
      </c>
      <c r="E135" s="8" t="s">
        <v>4</v>
      </c>
      <c r="F135" s="8"/>
      <c r="G135" s="8"/>
      <c r="H135" s="49" t="s">
        <v>5</v>
      </c>
      <c r="I135" s="8" t="s">
        <v>6</v>
      </c>
      <c r="J135" s="8"/>
      <c r="K135" s="8"/>
      <c r="L135" s="8"/>
      <c r="M135" s="8" t="s">
        <v>7</v>
      </c>
      <c r="N135" s="8"/>
      <c r="O135" s="8"/>
      <c r="P135" s="8"/>
    </row>
    <row r="136" customFormat="false" ht="13.8" hidden="false" customHeight="false" outlineLevel="0" collapsed="false">
      <c r="A136" s="6"/>
      <c r="B136" s="6"/>
      <c r="C136" s="7"/>
      <c r="D136" s="6"/>
      <c r="E136" s="8"/>
      <c r="F136" s="8"/>
      <c r="G136" s="8"/>
      <c r="H136" s="49"/>
      <c r="I136" s="8"/>
      <c r="J136" s="8"/>
      <c r="K136" s="8"/>
      <c r="L136" s="8"/>
      <c r="M136" s="8"/>
      <c r="N136" s="8"/>
      <c r="O136" s="8"/>
      <c r="P136" s="8"/>
    </row>
    <row r="137" customFormat="false" ht="60.75" hidden="false" customHeight="true" outlineLevel="0" collapsed="false">
      <c r="A137" s="6"/>
      <c r="B137" s="6"/>
      <c r="C137" s="7"/>
      <c r="D137" s="6"/>
      <c r="E137" s="6" t="s">
        <v>8</v>
      </c>
      <c r="F137" s="6" t="s">
        <v>9</v>
      </c>
      <c r="G137" s="6" t="s">
        <v>10</v>
      </c>
      <c r="H137" s="49"/>
      <c r="I137" s="11" t="s">
        <v>11</v>
      </c>
      <c r="J137" s="11" t="s">
        <v>12</v>
      </c>
      <c r="K137" s="11" t="s">
        <v>13</v>
      </c>
      <c r="L137" s="11" t="s">
        <v>14</v>
      </c>
      <c r="M137" s="6" t="s">
        <v>15</v>
      </c>
      <c r="N137" s="6" t="s">
        <v>16</v>
      </c>
      <c r="O137" s="6" t="s">
        <v>17</v>
      </c>
      <c r="P137" s="6" t="s">
        <v>18</v>
      </c>
    </row>
    <row r="138" customFormat="false" ht="17.35" hidden="false" customHeight="false" outlineLevel="0" collapsed="false">
      <c r="A138" s="12" t="s">
        <v>119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customFormat="false" ht="15" hidden="false" customHeight="true" outlineLevel="0" collapsed="false">
      <c r="A139" s="49" t="s">
        <v>20</v>
      </c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</row>
    <row r="140" customFormat="false" ht="13.8" hidden="false" customHeight="false" outlineLevel="0" collapsed="false">
      <c r="A140" s="49"/>
      <c r="B140" s="21" t="s">
        <v>83</v>
      </c>
      <c r="C140" s="26" t="s">
        <v>99</v>
      </c>
      <c r="D140" s="21" t="n">
        <v>60</v>
      </c>
      <c r="E140" s="27" t="n">
        <f aca="false">BD140*60/50</f>
        <v>0.42</v>
      </c>
      <c r="F140" s="27" t="n">
        <f aca="false">BE140*60/50</f>
        <v>0.06</v>
      </c>
      <c r="G140" s="27" t="n">
        <f aca="false">BF140*60/50</f>
        <v>1.14</v>
      </c>
      <c r="H140" s="27" t="n">
        <f aca="false">BG140*60/50</f>
        <v>7.2</v>
      </c>
      <c r="I140" s="27" t="n">
        <f aca="false">BH140*60/50</f>
        <v>0</v>
      </c>
      <c r="J140" s="27" t="n">
        <f aca="false">BI140*60/50</f>
        <v>0.024</v>
      </c>
      <c r="K140" s="27" t="n">
        <f aca="false">BJ140*60/50</f>
        <v>0.012</v>
      </c>
      <c r="L140" s="27" t="n">
        <f aca="false">BK140*60/50</f>
        <v>2.94</v>
      </c>
      <c r="M140" s="27" t="n">
        <f aca="false">BL140*60/50</f>
        <v>10.2</v>
      </c>
      <c r="N140" s="27" t="n">
        <f aca="false">BM140*60/50</f>
        <v>8.4</v>
      </c>
      <c r="O140" s="27" t="n">
        <f aca="false">BN140*60/50</f>
        <v>18</v>
      </c>
      <c r="P140" s="27" t="n">
        <f aca="false">BO140*60/50</f>
        <v>0.3</v>
      </c>
      <c r="AC140" s="27" t="n">
        <v>0.48</v>
      </c>
      <c r="AD140" s="27" t="n">
        <v>0.06</v>
      </c>
      <c r="AE140" s="27" t="n">
        <v>1.02</v>
      </c>
      <c r="AF140" s="27" t="n">
        <v>6</v>
      </c>
      <c r="AG140" s="27"/>
      <c r="AH140" s="27" t="n">
        <v>0.01</v>
      </c>
      <c r="AI140" s="27" t="n">
        <v>0.06</v>
      </c>
      <c r="AJ140" s="27" t="n">
        <v>2.1</v>
      </c>
      <c r="AK140" s="27" t="n">
        <v>13.8</v>
      </c>
      <c r="AL140" s="27" t="n">
        <v>8.4</v>
      </c>
      <c r="AM140" s="27" t="n">
        <v>14.4</v>
      </c>
      <c r="AN140" s="27" t="n">
        <v>0.36</v>
      </c>
      <c r="BD140" s="27" t="n">
        <v>0.35</v>
      </c>
      <c r="BE140" s="27" t="n">
        <v>0.05</v>
      </c>
      <c r="BF140" s="27" t="n">
        <v>0.95</v>
      </c>
      <c r="BG140" s="27" t="n">
        <v>6</v>
      </c>
      <c r="BH140" s="27"/>
      <c r="BI140" s="27" t="n">
        <v>0.02</v>
      </c>
      <c r="BJ140" s="27" t="n">
        <v>0.01</v>
      </c>
      <c r="BK140" s="27" t="n">
        <v>2.45</v>
      </c>
      <c r="BL140" s="27" t="n">
        <v>8.5</v>
      </c>
      <c r="BM140" s="27" t="n">
        <v>7</v>
      </c>
      <c r="BN140" s="27" t="n">
        <v>15</v>
      </c>
      <c r="BO140" s="27" t="n">
        <v>0.25</v>
      </c>
    </row>
    <row r="141" customFormat="false" ht="13.8" hidden="false" customHeight="false" outlineLevel="0" collapsed="false">
      <c r="A141" s="49"/>
      <c r="B141" s="21" t="s">
        <v>120</v>
      </c>
      <c r="C141" s="15" t="s">
        <v>233</v>
      </c>
      <c r="D141" s="21" t="n">
        <v>90</v>
      </c>
      <c r="E141" s="27" t="n">
        <v>9.6</v>
      </c>
      <c r="F141" s="27" t="n">
        <v>5.4</v>
      </c>
      <c r="G141" s="27" t="n">
        <v>14.98</v>
      </c>
      <c r="H141" s="27" t="n">
        <v>145.2</v>
      </c>
      <c r="I141" s="27" t="s">
        <v>234</v>
      </c>
      <c r="J141" s="27" t="n">
        <v>0.06</v>
      </c>
      <c r="K141" s="27" t="n">
        <v>0.07</v>
      </c>
      <c r="L141" s="27" t="n">
        <v>0.56</v>
      </c>
      <c r="M141" s="27" t="n">
        <v>26.4</v>
      </c>
      <c r="N141" s="27" t="n">
        <v>57.6</v>
      </c>
      <c r="O141" s="27" t="n">
        <v>129.6</v>
      </c>
      <c r="P141" s="27" t="n">
        <v>1.24</v>
      </c>
      <c r="Q141" s="27" t="n">
        <v>11.35</v>
      </c>
      <c r="R141" s="27" t="n">
        <v>2.9</v>
      </c>
      <c r="S141" s="27" t="n">
        <v>3.8</v>
      </c>
      <c r="T141" s="27" t="n">
        <v>103</v>
      </c>
      <c r="U141" s="27" t="n">
        <v>5.73</v>
      </c>
      <c r="V141" s="21" t="n">
        <v>0.05</v>
      </c>
      <c r="W141" s="21" t="n">
        <v>0.04</v>
      </c>
      <c r="X141" s="27" t="n">
        <v>3.92</v>
      </c>
      <c r="Y141" s="27" t="n">
        <v>39.42</v>
      </c>
      <c r="Z141" s="27" t="n">
        <v>37.08</v>
      </c>
      <c r="AA141" s="27" t="n">
        <v>140.98</v>
      </c>
      <c r="AB141" s="27" t="n">
        <v>0.8</v>
      </c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  <c r="JM141" s="4"/>
      <c r="JN141" s="4"/>
      <c r="JO141" s="4"/>
      <c r="JP141" s="4"/>
      <c r="JQ141" s="4"/>
      <c r="JR141" s="4"/>
      <c r="JS141" s="4"/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4"/>
      <c r="KJ141" s="4"/>
      <c r="KK141" s="4"/>
      <c r="KL141" s="4"/>
      <c r="KM141" s="4"/>
      <c r="KN141" s="4"/>
      <c r="KO141" s="4"/>
      <c r="KP141" s="4"/>
      <c r="KQ141" s="4"/>
      <c r="KR141" s="4"/>
      <c r="KS141" s="4"/>
      <c r="KT141" s="4"/>
      <c r="KU141" s="4"/>
      <c r="KV141" s="4"/>
      <c r="KW141" s="4"/>
      <c r="KX141" s="4"/>
      <c r="KY141" s="4"/>
      <c r="KZ141" s="4"/>
      <c r="LA141" s="4"/>
      <c r="LB141" s="4"/>
      <c r="LC141" s="4"/>
      <c r="LD141" s="4"/>
      <c r="LE141" s="4"/>
      <c r="LF141" s="4"/>
      <c r="LG141" s="4"/>
      <c r="LH141" s="4"/>
      <c r="LI141" s="4"/>
      <c r="LJ141" s="4"/>
      <c r="LK141" s="4"/>
      <c r="LL141" s="4"/>
      <c r="LM141" s="4"/>
      <c r="LN141" s="4"/>
      <c r="LO141" s="4"/>
      <c r="LP141" s="4"/>
      <c r="LQ141" s="4"/>
      <c r="LR141" s="4"/>
      <c r="LS141" s="4"/>
      <c r="LT141" s="4"/>
      <c r="LU141" s="4"/>
      <c r="LV141" s="4"/>
      <c r="LW141" s="4"/>
      <c r="LX141" s="4"/>
      <c r="LY141" s="4"/>
      <c r="LZ141" s="4"/>
      <c r="MA141" s="4"/>
      <c r="MB141" s="4"/>
      <c r="MC141" s="4"/>
      <c r="MD141" s="4"/>
      <c r="ME141" s="4"/>
      <c r="MF141" s="4"/>
      <c r="MG141" s="4"/>
      <c r="MH141" s="4"/>
      <c r="MI141" s="4"/>
      <c r="MJ141" s="4"/>
      <c r="MK141" s="4"/>
      <c r="ML141" s="4"/>
      <c r="MM141" s="4"/>
      <c r="MN141" s="4"/>
      <c r="MO141" s="4"/>
      <c r="MP141" s="4"/>
      <c r="MQ141" s="4"/>
      <c r="MR141" s="4"/>
      <c r="MS141" s="4"/>
      <c r="MT141" s="4"/>
      <c r="MU141" s="4"/>
      <c r="MV141" s="4"/>
      <c r="MW141" s="4"/>
      <c r="MX141" s="4"/>
      <c r="MY141" s="4"/>
      <c r="MZ141" s="4"/>
      <c r="NA141" s="4"/>
      <c r="NB141" s="4"/>
      <c r="NC141" s="4"/>
      <c r="ND141" s="4"/>
      <c r="NE141" s="4"/>
      <c r="NF141" s="4"/>
      <c r="NG141" s="4"/>
      <c r="NH141" s="4"/>
      <c r="NI141" s="4"/>
      <c r="NJ141" s="4"/>
      <c r="NK141" s="4"/>
      <c r="NL141" s="4"/>
      <c r="NM141" s="4"/>
      <c r="NN141" s="4"/>
      <c r="NO141" s="4"/>
      <c r="NP141" s="4"/>
      <c r="NQ141" s="4"/>
      <c r="NR141" s="4"/>
      <c r="NS141" s="4"/>
      <c r="NT141" s="4"/>
      <c r="NU141" s="4"/>
      <c r="NV141" s="4"/>
      <c r="NW141" s="4"/>
      <c r="NX141" s="4"/>
      <c r="NY141" s="4"/>
      <c r="NZ141" s="4"/>
      <c r="OA141" s="4"/>
      <c r="OB141" s="4"/>
      <c r="OC141" s="4"/>
      <c r="OD141" s="4"/>
      <c r="OE141" s="4"/>
      <c r="OF141" s="4"/>
      <c r="OG141" s="4"/>
      <c r="OH141" s="4"/>
      <c r="OI141" s="4"/>
      <c r="OJ141" s="4"/>
      <c r="OK141" s="4"/>
      <c r="OL141" s="4"/>
      <c r="OM141" s="4"/>
      <c r="ON141" s="4"/>
      <c r="OO141" s="4"/>
      <c r="OP141" s="4"/>
      <c r="OQ141" s="4"/>
      <c r="OR141" s="4"/>
      <c r="OS141" s="4"/>
      <c r="OT141" s="4"/>
      <c r="OU141" s="4"/>
      <c r="OV141" s="4"/>
      <c r="OW141" s="4"/>
      <c r="OX141" s="4"/>
      <c r="OY141" s="4"/>
      <c r="OZ141" s="4"/>
      <c r="PA141" s="4"/>
      <c r="PB141" s="4"/>
      <c r="PC141" s="4"/>
      <c r="PD141" s="4"/>
      <c r="PE141" s="4"/>
      <c r="PF141" s="4"/>
      <c r="PG141" s="4"/>
      <c r="PH141" s="4"/>
      <c r="PI141" s="4"/>
      <c r="PJ141" s="4"/>
      <c r="PK141" s="4"/>
      <c r="PL141" s="4"/>
      <c r="PM141" s="4"/>
      <c r="PN141" s="4"/>
      <c r="PO141" s="4"/>
      <c r="PP141" s="4"/>
      <c r="PQ141" s="4"/>
      <c r="PR141" s="4"/>
      <c r="PS141" s="4"/>
      <c r="PT141" s="4"/>
      <c r="PU141" s="4"/>
      <c r="PV141" s="4"/>
      <c r="PW141" s="4"/>
      <c r="PX141" s="4"/>
      <c r="PY141" s="4"/>
      <c r="PZ141" s="4"/>
      <c r="QA141" s="4"/>
      <c r="QB141" s="4"/>
      <c r="QC141" s="4"/>
      <c r="QD141" s="4"/>
      <c r="QE141" s="4"/>
      <c r="QF141" s="4"/>
      <c r="QG141" s="4"/>
      <c r="QH141" s="4"/>
      <c r="QI141" s="4"/>
      <c r="QJ141" s="4"/>
      <c r="QK141" s="4"/>
      <c r="QL141" s="4"/>
      <c r="QM141" s="4"/>
      <c r="QN141" s="4"/>
      <c r="QO141" s="4"/>
      <c r="QP141" s="4"/>
      <c r="QQ141" s="4"/>
      <c r="QR141" s="4"/>
      <c r="QS141" s="4"/>
      <c r="QT141" s="4"/>
      <c r="QU141" s="4"/>
      <c r="QV141" s="4"/>
      <c r="QW141" s="4"/>
      <c r="QX141" s="4"/>
      <c r="QY141" s="4"/>
      <c r="QZ141" s="4"/>
      <c r="RA141" s="4"/>
      <c r="RB141" s="4"/>
      <c r="RC141" s="4"/>
      <c r="RD141" s="4"/>
      <c r="RE141" s="4"/>
      <c r="RF141" s="4"/>
      <c r="RG141" s="4"/>
      <c r="RH141" s="4"/>
      <c r="RI141" s="4"/>
      <c r="RJ141" s="4"/>
      <c r="RK141" s="4"/>
      <c r="RL141" s="4"/>
      <c r="RM141" s="4"/>
      <c r="RN141" s="4"/>
      <c r="RO141" s="4"/>
      <c r="RP141" s="4"/>
      <c r="RQ141" s="4"/>
      <c r="RR141" s="4"/>
      <c r="RS141" s="4"/>
      <c r="RT141" s="4"/>
      <c r="RU141" s="4"/>
      <c r="RV141" s="4"/>
      <c r="RW141" s="4"/>
      <c r="RX141" s="4"/>
      <c r="RY141" s="4"/>
      <c r="RZ141" s="4"/>
      <c r="SA141" s="4"/>
      <c r="SB141" s="4"/>
      <c r="SC141" s="4"/>
      <c r="SD141" s="4"/>
      <c r="SE141" s="4"/>
      <c r="SF141" s="4"/>
      <c r="SG141" s="4"/>
      <c r="SH141" s="4"/>
      <c r="SI141" s="4"/>
      <c r="SJ141" s="4"/>
      <c r="SK141" s="4"/>
      <c r="SL141" s="4"/>
      <c r="SM141" s="4"/>
      <c r="SN141" s="4"/>
      <c r="SO141" s="4"/>
      <c r="SP141" s="4"/>
      <c r="SQ141" s="4"/>
      <c r="SR141" s="4"/>
      <c r="SS141" s="4"/>
      <c r="ST141" s="4"/>
      <c r="SU141" s="4"/>
      <c r="SV141" s="4"/>
      <c r="SW141" s="4"/>
      <c r="SX141" s="4"/>
      <c r="SY141" s="4"/>
      <c r="SZ141" s="4"/>
      <c r="TA141" s="4"/>
      <c r="TB141" s="4"/>
      <c r="TC141" s="4"/>
      <c r="TD141" s="4"/>
      <c r="TE141" s="4"/>
      <c r="TF141" s="4"/>
      <c r="TG141" s="4"/>
      <c r="TH141" s="4"/>
      <c r="TI141" s="4"/>
      <c r="TJ141" s="4"/>
      <c r="TK141" s="4"/>
      <c r="TL141" s="4"/>
      <c r="TM141" s="4"/>
      <c r="TN141" s="4"/>
      <c r="TO141" s="4"/>
      <c r="TP141" s="4"/>
      <c r="TQ141" s="4"/>
      <c r="TR141" s="4"/>
      <c r="TS141" s="4"/>
      <c r="TT141" s="4"/>
      <c r="TU141" s="4"/>
      <c r="TV141" s="4"/>
      <c r="TW141" s="4"/>
      <c r="TX141" s="4"/>
      <c r="TY141" s="4"/>
      <c r="TZ141" s="4"/>
      <c r="UA141" s="4"/>
      <c r="UB141" s="4"/>
      <c r="UC141" s="4"/>
      <c r="UD141" s="4"/>
      <c r="UE141" s="4"/>
      <c r="UF141" s="4"/>
      <c r="UG141" s="4"/>
      <c r="UH141" s="4"/>
      <c r="UI141" s="4"/>
      <c r="UJ141" s="4"/>
      <c r="UK141" s="4"/>
      <c r="UL141" s="4"/>
      <c r="UM141" s="4"/>
      <c r="UN141" s="4"/>
      <c r="UO141" s="4"/>
      <c r="UP141" s="4"/>
      <c r="UQ141" s="4"/>
      <c r="UR141" s="4"/>
      <c r="US141" s="4"/>
      <c r="UT141" s="4"/>
      <c r="UU141" s="4"/>
      <c r="UV141" s="4"/>
      <c r="UW141" s="4"/>
      <c r="UX141" s="4"/>
      <c r="UY141" s="4"/>
      <c r="UZ141" s="4"/>
      <c r="VA141" s="4"/>
      <c r="VB141" s="4"/>
      <c r="VC141" s="4"/>
      <c r="VD141" s="4"/>
      <c r="VE141" s="4"/>
      <c r="VF141" s="4"/>
      <c r="VG141" s="4"/>
      <c r="VH141" s="4"/>
      <c r="VI141" s="4"/>
      <c r="VJ141" s="4"/>
      <c r="VK141" s="4"/>
      <c r="VL141" s="4"/>
      <c r="VM141" s="4"/>
      <c r="VN141" s="4"/>
      <c r="VO141" s="4"/>
      <c r="VP141" s="4"/>
      <c r="VQ141" s="4"/>
      <c r="VR141" s="4"/>
      <c r="VS141" s="4"/>
      <c r="VT141" s="4"/>
      <c r="VU141" s="4"/>
      <c r="VV141" s="4"/>
      <c r="VW141" s="4"/>
      <c r="VX141" s="4"/>
      <c r="VY141" s="4"/>
      <c r="VZ141" s="4"/>
      <c r="WA141" s="4"/>
      <c r="WB141" s="4"/>
      <c r="WC141" s="4"/>
      <c r="WD141" s="4"/>
      <c r="WE141" s="4"/>
      <c r="WF141" s="4"/>
      <c r="WG141" s="4"/>
      <c r="WH141" s="4"/>
      <c r="WI141" s="4"/>
      <c r="WJ141" s="4"/>
      <c r="WK141" s="4"/>
      <c r="WL141" s="4"/>
      <c r="WM141" s="4"/>
      <c r="WN141" s="4"/>
      <c r="WO141" s="4"/>
      <c r="WP141" s="4"/>
      <c r="WQ141" s="4"/>
      <c r="WR141" s="4"/>
      <c r="WS141" s="4"/>
      <c r="WT141" s="4"/>
      <c r="WU141" s="4"/>
      <c r="WV141" s="4"/>
      <c r="WW141" s="4"/>
      <c r="WX141" s="4"/>
      <c r="WY141" s="4"/>
      <c r="WZ141" s="4"/>
      <c r="XA141" s="4"/>
      <c r="XB141" s="4"/>
      <c r="XC141" s="4"/>
      <c r="XD141" s="4"/>
      <c r="XE141" s="4"/>
      <c r="XF141" s="4"/>
      <c r="XG141" s="4"/>
      <c r="XH141" s="4"/>
      <c r="XI141" s="4"/>
      <c r="XJ141" s="4"/>
      <c r="XK141" s="4"/>
      <c r="XL141" s="4"/>
      <c r="XM141" s="4"/>
      <c r="XN141" s="4"/>
      <c r="XO141" s="4"/>
      <c r="XP141" s="4"/>
      <c r="XQ141" s="4"/>
      <c r="XR141" s="4"/>
      <c r="XS141" s="4"/>
      <c r="XT141" s="4"/>
      <c r="XU141" s="4"/>
      <c r="XV141" s="4"/>
      <c r="XW141" s="4"/>
      <c r="XX141" s="4"/>
      <c r="XY141" s="4"/>
      <c r="XZ141" s="4"/>
      <c r="YA141" s="4"/>
      <c r="YB141" s="4"/>
      <c r="YC141" s="4"/>
      <c r="YD141" s="4"/>
      <c r="YE141" s="4"/>
      <c r="YF141" s="4"/>
      <c r="YG141" s="4"/>
      <c r="YH141" s="4"/>
      <c r="YI141" s="4"/>
      <c r="YJ141" s="4"/>
      <c r="YK141" s="4"/>
      <c r="YL141" s="4"/>
      <c r="YM141" s="4"/>
      <c r="YN141" s="4"/>
      <c r="YO141" s="4"/>
      <c r="YP141" s="4"/>
      <c r="YQ141" s="4"/>
      <c r="YR141" s="4"/>
      <c r="YS141" s="4"/>
      <c r="YT141" s="4"/>
      <c r="YU141" s="4"/>
      <c r="YV141" s="4"/>
      <c r="YW141" s="4"/>
      <c r="YX141" s="4"/>
      <c r="YY141" s="4"/>
      <c r="YZ141" s="4"/>
      <c r="ZA141" s="4"/>
      <c r="ZB141" s="4"/>
      <c r="ZC141" s="4"/>
      <c r="ZD141" s="4"/>
      <c r="ZE141" s="4"/>
      <c r="ZF141" s="4"/>
      <c r="ZG141" s="4"/>
      <c r="ZH141" s="4"/>
      <c r="ZI141" s="4"/>
      <c r="ZJ141" s="4"/>
      <c r="ZK141" s="4"/>
      <c r="ZL141" s="4"/>
      <c r="ZM141" s="4"/>
      <c r="ZN141" s="4"/>
      <c r="ZO141" s="4"/>
      <c r="ZP141" s="4"/>
      <c r="ZQ141" s="4"/>
      <c r="ZR141" s="4"/>
      <c r="ZS141" s="4"/>
      <c r="ZT141" s="4"/>
      <c r="ZU141" s="4"/>
      <c r="ZV141" s="4"/>
      <c r="ZW141" s="4"/>
      <c r="ZX141" s="4"/>
      <c r="ZY141" s="4"/>
      <c r="ZZ141" s="4"/>
      <c r="AAA141" s="4"/>
      <c r="AAB141" s="4"/>
      <c r="AAC141" s="4"/>
      <c r="AAD141" s="4"/>
      <c r="AAE141" s="4"/>
      <c r="AAF141" s="4"/>
      <c r="AAG141" s="4"/>
      <c r="AAH141" s="4"/>
      <c r="AAI141" s="4"/>
      <c r="AAJ141" s="4"/>
      <c r="AAK141" s="4"/>
      <c r="AAL141" s="4"/>
      <c r="AAM141" s="4"/>
      <c r="AAN141" s="4"/>
      <c r="AAO141" s="4"/>
      <c r="AAP141" s="4"/>
      <c r="AAQ141" s="4"/>
      <c r="AAR141" s="4"/>
      <c r="AAS141" s="4"/>
      <c r="AAT141" s="4"/>
      <c r="AAU141" s="4"/>
      <c r="AAV141" s="4"/>
      <c r="AAW141" s="4"/>
      <c r="AAX141" s="4"/>
      <c r="AAY141" s="4"/>
      <c r="AAZ141" s="4"/>
      <c r="ABA141" s="4"/>
      <c r="ABB141" s="4"/>
      <c r="ABC141" s="4"/>
      <c r="ABD141" s="4"/>
      <c r="ABE141" s="4"/>
      <c r="ABF141" s="4"/>
      <c r="ABG141" s="4"/>
      <c r="ABH141" s="4"/>
      <c r="ABI141" s="4"/>
      <c r="ABJ141" s="4"/>
      <c r="ABK141" s="4"/>
      <c r="ABL141" s="4"/>
      <c r="ABM141" s="4"/>
      <c r="ABN141" s="4"/>
      <c r="ABO141" s="4"/>
      <c r="ABP141" s="4"/>
      <c r="ABQ141" s="4"/>
      <c r="ABR141" s="4"/>
      <c r="ABS141" s="4"/>
      <c r="ABT141" s="4"/>
      <c r="ABU141" s="4"/>
      <c r="ABV141" s="4"/>
      <c r="ABW141" s="4"/>
      <c r="ABX141" s="4"/>
      <c r="ABY141" s="4"/>
      <c r="ABZ141" s="4"/>
      <c r="ACA141" s="4"/>
      <c r="ACB141" s="4"/>
      <c r="ACC141" s="4"/>
      <c r="ACD141" s="4"/>
      <c r="ACE141" s="4"/>
      <c r="ACF141" s="4"/>
      <c r="ACG141" s="4"/>
      <c r="ACH141" s="4"/>
      <c r="ACI141" s="4"/>
      <c r="ACJ141" s="4"/>
      <c r="ACK141" s="4"/>
      <c r="ACL141" s="4"/>
      <c r="ACM141" s="4"/>
      <c r="ACN141" s="4"/>
      <c r="ACO141" s="4"/>
      <c r="ACP141" s="4"/>
      <c r="ACQ141" s="4"/>
      <c r="ACR141" s="4"/>
      <c r="ACS141" s="4"/>
      <c r="ACT141" s="4"/>
      <c r="ACU141" s="4"/>
      <c r="ACV141" s="4"/>
      <c r="ACW141" s="4"/>
      <c r="ACX141" s="4"/>
      <c r="ACY141" s="4"/>
      <c r="ACZ141" s="4"/>
      <c r="ADA141" s="4"/>
      <c r="ADB141" s="4"/>
      <c r="ADC141" s="4"/>
      <c r="ADD141" s="4"/>
      <c r="ADE141" s="4"/>
      <c r="ADF141" s="4"/>
      <c r="ADG141" s="4"/>
      <c r="ADH141" s="4"/>
      <c r="ADI141" s="4"/>
      <c r="ADJ141" s="4"/>
      <c r="ADK141" s="4"/>
      <c r="ADL141" s="4"/>
      <c r="ADM141" s="4"/>
      <c r="ADN141" s="4"/>
      <c r="ADO141" s="4"/>
      <c r="ADP141" s="4"/>
      <c r="ADQ141" s="4"/>
      <c r="ADR141" s="4"/>
      <c r="ADS141" s="4"/>
      <c r="ADT141" s="4"/>
      <c r="ADU141" s="4"/>
      <c r="ADV141" s="4"/>
      <c r="ADW141" s="4"/>
      <c r="ADX141" s="4"/>
      <c r="ADY141" s="4"/>
      <c r="ADZ141" s="4"/>
      <c r="AEA141" s="4"/>
      <c r="AEB141" s="4"/>
      <c r="AEC141" s="4"/>
      <c r="AED141" s="4"/>
      <c r="AEE141" s="4"/>
      <c r="AEF141" s="4"/>
      <c r="AEG141" s="4"/>
      <c r="AEH141" s="4"/>
      <c r="AEI141" s="4"/>
      <c r="AEJ141" s="4"/>
      <c r="AEK141" s="4"/>
      <c r="AEL141" s="4"/>
      <c r="AEM141" s="4"/>
      <c r="AEN141" s="4"/>
      <c r="AEO141" s="4"/>
      <c r="AEP141" s="4"/>
      <c r="AEQ141" s="4"/>
      <c r="AER141" s="4"/>
      <c r="AES141" s="4"/>
      <c r="AET141" s="4"/>
      <c r="AEU141" s="4"/>
      <c r="AEV141" s="4"/>
      <c r="AEW141" s="4"/>
      <c r="AEX141" s="4"/>
      <c r="AEY141" s="4"/>
      <c r="AEZ141" s="4"/>
      <c r="AFA141" s="4"/>
      <c r="AFB141" s="4"/>
      <c r="AFC141" s="4"/>
      <c r="AFD141" s="4"/>
      <c r="AFE141" s="4"/>
      <c r="AFF141" s="4"/>
      <c r="AFG141" s="4"/>
      <c r="AFH141" s="4"/>
      <c r="AFI141" s="4"/>
      <c r="AFJ141" s="4"/>
      <c r="AFK141" s="4"/>
      <c r="AFL141" s="4"/>
      <c r="AFM141" s="4"/>
      <c r="AFN141" s="4"/>
      <c r="AFO141" s="4"/>
      <c r="AFP141" s="4"/>
      <c r="AFQ141" s="4"/>
      <c r="AFR141" s="4"/>
      <c r="AFS141" s="4"/>
      <c r="AFT141" s="4"/>
      <c r="AFU141" s="4"/>
      <c r="AFV141" s="4"/>
      <c r="AFW141" s="4"/>
      <c r="AFX141" s="4"/>
      <c r="AFY141" s="4"/>
      <c r="AFZ141" s="4"/>
      <c r="AGA141" s="4"/>
      <c r="AGB141" s="4"/>
      <c r="AGC141" s="4"/>
      <c r="AGD141" s="4"/>
      <c r="AGE141" s="4"/>
      <c r="AGF141" s="4"/>
      <c r="AGG141" s="4"/>
      <c r="AGH141" s="4"/>
      <c r="AGI141" s="4"/>
      <c r="AGJ141" s="4"/>
      <c r="AGK141" s="4"/>
      <c r="AGL141" s="4"/>
      <c r="AGM141" s="4"/>
      <c r="AGN141" s="4"/>
      <c r="AGO141" s="4"/>
      <c r="AGP141" s="4"/>
      <c r="AGQ141" s="4"/>
      <c r="AGR141" s="4"/>
      <c r="AGS141" s="4"/>
      <c r="AGT141" s="4"/>
      <c r="AGU141" s="4"/>
      <c r="AGV141" s="4"/>
      <c r="AGW141" s="4"/>
      <c r="AGX141" s="4"/>
      <c r="AGY141" s="4"/>
      <c r="AGZ141" s="4"/>
      <c r="AHA141" s="4"/>
      <c r="AHB141" s="4"/>
      <c r="AHC141" s="4"/>
      <c r="AHD141" s="4"/>
      <c r="AHE141" s="4"/>
      <c r="AHF141" s="4"/>
      <c r="AHG141" s="4"/>
      <c r="AHH141" s="4"/>
      <c r="AHI141" s="4"/>
      <c r="AHJ141" s="4"/>
      <c r="AHK141" s="4"/>
      <c r="AHL141" s="4"/>
      <c r="AHM141" s="4"/>
      <c r="AHN141" s="4"/>
      <c r="AHO141" s="4"/>
      <c r="AHP141" s="4"/>
      <c r="AHQ141" s="4"/>
      <c r="AHR141" s="4"/>
      <c r="AHS141" s="4"/>
      <c r="AHT141" s="4"/>
      <c r="AHU141" s="4"/>
      <c r="AHV141" s="4"/>
      <c r="AHW141" s="4"/>
      <c r="AHX141" s="4"/>
      <c r="AHY141" s="4"/>
      <c r="AHZ141" s="4"/>
      <c r="AIA141" s="4"/>
      <c r="AIB141" s="4"/>
      <c r="AIC141" s="4"/>
      <c r="AID141" s="4"/>
      <c r="AIE141" s="4"/>
      <c r="AIF141" s="4"/>
      <c r="AIG141" s="4"/>
      <c r="AIH141" s="4"/>
      <c r="AII141" s="4"/>
      <c r="AIJ141" s="4"/>
      <c r="AIK141" s="4"/>
      <c r="AIL141" s="4"/>
      <c r="AIM141" s="4"/>
      <c r="AIN141" s="4"/>
      <c r="AIO141" s="4"/>
      <c r="AIP141" s="4"/>
      <c r="AIQ141" s="4"/>
      <c r="AIR141" s="4"/>
      <c r="AIS141" s="4"/>
      <c r="AIT141" s="4"/>
      <c r="AIU141" s="4"/>
      <c r="AIV141" s="4"/>
      <c r="AIW141" s="4"/>
      <c r="AIX141" s="4"/>
      <c r="AIY141" s="4"/>
      <c r="AIZ141" s="4"/>
      <c r="AJA141" s="4"/>
      <c r="AJB141" s="4"/>
      <c r="AJC141" s="4"/>
      <c r="AJD141" s="4"/>
      <c r="AJE141" s="4"/>
      <c r="AJF141" s="4"/>
      <c r="AJG141" s="4"/>
      <c r="AJH141" s="4"/>
      <c r="AJI141" s="4"/>
      <c r="AJJ141" s="4"/>
      <c r="AJK141" s="4"/>
      <c r="AJL141" s="4"/>
      <c r="AJM141" s="4"/>
      <c r="AJN141" s="4"/>
      <c r="AJO141" s="4"/>
      <c r="AJP141" s="4"/>
      <c r="AJQ141" s="4"/>
      <c r="AJR141" s="4"/>
      <c r="AJS141" s="4"/>
      <c r="AJT141" s="4"/>
      <c r="AJU141" s="4"/>
      <c r="AJV141" s="4"/>
      <c r="AJW141" s="4"/>
      <c r="AJX141" s="4"/>
      <c r="AJY141" s="4"/>
      <c r="AJZ141" s="4"/>
      <c r="AKA141" s="4"/>
      <c r="AKB141" s="4"/>
      <c r="AKC141" s="4"/>
      <c r="AKD141" s="4"/>
      <c r="AKE141" s="4"/>
      <c r="AKF141" s="4"/>
      <c r="AKG141" s="4"/>
      <c r="AKH141" s="4"/>
      <c r="AKI141" s="4"/>
      <c r="AKJ141" s="4"/>
      <c r="AKK141" s="4"/>
      <c r="AKL141" s="4"/>
      <c r="AKM141" s="4"/>
      <c r="AKN141" s="4"/>
      <c r="AKO141" s="4"/>
      <c r="AKP141" s="4"/>
      <c r="AKQ141" s="4"/>
      <c r="AKR141" s="4"/>
      <c r="AKS141" s="4"/>
      <c r="AKT141" s="4"/>
      <c r="AKU141" s="4"/>
      <c r="AKV141" s="4"/>
      <c r="AKW141" s="4"/>
      <c r="AKX141" s="4"/>
      <c r="AKY141" s="4"/>
      <c r="AKZ141" s="4"/>
      <c r="ALA141" s="4"/>
      <c r="ALB141" s="4"/>
      <c r="ALC141" s="4"/>
      <c r="ALD141" s="4"/>
      <c r="ALE141" s="4"/>
      <c r="ALF141" s="4"/>
      <c r="ALG141" s="4"/>
      <c r="ALH141" s="4"/>
      <c r="ALI141" s="4"/>
      <c r="ALJ141" s="4"/>
      <c r="ALK141" s="4"/>
      <c r="ALL141" s="4"/>
      <c r="ALM141" s="4"/>
      <c r="ALN141" s="4"/>
      <c r="ALO141" s="4"/>
      <c r="ALP141" s="4"/>
      <c r="ALQ141" s="4"/>
      <c r="ALR141" s="4"/>
      <c r="ALS141" s="4"/>
      <c r="ALT141" s="4"/>
      <c r="ALU141" s="4"/>
      <c r="ALV141" s="4"/>
      <c r="ALW141" s="4"/>
      <c r="ALX141" s="4"/>
      <c r="ALY141" s="4"/>
      <c r="ALZ141" s="4"/>
      <c r="AMA141" s="4"/>
      <c r="AMB141" s="4"/>
      <c r="AMC141" s="4"/>
      <c r="AMD141" s="4"/>
      <c r="AME141" s="4"/>
      <c r="AMF141" s="4"/>
      <c r="AMG141" s="4"/>
      <c r="AMH141" s="4"/>
      <c r="AMI141" s="4"/>
      <c r="AMJ141" s="4"/>
      <c r="AMK141" s="4"/>
      <c r="AML141" s="4"/>
      <c r="AMM141" s="4"/>
      <c r="AMN141" s="4"/>
      <c r="AMO141" s="4"/>
      <c r="AMP141" s="4"/>
      <c r="AMQ141" s="4"/>
      <c r="AMR141" s="4"/>
      <c r="AMS141" s="4"/>
      <c r="AMT141" s="4"/>
      <c r="AMU141" s="4"/>
      <c r="AMV141" s="4"/>
      <c r="AMW141" s="4"/>
      <c r="AMX141" s="4"/>
      <c r="AMY141" s="4"/>
      <c r="AMZ141" s="4"/>
      <c r="ANA141" s="4"/>
      <c r="ANB141" s="4"/>
      <c r="ANC141" s="4"/>
      <c r="AND141" s="4"/>
      <c r="ANE141" s="4"/>
      <c r="ANF141" s="4"/>
      <c r="ANG141" s="4"/>
      <c r="ANH141" s="4"/>
      <c r="ANI141" s="4"/>
      <c r="ANJ141" s="4"/>
      <c r="ANK141" s="4"/>
      <c r="ANL141" s="4"/>
      <c r="ANM141" s="4"/>
      <c r="ANN141" s="4"/>
      <c r="ANO141" s="4"/>
      <c r="ANP141" s="4"/>
      <c r="ANQ141" s="4"/>
      <c r="ANR141" s="4"/>
      <c r="ANS141" s="4"/>
      <c r="ANT141" s="4"/>
      <c r="ANU141" s="4"/>
      <c r="ANV141" s="4"/>
      <c r="ANW141" s="4"/>
      <c r="ANX141" s="4"/>
      <c r="ANY141" s="4"/>
      <c r="ANZ141" s="4"/>
      <c r="AOA141" s="4"/>
      <c r="AOB141" s="4"/>
      <c r="AOC141" s="4"/>
      <c r="AOD141" s="4"/>
      <c r="AOE141" s="4"/>
      <c r="AOF141" s="4"/>
      <c r="AOG141" s="4"/>
      <c r="AOH141" s="4"/>
      <c r="AOI141" s="4"/>
      <c r="AOJ141" s="4"/>
      <c r="AOK141" s="4"/>
      <c r="AOL141" s="4"/>
      <c r="AOM141" s="4"/>
      <c r="AON141" s="4"/>
      <c r="AOO141" s="4"/>
      <c r="AOP141" s="4"/>
      <c r="AOQ141" s="4"/>
      <c r="AOR141" s="4"/>
      <c r="AOS141" s="4"/>
      <c r="AOT141" s="4"/>
      <c r="AOU141" s="4"/>
      <c r="AOV141" s="4"/>
      <c r="AOW141" s="4"/>
      <c r="AOX141" s="4"/>
      <c r="AOY141" s="4"/>
      <c r="AOZ141" s="4"/>
      <c r="APA141" s="4"/>
      <c r="APB141" s="4"/>
      <c r="APC141" s="4"/>
      <c r="APD141" s="4"/>
      <c r="APE141" s="4"/>
      <c r="APF141" s="4"/>
      <c r="APG141" s="4"/>
      <c r="APH141" s="4"/>
      <c r="API141" s="4"/>
      <c r="APJ141" s="4"/>
      <c r="APK141" s="4"/>
      <c r="APL141" s="4"/>
      <c r="APM141" s="4"/>
      <c r="APN141" s="4"/>
      <c r="APO141" s="4"/>
      <c r="APP141" s="4"/>
      <c r="APQ141" s="4"/>
      <c r="APR141" s="4"/>
      <c r="APS141" s="4"/>
      <c r="APT141" s="4"/>
      <c r="APU141" s="4"/>
      <c r="APV141" s="4"/>
      <c r="APW141" s="4"/>
      <c r="APX141" s="4"/>
      <c r="APY141" s="4"/>
      <c r="APZ141" s="4"/>
      <c r="AQA141" s="4"/>
      <c r="AQB141" s="4"/>
      <c r="AQC141" s="4"/>
      <c r="AQD141" s="4"/>
      <c r="AQE141" s="4"/>
      <c r="AQF141" s="4"/>
      <c r="AQG141" s="4"/>
      <c r="AQH141" s="4"/>
      <c r="AQI141" s="4"/>
      <c r="AQJ141" s="4"/>
      <c r="AQK141" s="4"/>
      <c r="AQL141" s="4"/>
      <c r="AQM141" s="4"/>
      <c r="AQN141" s="4"/>
      <c r="AQO141" s="4"/>
      <c r="AQP141" s="4"/>
      <c r="AQQ141" s="4"/>
      <c r="AQR141" s="4"/>
      <c r="AQS141" s="4"/>
      <c r="AQT141" s="4"/>
      <c r="AQU141" s="4"/>
      <c r="AQV141" s="4"/>
      <c r="AQW141" s="4"/>
      <c r="AQX141" s="4"/>
      <c r="AQY141" s="4"/>
      <c r="AQZ141" s="4"/>
      <c r="ARA141" s="4"/>
      <c r="ARB141" s="4"/>
      <c r="ARC141" s="4"/>
      <c r="ARD141" s="4"/>
      <c r="ARE141" s="4"/>
      <c r="ARF141" s="4"/>
      <c r="ARG141" s="4"/>
      <c r="ARH141" s="4"/>
      <c r="ARI141" s="4"/>
      <c r="ARJ141" s="4"/>
      <c r="ARK141" s="4"/>
      <c r="ARL141" s="4"/>
      <c r="ARM141" s="4"/>
      <c r="ARN141" s="4"/>
      <c r="ARO141" s="4"/>
      <c r="ARP141" s="4"/>
      <c r="ARQ141" s="4"/>
      <c r="ARR141" s="4"/>
      <c r="ARS141" s="4"/>
      <c r="ART141" s="4"/>
      <c r="ARU141" s="4"/>
      <c r="ARV141" s="4"/>
      <c r="ARW141" s="4"/>
      <c r="ARX141" s="4"/>
      <c r="ARY141" s="4"/>
      <c r="ARZ141" s="4"/>
      <c r="ASA141" s="4"/>
      <c r="ASB141" s="4"/>
      <c r="ASC141" s="4"/>
      <c r="ASD141" s="4"/>
      <c r="ASE141" s="4"/>
      <c r="ASF141" s="4"/>
      <c r="ASG141" s="4"/>
      <c r="ASH141" s="4"/>
      <c r="ASI141" s="4"/>
      <c r="ASJ141" s="4"/>
      <c r="ASK141" s="4"/>
      <c r="ASL141" s="4"/>
      <c r="ASM141" s="4"/>
      <c r="ASN141" s="4"/>
      <c r="ASO141" s="4"/>
      <c r="ASP141" s="4"/>
      <c r="ASQ141" s="4"/>
      <c r="ASR141" s="4"/>
      <c r="ASS141" s="4"/>
      <c r="AST141" s="4"/>
      <c r="ASU141" s="4"/>
      <c r="ASV141" s="4"/>
      <c r="ASW141" s="4"/>
      <c r="ASX141" s="4"/>
      <c r="ASY141" s="4"/>
      <c r="ASZ141" s="4"/>
      <c r="ATA141" s="4"/>
      <c r="ATB141" s="4"/>
      <c r="ATC141" s="4"/>
      <c r="ATD141" s="4"/>
      <c r="ATE141" s="4"/>
      <c r="ATF141" s="4"/>
      <c r="ATG141" s="4"/>
      <c r="ATH141" s="4"/>
      <c r="ATI141" s="4"/>
      <c r="ATJ141" s="4"/>
      <c r="ATK141" s="4"/>
      <c r="ATL141" s="4"/>
      <c r="ATM141" s="4"/>
      <c r="ATN141" s="4"/>
      <c r="ATO141" s="4"/>
      <c r="ATP141" s="4"/>
      <c r="ATQ141" s="4"/>
      <c r="ATR141" s="4"/>
      <c r="ATS141" s="4"/>
      <c r="ATT141" s="4"/>
      <c r="ATU141" s="4"/>
      <c r="ATV141" s="4"/>
      <c r="ATW141" s="4"/>
      <c r="ATX141" s="4"/>
      <c r="ATY141" s="4"/>
      <c r="ATZ141" s="4"/>
      <c r="AUA141" s="4"/>
      <c r="AUB141" s="4"/>
      <c r="AUC141" s="4"/>
      <c r="AUD141" s="4"/>
      <c r="AUE141" s="4"/>
      <c r="AUF141" s="4"/>
      <c r="AUG141" s="4"/>
      <c r="AUH141" s="4"/>
      <c r="AUI141" s="4"/>
      <c r="AUJ141" s="4"/>
      <c r="AUK141" s="4"/>
      <c r="AUL141" s="4"/>
      <c r="AUM141" s="4"/>
      <c r="AUN141" s="4"/>
      <c r="AUO141" s="4"/>
      <c r="AUP141" s="4"/>
      <c r="AUQ141" s="4"/>
      <c r="AUR141" s="4"/>
      <c r="AUS141" s="4"/>
      <c r="AUT141" s="4"/>
      <c r="AUU141" s="4"/>
      <c r="AUV141" s="4"/>
      <c r="AUW141" s="4"/>
      <c r="AUX141" s="4"/>
      <c r="AUY141" s="4"/>
      <c r="AUZ141" s="4"/>
      <c r="AVA141" s="4"/>
      <c r="AVB141" s="4"/>
      <c r="AVC141" s="4"/>
      <c r="AVD141" s="4"/>
      <c r="AVE141" s="4"/>
      <c r="AVF141" s="4"/>
      <c r="AVG141" s="4"/>
      <c r="AVH141" s="4"/>
      <c r="AVI141" s="4"/>
      <c r="AVJ141" s="4"/>
      <c r="AVK141" s="4"/>
      <c r="AVL141" s="4"/>
      <c r="AVM141" s="4"/>
      <c r="AVN141" s="4"/>
      <c r="AVO141" s="4"/>
      <c r="AVP141" s="4"/>
      <c r="AVQ141" s="4"/>
      <c r="AVR141" s="4"/>
      <c r="AVS141" s="4"/>
      <c r="AVT141" s="4"/>
      <c r="AVU141" s="4"/>
      <c r="AVV141" s="4"/>
      <c r="AVW141" s="4"/>
      <c r="AVX141" s="4"/>
      <c r="AVY141" s="4"/>
      <c r="AVZ141" s="4"/>
      <c r="AWA141" s="4"/>
      <c r="AWB141" s="4"/>
      <c r="AWC141" s="4"/>
      <c r="AWD141" s="4"/>
      <c r="AWE141" s="4"/>
      <c r="AWF141" s="4"/>
      <c r="AWG141" s="4"/>
      <c r="AWH141" s="4"/>
      <c r="AWI141" s="4"/>
      <c r="AWJ141" s="4"/>
      <c r="AWK141" s="4"/>
      <c r="AWL141" s="4"/>
      <c r="AWM141" s="4"/>
      <c r="AWN141" s="4"/>
      <c r="AWO141" s="4"/>
      <c r="AWP141" s="4"/>
      <c r="AWQ141" s="4"/>
      <c r="AWR141" s="4"/>
      <c r="AWS141" s="4"/>
      <c r="AWT141" s="4"/>
      <c r="AWU141" s="4"/>
      <c r="AWV141" s="4"/>
      <c r="AWW141" s="4"/>
      <c r="AWX141" s="4"/>
      <c r="AWY141" s="4"/>
      <c r="AWZ141" s="4"/>
      <c r="AXA141" s="4"/>
      <c r="AXB141" s="4"/>
      <c r="AXC141" s="4"/>
      <c r="AXD141" s="4"/>
      <c r="AXE141" s="4"/>
      <c r="AXF141" s="4"/>
      <c r="AXG141" s="4"/>
      <c r="AXH141" s="4"/>
      <c r="AXI141" s="4"/>
      <c r="AXJ141" s="4"/>
      <c r="AXK141" s="4"/>
      <c r="AXL141" s="4"/>
      <c r="AXM141" s="4"/>
      <c r="AXN141" s="4"/>
      <c r="AXO141" s="4"/>
      <c r="AXP141" s="4"/>
      <c r="AXQ141" s="4"/>
      <c r="AXR141" s="4"/>
      <c r="AXS141" s="4"/>
      <c r="AXT141" s="4"/>
      <c r="AXU141" s="4"/>
      <c r="AXV141" s="4"/>
      <c r="AXW141" s="4"/>
      <c r="AXX141" s="4"/>
      <c r="AXY141" s="4"/>
      <c r="AXZ141" s="4"/>
      <c r="AYA141" s="4"/>
      <c r="AYB141" s="4"/>
      <c r="AYC141" s="4"/>
      <c r="AYD141" s="4"/>
      <c r="AYE141" s="4"/>
      <c r="AYF141" s="4"/>
      <c r="AYG141" s="4"/>
      <c r="AYH141" s="4"/>
      <c r="AYI141" s="4"/>
      <c r="AYJ141" s="4"/>
      <c r="AYK141" s="4"/>
      <c r="AYL141" s="4"/>
      <c r="AYM141" s="4"/>
      <c r="AYN141" s="4"/>
      <c r="AYO141" s="4"/>
      <c r="AYP141" s="4"/>
      <c r="AYQ141" s="4"/>
      <c r="AYR141" s="4"/>
      <c r="AYS141" s="4"/>
      <c r="AYT141" s="4"/>
      <c r="AYU141" s="4"/>
      <c r="AYV141" s="4"/>
      <c r="AYW141" s="4"/>
      <c r="AYX141" s="4"/>
      <c r="AYY141" s="4"/>
      <c r="AYZ141" s="4"/>
      <c r="AZA141" s="4"/>
      <c r="AZB141" s="4"/>
      <c r="AZC141" s="4"/>
      <c r="AZD141" s="4"/>
      <c r="AZE141" s="4"/>
      <c r="AZF141" s="4"/>
      <c r="AZG141" s="4"/>
      <c r="AZH141" s="4"/>
      <c r="AZI141" s="4"/>
      <c r="AZJ141" s="4"/>
      <c r="AZK141" s="4"/>
      <c r="AZL141" s="4"/>
      <c r="AZM141" s="4"/>
      <c r="AZN141" s="4"/>
      <c r="AZO141" s="4"/>
      <c r="AZP141" s="4"/>
      <c r="AZQ141" s="4"/>
      <c r="AZR141" s="4"/>
      <c r="AZS141" s="4"/>
      <c r="AZT141" s="4"/>
      <c r="AZU141" s="4"/>
      <c r="AZV141" s="4"/>
      <c r="AZW141" s="4"/>
      <c r="AZX141" s="4"/>
      <c r="AZY141" s="4"/>
      <c r="AZZ141" s="4"/>
      <c r="BAA141" s="4"/>
      <c r="BAB141" s="4"/>
      <c r="BAC141" s="4"/>
      <c r="BAD141" s="4"/>
      <c r="BAE141" s="4"/>
      <c r="BAF141" s="4"/>
      <c r="BAG141" s="4"/>
      <c r="BAH141" s="4"/>
      <c r="BAI141" s="4"/>
      <c r="BAJ141" s="4"/>
      <c r="BAK141" s="4"/>
      <c r="BAL141" s="4"/>
      <c r="BAM141" s="4"/>
      <c r="BAN141" s="4"/>
      <c r="BAO141" s="4"/>
      <c r="BAP141" s="4"/>
      <c r="BAQ141" s="4"/>
      <c r="BAR141" s="4"/>
      <c r="BAS141" s="4"/>
      <c r="BAT141" s="4"/>
      <c r="BAU141" s="4"/>
      <c r="BAV141" s="4"/>
      <c r="BAW141" s="4"/>
      <c r="BAX141" s="4"/>
      <c r="BAY141" s="4"/>
      <c r="BAZ141" s="4"/>
      <c r="BBA141" s="4"/>
      <c r="BBB141" s="4"/>
      <c r="BBC141" s="4"/>
      <c r="BBD141" s="4"/>
      <c r="BBE141" s="4"/>
      <c r="BBF141" s="4"/>
      <c r="BBG141" s="4"/>
      <c r="BBH141" s="4"/>
      <c r="BBI141" s="4"/>
      <c r="BBJ141" s="4"/>
      <c r="BBK141" s="4"/>
      <c r="BBL141" s="4"/>
      <c r="BBM141" s="4"/>
      <c r="BBN141" s="4"/>
      <c r="BBO141" s="4"/>
      <c r="BBP141" s="4"/>
      <c r="BBQ141" s="4"/>
      <c r="BBR141" s="4"/>
      <c r="BBS141" s="4"/>
      <c r="BBT141" s="4"/>
      <c r="BBU141" s="4"/>
      <c r="BBV141" s="4"/>
      <c r="BBW141" s="4"/>
      <c r="BBX141" s="4"/>
      <c r="BBY141" s="4"/>
      <c r="BBZ141" s="4"/>
      <c r="BCA141" s="4"/>
      <c r="BCB141" s="4"/>
      <c r="BCC141" s="4"/>
      <c r="BCD141" s="4"/>
      <c r="BCE141" s="4"/>
      <c r="BCF141" s="4"/>
      <c r="BCG141" s="4"/>
      <c r="BCH141" s="4"/>
      <c r="BCI141" s="4"/>
      <c r="BCJ141" s="4"/>
      <c r="BCK141" s="4"/>
      <c r="BCL141" s="4"/>
      <c r="BCM141" s="4"/>
      <c r="BCN141" s="4"/>
      <c r="BCO141" s="4"/>
      <c r="BCP141" s="4"/>
      <c r="BCQ141" s="4"/>
      <c r="BCR141" s="4"/>
      <c r="BCS141" s="4"/>
      <c r="BCT141" s="4"/>
      <c r="BCU141" s="4"/>
      <c r="BCV141" s="4"/>
      <c r="BCW141" s="4"/>
      <c r="BCX141" s="4"/>
      <c r="BCY141" s="4"/>
      <c r="BCZ141" s="4"/>
      <c r="BDA141" s="4"/>
      <c r="BDB141" s="4"/>
      <c r="BDC141" s="4"/>
      <c r="BDD141" s="4"/>
      <c r="BDE141" s="4"/>
      <c r="BDF141" s="4"/>
      <c r="BDG141" s="4"/>
      <c r="BDH141" s="4"/>
      <c r="BDI141" s="4"/>
      <c r="BDJ141" s="4"/>
      <c r="BDK141" s="4"/>
      <c r="BDL141" s="4"/>
      <c r="BDM141" s="4"/>
      <c r="BDN141" s="4"/>
      <c r="BDO141" s="4"/>
      <c r="BDP141" s="4"/>
      <c r="BDQ141" s="4"/>
      <c r="BDR141" s="4"/>
      <c r="BDS141" s="4"/>
      <c r="BDT141" s="4"/>
      <c r="BDU141" s="4"/>
      <c r="BDV141" s="4"/>
      <c r="BDW141" s="4"/>
      <c r="BDX141" s="4"/>
      <c r="BDY141" s="4"/>
      <c r="BDZ141" s="4"/>
      <c r="BEA141" s="4"/>
      <c r="BEB141" s="4"/>
      <c r="BEC141" s="4"/>
      <c r="BED141" s="4"/>
      <c r="BEE141" s="4"/>
      <c r="BEF141" s="4"/>
      <c r="BEG141" s="4"/>
      <c r="BEH141" s="4"/>
      <c r="BEI141" s="4"/>
      <c r="BEJ141" s="4"/>
      <c r="BEK141" s="4"/>
      <c r="BEL141" s="4"/>
      <c r="BEM141" s="4"/>
      <c r="BEN141" s="4"/>
      <c r="BEO141" s="4"/>
      <c r="BEP141" s="4"/>
      <c r="BEQ141" s="4"/>
      <c r="BER141" s="4"/>
      <c r="BES141" s="4"/>
      <c r="BET141" s="4"/>
      <c r="BEU141" s="4"/>
      <c r="BEV141" s="4"/>
      <c r="BEW141" s="4"/>
      <c r="BEX141" s="4"/>
      <c r="BEY141" s="4"/>
      <c r="BEZ141" s="4"/>
      <c r="BFA141" s="4"/>
      <c r="BFB141" s="4"/>
      <c r="BFC141" s="4"/>
      <c r="BFD141" s="4"/>
      <c r="BFE141" s="4"/>
      <c r="BFF141" s="4"/>
      <c r="BFG141" s="4"/>
      <c r="BFH141" s="4"/>
      <c r="BFI141" s="4"/>
      <c r="BFJ141" s="4"/>
      <c r="BFK141" s="4"/>
      <c r="BFL141" s="4"/>
      <c r="BFM141" s="4"/>
      <c r="BFN141" s="4"/>
      <c r="BFO141" s="4"/>
      <c r="BFP141" s="4"/>
      <c r="BFQ141" s="4"/>
      <c r="BFR141" s="4"/>
      <c r="BFS141" s="4"/>
      <c r="BFT141" s="4"/>
      <c r="BFU141" s="4"/>
      <c r="BFV141" s="4"/>
      <c r="BFW141" s="4"/>
      <c r="BFX141" s="4"/>
      <c r="BFY141" s="4"/>
      <c r="BFZ141" s="4"/>
      <c r="BGA141" s="4"/>
      <c r="BGB141" s="4"/>
      <c r="BGC141" s="4"/>
      <c r="BGD141" s="4"/>
      <c r="BGE141" s="4"/>
      <c r="BGF141" s="4"/>
      <c r="BGG141" s="4"/>
      <c r="BGH141" s="4"/>
      <c r="BGI141" s="4"/>
      <c r="BGJ141" s="4"/>
      <c r="BGK141" s="4"/>
      <c r="BGL141" s="4"/>
      <c r="BGM141" s="4"/>
      <c r="BGN141" s="4"/>
      <c r="BGO141" s="4"/>
      <c r="BGP141" s="4"/>
      <c r="BGQ141" s="4"/>
      <c r="BGR141" s="4"/>
      <c r="BGS141" s="4"/>
      <c r="BGT141" s="4"/>
      <c r="BGU141" s="4"/>
      <c r="BGV141" s="4"/>
      <c r="BGW141" s="4"/>
      <c r="BGX141" s="4"/>
      <c r="BGY141" s="4"/>
      <c r="BGZ141" s="4"/>
      <c r="BHA141" s="4"/>
      <c r="BHB141" s="4"/>
      <c r="BHC141" s="4"/>
      <c r="BHD141" s="4"/>
      <c r="BHE141" s="4"/>
      <c r="BHF141" s="4"/>
      <c r="BHG141" s="4"/>
      <c r="BHH141" s="4"/>
      <c r="BHI141" s="4"/>
      <c r="BHJ141" s="4"/>
      <c r="BHK141" s="4"/>
      <c r="BHL141" s="4"/>
      <c r="BHM141" s="4"/>
      <c r="BHN141" s="4"/>
      <c r="BHO141" s="4"/>
      <c r="BHP141" s="4"/>
      <c r="BHQ141" s="4"/>
      <c r="BHR141" s="4"/>
      <c r="BHS141" s="4"/>
      <c r="BHT141" s="4"/>
      <c r="BHU141" s="4"/>
      <c r="BHV141" s="4"/>
      <c r="BHW141" s="4"/>
      <c r="BHX141" s="4"/>
      <c r="BHY141" s="4"/>
      <c r="BHZ141" s="4"/>
      <c r="BIA141" s="4"/>
      <c r="BIB141" s="4"/>
      <c r="BIC141" s="4"/>
      <c r="BID141" s="4"/>
      <c r="BIE141" s="4"/>
      <c r="BIF141" s="4"/>
      <c r="BIG141" s="4"/>
      <c r="BIH141" s="4"/>
      <c r="BII141" s="4"/>
      <c r="BIJ141" s="4"/>
      <c r="BIK141" s="4"/>
      <c r="BIL141" s="4"/>
      <c r="BIM141" s="4"/>
      <c r="BIN141" s="4"/>
      <c r="BIO141" s="4"/>
      <c r="BIP141" s="4"/>
      <c r="BIQ141" s="4"/>
      <c r="BIR141" s="4"/>
      <c r="BIS141" s="4"/>
      <c r="BIT141" s="4"/>
      <c r="BIU141" s="4"/>
      <c r="BIV141" s="4"/>
      <c r="BIW141" s="4"/>
      <c r="BIX141" s="4"/>
      <c r="BIY141" s="4"/>
      <c r="BIZ141" s="4"/>
      <c r="BJA141" s="4"/>
      <c r="BJB141" s="4"/>
      <c r="BJC141" s="4"/>
      <c r="BJD141" s="4"/>
      <c r="BJE141" s="4"/>
      <c r="BJF141" s="4"/>
      <c r="BJG141" s="4"/>
      <c r="BJH141" s="4"/>
      <c r="BJI141" s="4"/>
      <c r="BJJ141" s="4"/>
      <c r="BJK141" s="4"/>
      <c r="BJL141" s="4"/>
      <c r="BJM141" s="4"/>
      <c r="BJN141" s="4"/>
      <c r="BJO141" s="4"/>
      <c r="BJP141" s="4"/>
      <c r="BJQ141" s="4"/>
      <c r="BJR141" s="4"/>
      <c r="BJS141" s="4"/>
      <c r="BJT141" s="4"/>
      <c r="BJU141" s="4"/>
      <c r="BJV141" s="4"/>
      <c r="BJW141" s="4"/>
      <c r="BJX141" s="4"/>
      <c r="BJY141" s="4"/>
      <c r="BJZ141" s="4"/>
      <c r="BKA141" s="4"/>
      <c r="BKB141" s="4"/>
      <c r="BKC141" s="4"/>
      <c r="BKD141" s="4"/>
      <c r="BKE141" s="4"/>
      <c r="BKF141" s="4"/>
      <c r="BKG141" s="4"/>
      <c r="BKH141" s="4"/>
      <c r="BKI141" s="4"/>
      <c r="BKJ141" s="4"/>
      <c r="BKK141" s="4"/>
      <c r="BKL141" s="4"/>
      <c r="BKM141" s="4"/>
      <c r="BKN141" s="4"/>
      <c r="BKO141" s="4"/>
      <c r="BKP141" s="4"/>
      <c r="BKQ141" s="4"/>
      <c r="BKR141" s="4"/>
      <c r="BKS141" s="4"/>
      <c r="BKT141" s="4"/>
      <c r="BKU141" s="4"/>
      <c r="BKV141" s="4"/>
      <c r="BKW141" s="4"/>
      <c r="BKX141" s="4"/>
      <c r="BKY141" s="4"/>
      <c r="BKZ141" s="4"/>
      <c r="BLA141" s="4"/>
      <c r="BLB141" s="4"/>
      <c r="BLC141" s="4"/>
      <c r="BLD141" s="4"/>
      <c r="BLE141" s="4"/>
      <c r="BLF141" s="4"/>
      <c r="BLG141" s="4"/>
      <c r="BLH141" s="4"/>
      <c r="BLI141" s="4"/>
      <c r="BLJ141" s="4"/>
      <c r="BLK141" s="4"/>
      <c r="BLL141" s="4"/>
      <c r="BLM141" s="4"/>
      <c r="BLN141" s="4"/>
      <c r="BLO141" s="4"/>
      <c r="BLP141" s="4"/>
      <c r="BLQ141" s="4"/>
      <c r="BLR141" s="4"/>
      <c r="BLS141" s="4"/>
      <c r="BLT141" s="4"/>
      <c r="BLU141" s="4"/>
      <c r="BLV141" s="4"/>
      <c r="BLW141" s="4"/>
      <c r="BLX141" s="4"/>
      <c r="BLY141" s="4"/>
      <c r="BLZ141" s="4"/>
      <c r="BMA141" s="4"/>
      <c r="BMB141" s="4"/>
      <c r="BMC141" s="4"/>
      <c r="BMD141" s="4"/>
      <c r="BME141" s="4"/>
      <c r="BMF141" s="4"/>
      <c r="BMG141" s="4"/>
      <c r="BMH141" s="4"/>
      <c r="BMI141" s="4"/>
      <c r="BMJ141" s="4"/>
      <c r="BMK141" s="4"/>
      <c r="BML141" s="4"/>
      <c r="BMM141" s="4"/>
      <c r="BMN141" s="4"/>
      <c r="BMO141" s="4"/>
      <c r="BMP141" s="4"/>
      <c r="BMQ141" s="4"/>
      <c r="BMR141" s="4"/>
      <c r="BMS141" s="4"/>
      <c r="BMT141" s="4"/>
      <c r="BMU141" s="4"/>
      <c r="BMV141" s="4"/>
      <c r="BMW141" s="4"/>
      <c r="BMX141" s="4"/>
      <c r="BMY141" s="4"/>
      <c r="BMZ141" s="4"/>
      <c r="BNA141" s="4"/>
      <c r="BNB141" s="4"/>
      <c r="BNC141" s="4"/>
      <c r="BND141" s="4"/>
      <c r="BNE141" s="4"/>
      <c r="BNF141" s="4"/>
      <c r="BNG141" s="4"/>
      <c r="BNH141" s="4"/>
      <c r="BNI141" s="4"/>
      <c r="BNJ141" s="4"/>
      <c r="BNK141" s="4"/>
      <c r="BNL141" s="4"/>
      <c r="BNM141" s="4"/>
      <c r="BNN141" s="4"/>
      <c r="BNO141" s="4"/>
      <c r="BNP141" s="4"/>
      <c r="BNQ141" s="4"/>
      <c r="BNR141" s="4"/>
      <c r="BNS141" s="4"/>
      <c r="BNT141" s="4"/>
      <c r="BNU141" s="4"/>
      <c r="BNV141" s="4"/>
      <c r="BNW141" s="4"/>
      <c r="BNX141" s="4"/>
      <c r="BNY141" s="4"/>
      <c r="BNZ141" s="4"/>
      <c r="BOA141" s="4"/>
      <c r="BOB141" s="4"/>
      <c r="BOC141" s="4"/>
      <c r="BOD141" s="4"/>
      <c r="BOE141" s="4"/>
      <c r="BOF141" s="4"/>
      <c r="BOG141" s="4"/>
      <c r="BOH141" s="4"/>
      <c r="BOI141" s="4"/>
      <c r="BOJ141" s="4"/>
      <c r="BOK141" s="4"/>
      <c r="BOL141" s="4"/>
      <c r="BOM141" s="4"/>
      <c r="BON141" s="4"/>
      <c r="BOO141" s="4"/>
      <c r="BOP141" s="4"/>
      <c r="BOQ141" s="4"/>
      <c r="BOR141" s="4"/>
      <c r="BOS141" s="4"/>
      <c r="BOT141" s="4"/>
      <c r="BOU141" s="4"/>
      <c r="BOV141" s="4"/>
      <c r="BOW141" s="4"/>
      <c r="BOX141" s="4"/>
      <c r="BOY141" s="4"/>
      <c r="BOZ141" s="4"/>
      <c r="BPA141" s="4"/>
      <c r="BPB141" s="4"/>
      <c r="BPC141" s="4"/>
      <c r="BPD141" s="4"/>
      <c r="BPE141" s="4"/>
      <c r="BPF141" s="4"/>
      <c r="BPG141" s="4"/>
      <c r="BPH141" s="4"/>
      <c r="BPI141" s="4"/>
      <c r="BPJ141" s="4"/>
      <c r="BPK141" s="4"/>
      <c r="BPL141" s="4"/>
      <c r="BPM141" s="4"/>
      <c r="BPN141" s="4"/>
      <c r="BPO141" s="4"/>
      <c r="BPP141" s="4"/>
      <c r="BPQ141" s="4"/>
      <c r="BPR141" s="4"/>
      <c r="BPS141" s="4"/>
      <c r="BPT141" s="4"/>
      <c r="BPU141" s="4"/>
      <c r="BPV141" s="4"/>
      <c r="BPW141" s="4"/>
      <c r="BPX141" s="4"/>
      <c r="BPY141" s="4"/>
      <c r="BPZ141" s="4"/>
      <c r="BQA141" s="4"/>
      <c r="BQB141" s="4"/>
      <c r="BQC141" s="4"/>
      <c r="BQD141" s="4"/>
      <c r="BQE141" s="4"/>
      <c r="BQF141" s="4"/>
      <c r="BQG141" s="4"/>
      <c r="BQH141" s="4"/>
      <c r="BQI141" s="4"/>
      <c r="BQJ141" s="4"/>
      <c r="BQK141" s="4"/>
      <c r="BQL141" s="4"/>
      <c r="BQM141" s="4"/>
      <c r="BQN141" s="4"/>
      <c r="BQO141" s="4"/>
      <c r="BQP141" s="4"/>
      <c r="BQQ141" s="4"/>
      <c r="BQR141" s="4"/>
      <c r="BQS141" s="4"/>
      <c r="BQT141" s="4"/>
      <c r="BQU141" s="4"/>
      <c r="BQV141" s="4"/>
      <c r="BQW141" s="4"/>
      <c r="BQX141" s="4"/>
      <c r="BQY141" s="4"/>
      <c r="BQZ141" s="4"/>
      <c r="BRA141" s="4"/>
      <c r="BRB141" s="4"/>
      <c r="BRC141" s="4"/>
      <c r="BRD141" s="4"/>
      <c r="BRE141" s="4"/>
      <c r="BRF141" s="4"/>
      <c r="BRG141" s="4"/>
      <c r="BRH141" s="4"/>
      <c r="BRI141" s="4"/>
      <c r="BRJ141" s="4"/>
      <c r="BRK141" s="4"/>
      <c r="BRL141" s="4"/>
      <c r="BRM141" s="4"/>
      <c r="BRN141" s="4"/>
      <c r="BRO141" s="4"/>
      <c r="BRP141" s="4"/>
      <c r="BRQ141" s="4"/>
      <c r="BRR141" s="4"/>
      <c r="BRS141" s="4"/>
      <c r="BRT141" s="4"/>
      <c r="BRU141" s="4"/>
      <c r="BRV141" s="4"/>
      <c r="BRW141" s="4"/>
      <c r="BRX141" s="4"/>
      <c r="BRY141" s="4"/>
      <c r="BRZ141" s="4"/>
      <c r="BSA141" s="4"/>
      <c r="BSB141" s="4"/>
      <c r="BSC141" s="4"/>
      <c r="BSD141" s="4"/>
      <c r="BSE141" s="4"/>
      <c r="BSF141" s="4"/>
      <c r="BSG141" s="4"/>
      <c r="BSH141" s="4"/>
      <c r="BSI141" s="4"/>
      <c r="BSJ141" s="4"/>
      <c r="BSK141" s="4"/>
      <c r="BSL141" s="4"/>
      <c r="BSM141" s="4"/>
      <c r="BSN141" s="4"/>
      <c r="BSO141" s="4"/>
      <c r="BSP141" s="4"/>
      <c r="BSQ141" s="4"/>
      <c r="BSR141" s="4"/>
      <c r="BSS141" s="4"/>
      <c r="BST141" s="4"/>
      <c r="BSU141" s="4"/>
      <c r="BSV141" s="4"/>
      <c r="BSW141" s="4"/>
      <c r="BSX141" s="4"/>
      <c r="BSY141" s="4"/>
      <c r="BSZ141" s="4"/>
      <c r="BTA141" s="4"/>
      <c r="BTB141" s="4"/>
      <c r="BTC141" s="4"/>
      <c r="BTD141" s="4"/>
      <c r="BTE141" s="4"/>
      <c r="BTF141" s="4"/>
      <c r="BTG141" s="4"/>
      <c r="BTH141" s="4"/>
      <c r="BTI141" s="4"/>
      <c r="BTJ141" s="4"/>
      <c r="BTK141" s="4"/>
      <c r="BTL141" s="4"/>
      <c r="BTM141" s="4"/>
      <c r="BTN141" s="4"/>
      <c r="BTO141" s="4"/>
      <c r="BTP141" s="4"/>
      <c r="BTQ141" s="4"/>
      <c r="BTR141" s="4"/>
      <c r="BTS141" s="4"/>
      <c r="BTT141" s="4"/>
      <c r="BTU141" s="4"/>
      <c r="BTV141" s="4"/>
      <c r="BTW141" s="4"/>
      <c r="BTX141" s="4"/>
      <c r="BTY141" s="4"/>
      <c r="BTZ141" s="4"/>
      <c r="BUA141" s="4"/>
      <c r="BUB141" s="4"/>
      <c r="BUC141" s="4"/>
      <c r="BUD141" s="4"/>
      <c r="BUE141" s="4"/>
      <c r="BUF141" s="4"/>
      <c r="BUG141" s="4"/>
      <c r="BUH141" s="4"/>
      <c r="BUI141" s="4"/>
      <c r="BUJ141" s="4"/>
      <c r="BUK141" s="4"/>
      <c r="BUL141" s="4"/>
      <c r="BUM141" s="4"/>
      <c r="BUN141" s="4"/>
      <c r="BUO141" s="4"/>
      <c r="BUP141" s="4"/>
      <c r="BUQ141" s="4"/>
      <c r="BUR141" s="4"/>
      <c r="BUS141" s="4"/>
      <c r="BUT141" s="4"/>
      <c r="BUU141" s="4"/>
      <c r="BUV141" s="4"/>
      <c r="BUW141" s="4"/>
      <c r="BUX141" s="4"/>
      <c r="BUY141" s="4"/>
      <c r="BUZ141" s="4"/>
      <c r="BVA141" s="4"/>
      <c r="BVB141" s="4"/>
      <c r="BVC141" s="4"/>
      <c r="BVD141" s="4"/>
      <c r="BVE141" s="4"/>
      <c r="BVF141" s="4"/>
      <c r="BVG141" s="4"/>
      <c r="BVH141" s="4"/>
      <c r="BVI141" s="4"/>
      <c r="BVJ141" s="4"/>
      <c r="BVK141" s="4"/>
      <c r="BVL141" s="4"/>
      <c r="BVM141" s="4"/>
      <c r="BVN141" s="4"/>
      <c r="BVO141" s="4"/>
      <c r="BVP141" s="4"/>
      <c r="BVQ141" s="4"/>
      <c r="BVR141" s="4"/>
      <c r="BVS141" s="4"/>
      <c r="BVT141" s="4"/>
      <c r="BVU141" s="4"/>
      <c r="BVV141" s="4"/>
      <c r="BVW141" s="4"/>
      <c r="BVX141" s="4"/>
      <c r="BVY141" s="4"/>
      <c r="BVZ141" s="4"/>
      <c r="BWA141" s="4"/>
      <c r="BWB141" s="4"/>
      <c r="BWC141" s="4"/>
      <c r="BWD141" s="4"/>
      <c r="BWE141" s="4"/>
      <c r="BWF141" s="4"/>
      <c r="BWG141" s="4"/>
      <c r="BWH141" s="4"/>
      <c r="BWI141" s="4"/>
      <c r="BWJ141" s="4"/>
      <c r="BWK141" s="4"/>
      <c r="BWL141" s="4"/>
      <c r="BWM141" s="4"/>
      <c r="BWN141" s="4"/>
      <c r="BWO141" s="4"/>
      <c r="BWP141" s="4"/>
      <c r="BWQ141" s="4"/>
      <c r="BWR141" s="4"/>
      <c r="BWS141" s="4"/>
      <c r="BWT141" s="4"/>
      <c r="BWU141" s="4"/>
      <c r="BWV141" s="4"/>
      <c r="BWW141" s="4"/>
      <c r="BWX141" s="4"/>
      <c r="BWY141" s="4"/>
      <c r="BWZ141" s="4"/>
      <c r="BXA141" s="4"/>
      <c r="BXB141" s="4"/>
      <c r="BXC141" s="4"/>
      <c r="BXD141" s="4"/>
      <c r="BXE141" s="4"/>
      <c r="BXF141" s="4"/>
      <c r="BXG141" s="4"/>
      <c r="BXH141" s="4"/>
      <c r="BXI141" s="4"/>
      <c r="BXJ141" s="4"/>
      <c r="BXK141" s="4"/>
      <c r="BXL141" s="4"/>
      <c r="BXM141" s="4"/>
      <c r="BXN141" s="4"/>
      <c r="BXO141" s="4"/>
      <c r="BXP141" s="4"/>
      <c r="BXQ141" s="4"/>
      <c r="BXR141" s="4"/>
      <c r="BXS141" s="4"/>
      <c r="BXT141" s="4"/>
      <c r="BXU141" s="4"/>
      <c r="BXV141" s="4"/>
      <c r="BXW141" s="4"/>
      <c r="BXX141" s="4"/>
      <c r="BXY141" s="4"/>
      <c r="BXZ141" s="4"/>
      <c r="BYA141" s="4"/>
      <c r="BYB141" s="4"/>
      <c r="BYC141" s="4"/>
      <c r="BYD141" s="4"/>
      <c r="BYE141" s="4"/>
      <c r="BYF141" s="4"/>
      <c r="BYG141" s="4"/>
      <c r="BYH141" s="4"/>
      <c r="BYI141" s="4"/>
      <c r="BYJ141" s="4"/>
      <c r="BYK141" s="4"/>
      <c r="BYL141" s="4"/>
      <c r="BYM141" s="4"/>
      <c r="BYN141" s="4"/>
      <c r="BYO141" s="4"/>
      <c r="BYP141" s="4"/>
      <c r="BYQ141" s="4"/>
      <c r="BYR141" s="4"/>
      <c r="BYS141" s="4"/>
      <c r="BYT141" s="4"/>
      <c r="BYU141" s="4"/>
      <c r="BYV141" s="4"/>
      <c r="BYW141" s="4"/>
      <c r="BYX141" s="4"/>
      <c r="BYY141" s="4"/>
      <c r="BYZ141" s="4"/>
      <c r="BZA141" s="4"/>
      <c r="BZB141" s="4"/>
      <c r="BZC141" s="4"/>
      <c r="BZD141" s="4"/>
      <c r="BZE141" s="4"/>
      <c r="BZF141" s="4"/>
      <c r="BZG141" s="4"/>
      <c r="BZH141" s="4"/>
      <c r="BZI141" s="4"/>
      <c r="BZJ141" s="4"/>
      <c r="BZK141" s="4"/>
      <c r="BZL141" s="4"/>
      <c r="BZM141" s="4"/>
      <c r="BZN141" s="4"/>
      <c r="BZO141" s="4"/>
      <c r="BZP141" s="4"/>
      <c r="BZQ141" s="4"/>
      <c r="BZR141" s="4"/>
      <c r="BZS141" s="4"/>
      <c r="BZT141" s="4"/>
      <c r="BZU141" s="4"/>
      <c r="BZV141" s="4"/>
      <c r="BZW141" s="4"/>
      <c r="BZX141" s="4"/>
      <c r="BZY141" s="4"/>
      <c r="BZZ141" s="4"/>
      <c r="CAA141" s="4"/>
      <c r="CAB141" s="4"/>
      <c r="CAC141" s="4"/>
      <c r="CAD141" s="4"/>
      <c r="CAE141" s="4"/>
      <c r="CAF141" s="4"/>
      <c r="CAG141" s="4"/>
      <c r="CAH141" s="4"/>
      <c r="CAI141" s="4"/>
      <c r="CAJ141" s="4"/>
      <c r="CAK141" s="4"/>
      <c r="CAL141" s="4"/>
      <c r="CAM141" s="4"/>
      <c r="CAN141" s="4"/>
      <c r="CAO141" s="4"/>
      <c r="CAP141" s="4"/>
      <c r="CAQ141" s="4"/>
      <c r="CAR141" s="4"/>
      <c r="CAS141" s="4"/>
      <c r="CAT141" s="4"/>
      <c r="CAU141" s="4"/>
      <c r="CAV141" s="4"/>
      <c r="CAW141" s="4"/>
      <c r="CAX141" s="4"/>
      <c r="CAY141" s="4"/>
      <c r="CAZ141" s="4"/>
      <c r="CBA141" s="4"/>
      <c r="CBB141" s="4"/>
      <c r="CBC141" s="4"/>
      <c r="CBD141" s="4"/>
      <c r="CBE141" s="4"/>
      <c r="CBF141" s="4"/>
      <c r="CBG141" s="4"/>
      <c r="CBH141" s="4"/>
      <c r="CBI141" s="4"/>
      <c r="CBJ141" s="4"/>
      <c r="CBK141" s="4"/>
      <c r="CBL141" s="4"/>
      <c r="CBM141" s="4"/>
      <c r="CBN141" s="4"/>
      <c r="CBO141" s="4"/>
      <c r="CBP141" s="4"/>
      <c r="CBQ141" s="4"/>
      <c r="CBR141" s="4"/>
      <c r="CBS141" s="4"/>
      <c r="CBT141" s="4"/>
      <c r="CBU141" s="4"/>
      <c r="CBV141" s="4"/>
      <c r="CBW141" s="4"/>
      <c r="CBX141" s="4"/>
      <c r="CBY141" s="4"/>
      <c r="CBZ141" s="4"/>
      <c r="CCA141" s="4"/>
      <c r="CCB141" s="4"/>
      <c r="CCC141" s="4"/>
      <c r="CCD141" s="4"/>
      <c r="CCE141" s="4"/>
      <c r="CCF141" s="4"/>
      <c r="CCG141" s="4"/>
      <c r="CCH141" s="4"/>
      <c r="CCI141" s="4"/>
      <c r="CCJ141" s="4"/>
      <c r="CCK141" s="4"/>
      <c r="CCL141" s="4"/>
      <c r="CCM141" s="4"/>
      <c r="CCN141" s="4"/>
      <c r="CCO141" s="4"/>
      <c r="CCP141" s="4"/>
      <c r="CCQ141" s="4"/>
      <c r="CCR141" s="4"/>
      <c r="CCS141" s="4"/>
      <c r="CCT141" s="4"/>
      <c r="CCU141" s="4"/>
      <c r="CCV141" s="4"/>
      <c r="CCW141" s="4"/>
      <c r="CCX141" s="4"/>
      <c r="CCY141" s="4"/>
      <c r="CCZ141" s="4"/>
      <c r="CDA141" s="4"/>
      <c r="CDB141" s="4"/>
      <c r="CDC141" s="4"/>
      <c r="CDD141" s="4"/>
      <c r="CDE141" s="4"/>
      <c r="CDF141" s="4"/>
      <c r="CDG141" s="4"/>
      <c r="CDH141" s="4"/>
      <c r="CDI141" s="4"/>
      <c r="CDJ141" s="4"/>
      <c r="CDK141" s="4"/>
      <c r="CDL141" s="4"/>
      <c r="CDM141" s="4"/>
      <c r="CDN141" s="4"/>
      <c r="CDO141" s="4"/>
      <c r="CDP141" s="4"/>
      <c r="CDQ141" s="4"/>
      <c r="CDR141" s="4"/>
      <c r="CDS141" s="4"/>
      <c r="CDT141" s="4"/>
      <c r="CDU141" s="4"/>
      <c r="CDV141" s="4"/>
      <c r="CDW141" s="4"/>
      <c r="CDX141" s="4"/>
      <c r="CDY141" s="4"/>
      <c r="CDZ141" s="4"/>
      <c r="CEA141" s="4"/>
      <c r="CEB141" s="4"/>
      <c r="CEC141" s="4"/>
      <c r="CED141" s="4"/>
      <c r="CEE141" s="4"/>
      <c r="CEF141" s="4"/>
      <c r="CEG141" s="4"/>
      <c r="CEH141" s="4"/>
      <c r="CEI141" s="4"/>
      <c r="CEJ141" s="4"/>
      <c r="CEK141" s="4"/>
      <c r="CEL141" s="4"/>
      <c r="CEM141" s="4"/>
      <c r="CEN141" s="4"/>
      <c r="CEO141" s="4"/>
      <c r="CEP141" s="4"/>
      <c r="CEQ141" s="4"/>
      <c r="CER141" s="4"/>
      <c r="CES141" s="4"/>
      <c r="CET141" s="4"/>
      <c r="CEU141" s="4"/>
      <c r="CEV141" s="4"/>
      <c r="CEW141" s="4"/>
      <c r="CEX141" s="4"/>
      <c r="CEY141" s="4"/>
      <c r="CEZ141" s="4"/>
      <c r="CFA141" s="4"/>
      <c r="CFB141" s="4"/>
      <c r="CFC141" s="4"/>
      <c r="CFD141" s="4"/>
      <c r="CFE141" s="4"/>
      <c r="CFF141" s="4"/>
      <c r="CFG141" s="4"/>
      <c r="CFH141" s="4"/>
      <c r="CFI141" s="4"/>
      <c r="CFJ141" s="4"/>
      <c r="CFK141" s="4"/>
      <c r="CFL141" s="4"/>
      <c r="CFM141" s="4"/>
      <c r="CFN141" s="4"/>
      <c r="CFO141" s="4"/>
      <c r="CFP141" s="4"/>
      <c r="CFQ141" s="4"/>
      <c r="CFR141" s="4"/>
      <c r="CFS141" s="4"/>
      <c r="CFT141" s="4"/>
      <c r="CFU141" s="4"/>
      <c r="CFV141" s="4"/>
      <c r="CFW141" s="4"/>
      <c r="CFX141" s="4"/>
      <c r="CFY141" s="4"/>
      <c r="CFZ141" s="4"/>
      <c r="CGA141" s="4"/>
      <c r="CGB141" s="4"/>
      <c r="CGC141" s="4"/>
      <c r="CGD141" s="4"/>
      <c r="CGE141" s="4"/>
      <c r="CGF141" s="4"/>
      <c r="CGG141" s="4"/>
      <c r="CGH141" s="4"/>
      <c r="CGI141" s="4"/>
      <c r="CGJ141" s="4"/>
      <c r="CGK141" s="4"/>
      <c r="CGL141" s="4"/>
      <c r="CGM141" s="4"/>
      <c r="CGN141" s="4"/>
      <c r="CGO141" s="4"/>
      <c r="CGP141" s="4"/>
      <c r="CGQ141" s="4"/>
      <c r="CGR141" s="4"/>
      <c r="CGS141" s="4"/>
      <c r="CGT141" s="4"/>
      <c r="CGU141" s="4"/>
      <c r="CGV141" s="4"/>
      <c r="CGW141" s="4"/>
      <c r="CGX141" s="4"/>
      <c r="CGY141" s="4"/>
      <c r="CGZ141" s="4"/>
      <c r="CHA141" s="4"/>
      <c r="CHB141" s="4"/>
      <c r="CHC141" s="4"/>
      <c r="CHD141" s="4"/>
      <c r="CHE141" s="4"/>
      <c r="CHF141" s="4"/>
      <c r="CHG141" s="4"/>
      <c r="CHH141" s="4"/>
      <c r="CHI141" s="4"/>
      <c r="CHJ141" s="4"/>
      <c r="CHK141" s="4"/>
      <c r="CHL141" s="4"/>
      <c r="CHM141" s="4"/>
      <c r="CHN141" s="4"/>
      <c r="CHO141" s="4"/>
      <c r="CHP141" s="4"/>
      <c r="CHQ141" s="4"/>
      <c r="CHR141" s="4"/>
      <c r="CHS141" s="4"/>
      <c r="CHT141" s="4"/>
      <c r="CHU141" s="4"/>
      <c r="CHV141" s="4"/>
      <c r="CHW141" s="4"/>
      <c r="CHX141" s="4"/>
      <c r="CHY141" s="4"/>
      <c r="CHZ141" s="4"/>
      <c r="CIA141" s="4"/>
      <c r="CIB141" s="4"/>
      <c r="CIC141" s="4"/>
      <c r="CID141" s="4"/>
      <c r="CIE141" s="4"/>
      <c r="CIF141" s="4"/>
      <c r="CIG141" s="4"/>
      <c r="CIH141" s="4"/>
      <c r="CII141" s="4"/>
      <c r="CIJ141" s="4"/>
      <c r="CIK141" s="4"/>
      <c r="CIL141" s="4"/>
      <c r="CIM141" s="4"/>
      <c r="CIN141" s="4"/>
      <c r="CIO141" s="4"/>
      <c r="CIP141" s="4"/>
      <c r="CIQ141" s="4"/>
      <c r="CIR141" s="4"/>
      <c r="CIS141" s="4"/>
      <c r="CIT141" s="4"/>
      <c r="CIU141" s="4"/>
      <c r="CIV141" s="4"/>
      <c r="CIW141" s="4"/>
      <c r="CIX141" s="4"/>
      <c r="CIY141" s="4"/>
      <c r="CIZ141" s="4"/>
      <c r="CJA141" s="4"/>
      <c r="CJB141" s="4"/>
      <c r="CJC141" s="4"/>
      <c r="CJD141" s="4"/>
      <c r="CJE141" s="4"/>
      <c r="CJF141" s="4"/>
      <c r="CJG141" s="4"/>
      <c r="CJH141" s="4"/>
      <c r="CJI141" s="4"/>
      <c r="CJJ141" s="4"/>
      <c r="CJK141" s="4"/>
      <c r="CJL141" s="4"/>
      <c r="CJM141" s="4"/>
      <c r="CJN141" s="4"/>
      <c r="CJO141" s="4"/>
      <c r="CJP141" s="4"/>
      <c r="CJQ141" s="4"/>
      <c r="CJR141" s="4"/>
      <c r="CJS141" s="4"/>
      <c r="CJT141" s="4"/>
      <c r="CJU141" s="4"/>
      <c r="CJV141" s="4"/>
      <c r="CJW141" s="4"/>
      <c r="CJX141" s="4"/>
      <c r="CJY141" s="4"/>
      <c r="CJZ141" s="4"/>
      <c r="CKA141" s="4"/>
      <c r="CKB141" s="4"/>
      <c r="CKC141" s="4"/>
      <c r="CKD141" s="4"/>
      <c r="CKE141" s="4"/>
      <c r="CKF141" s="4"/>
      <c r="CKG141" s="4"/>
      <c r="CKH141" s="4"/>
      <c r="CKI141" s="4"/>
      <c r="CKJ141" s="4"/>
      <c r="CKK141" s="4"/>
      <c r="CKL141" s="4"/>
      <c r="CKM141" s="4"/>
      <c r="CKN141" s="4"/>
      <c r="CKO141" s="4"/>
      <c r="CKP141" s="4"/>
      <c r="CKQ141" s="4"/>
      <c r="CKR141" s="4"/>
      <c r="CKS141" s="4"/>
      <c r="CKT141" s="4"/>
      <c r="CKU141" s="4"/>
      <c r="CKV141" s="4"/>
      <c r="CKW141" s="4"/>
      <c r="CKX141" s="4"/>
      <c r="CKY141" s="4"/>
      <c r="CKZ141" s="4"/>
      <c r="CLA141" s="4"/>
      <c r="CLB141" s="4"/>
      <c r="CLC141" s="4"/>
      <c r="CLD141" s="4"/>
      <c r="CLE141" s="4"/>
      <c r="CLF141" s="4"/>
      <c r="CLG141" s="4"/>
      <c r="CLH141" s="4"/>
      <c r="CLI141" s="4"/>
      <c r="CLJ141" s="4"/>
      <c r="CLK141" s="4"/>
      <c r="CLL141" s="4"/>
      <c r="CLM141" s="4"/>
      <c r="CLN141" s="4"/>
      <c r="CLO141" s="4"/>
      <c r="CLP141" s="4"/>
      <c r="CLQ141" s="4"/>
      <c r="CLR141" s="4"/>
      <c r="CLS141" s="4"/>
      <c r="CLT141" s="4"/>
      <c r="CLU141" s="4"/>
      <c r="CLV141" s="4"/>
      <c r="CLW141" s="4"/>
      <c r="CLX141" s="4"/>
      <c r="CLY141" s="4"/>
      <c r="CLZ141" s="4"/>
      <c r="CMA141" s="4"/>
      <c r="CMB141" s="4"/>
      <c r="CMC141" s="4"/>
      <c r="CMD141" s="4"/>
      <c r="CME141" s="4"/>
      <c r="CMF141" s="4"/>
      <c r="CMG141" s="4"/>
      <c r="CMH141" s="4"/>
      <c r="CMI141" s="4"/>
      <c r="CMJ141" s="4"/>
      <c r="CMK141" s="4"/>
      <c r="CML141" s="4"/>
      <c r="CMM141" s="4"/>
      <c r="CMN141" s="4"/>
      <c r="CMO141" s="4"/>
      <c r="CMP141" s="4"/>
      <c r="CMQ141" s="4"/>
      <c r="CMR141" s="4"/>
      <c r="CMS141" s="4"/>
      <c r="CMT141" s="4"/>
      <c r="CMU141" s="4"/>
      <c r="CMV141" s="4"/>
      <c r="CMW141" s="4"/>
      <c r="CMX141" s="4"/>
      <c r="CMY141" s="4"/>
      <c r="CMZ141" s="4"/>
      <c r="CNA141" s="4"/>
      <c r="CNB141" s="4"/>
      <c r="CNC141" s="4"/>
      <c r="CND141" s="4"/>
      <c r="CNE141" s="4"/>
      <c r="CNF141" s="4"/>
      <c r="CNG141" s="4"/>
      <c r="CNH141" s="4"/>
      <c r="CNI141" s="4"/>
      <c r="CNJ141" s="4"/>
      <c r="CNK141" s="4"/>
      <c r="CNL141" s="4"/>
      <c r="CNM141" s="4"/>
      <c r="CNN141" s="4"/>
      <c r="CNO141" s="4"/>
      <c r="CNP141" s="4"/>
      <c r="CNQ141" s="4"/>
      <c r="CNR141" s="4"/>
      <c r="CNS141" s="4"/>
      <c r="CNT141" s="4"/>
      <c r="CNU141" s="4"/>
      <c r="CNV141" s="4"/>
      <c r="CNW141" s="4"/>
      <c r="CNX141" s="4"/>
      <c r="CNY141" s="4"/>
      <c r="CNZ141" s="4"/>
      <c r="COA141" s="4"/>
      <c r="COB141" s="4"/>
      <c r="COC141" s="4"/>
      <c r="COD141" s="4"/>
      <c r="COE141" s="4"/>
      <c r="COF141" s="4"/>
      <c r="COG141" s="4"/>
      <c r="COH141" s="4"/>
      <c r="COI141" s="4"/>
      <c r="COJ141" s="4"/>
      <c r="COK141" s="4"/>
      <c r="COL141" s="4"/>
      <c r="COM141" s="4"/>
      <c r="CON141" s="4"/>
      <c r="COO141" s="4"/>
      <c r="COP141" s="4"/>
      <c r="COQ141" s="4"/>
      <c r="COR141" s="4"/>
      <c r="COS141" s="4"/>
      <c r="COT141" s="4"/>
      <c r="COU141" s="4"/>
      <c r="COV141" s="4"/>
      <c r="COW141" s="4"/>
      <c r="COX141" s="4"/>
      <c r="COY141" s="4"/>
      <c r="COZ141" s="4"/>
      <c r="CPA141" s="4"/>
      <c r="CPB141" s="4"/>
      <c r="CPC141" s="4"/>
      <c r="CPD141" s="4"/>
      <c r="CPE141" s="4"/>
      <c r="CPF141" s="4"/>
      <c r="CPG141" s="4"/>
      <c r="CPH141" s="4"/>
      <c r="CPI141" s="4"/>
      <c r="CPJ141" s="4"/>
      <c r="CPK141" s="4"/>
      <c r="CPL141" s="4"/>
      <c r="CPM141" s="4"/>
      <c r="CPN141" s="4"/>
      <c r="CPO141" s="4"/>
      <c r="CPP141" s="4"/>
      <c r="CPQ141" s="4"/>
      <c r="CPR141" s="4"/>
      <c r="CPS141" s="4"/>
      <c r="CPT141" s="4"/>
      <c r="CPU141" s="4"/>
      <c r="CPV141" s="4"/>
      <c r="CPW141" s="4"/>
      <c r="CPX141" s="4"/>
      <c r="CPY141" s="4"/>
      <c r="CPZ141" s="4"/>
      <c r="CQA141" s="4"/>
      <c r="CQB141" s="4"/>
      <c r="CQC141" s="4"/>
      <c r="CQD141" s="4"/>
      <c r="CQE141" s="4"/>
      <c r="CQF141" s="4"/>
      <c r="CQG141" s="4"/>
      <c r="CQH141" s="4"/>
      <c r="CQI141" s="4"/>
      <c r="CQJ141" s="4"/>
      <c r="CQK141" s="4"/>
      <c r="CQL141" s="4"/>
      <c r="CQM141" s="4"/>
      <c r="CQN141" s="4"/>
      <c r="CQO141" s="4"/>
      <c r="CQP141" s="4"/>
      <c r="CQQ141" s="4"/>
      <c r="CQR141" s="4"/>
      <c r="CQS141" s="4"/>
      <c r="CQT141" s="4"/>
      <c r="CQU141" s="4"/>
      <c r="CQV141" s="4"/>
      <c r="CQW141" s="4"/>
      <c r="CQX141" s="4"/>
      <c r="CQY141" s="4"/>
      <c r="CQZ141" s="4"/>
      <c r="CRA141" s="4"/>
      <c r="CRB141" s="4"/>
      <c r="CRC141" s="4"/>
      <c r="CRD141" s="4"/>
      <c r="CRE141" s="4"/>
      <c r="CRF141" s="4"/>
      <c r="CRG141" s="4"/>
      <c r="CRH141" s="4"/>
      <c r="CRI141" s="4"/>
      <c r="CRJ141" s="4"/>
      <c r="CRK141" s="4"/>
      <c r="CRL141" s="4"/>
      <c r="CRM141" s="4"/>
      <c r="CRN141" s="4"/>
      <c r="CRO141" s="4"/>
      <c r="CRP141" s="4"/>
      <c r="CRQ141" s="4"/>
      <c r="CRR141" s="4"/>
      <c r="CRS141" s="4"/>
      <c r="CRT141" s="4"/>
      <c r="CRU141" s="4"/>
      <c r="CRV141" s="4"/>
      <c r="CRW141" s="4"/>
      <c r="CRX141" s="4"/>
      <c r="CRY141" s="4"/>
      <c r="CRZ141" s="4"/>
      <c r="CSA141" s="4"/>
      <c r="CSB141" s="4"/>
      <c r="CSC141" s="4"/>
      <c r="CSD141" s="4"/>
      <c r="CSE141" s="4"/>
      <c r="CSF141" s="4"/>
      <c r="CSG141" s="4"/>
      <c r="CSH141" s="4"/>
      <c r="CSI141" s="4"/>
      <c r="CSJ141" s="4"/>
      <c r="CSK141" s="4"/>
      <c r="CSL141" s="4"/>
      <c r="CSM141" s="4"/>
      <c r="CSN141" s="4"/>
      <c r="CSO141" s="4"/>
      <c r="CSP141" s="4"/>
      <c r="CSQ141" s="4"/>
      <c r="CSR141" s="4"/>
      <c r="CSS141" s="4"/>
      <c r="CST141" s="4"/>
      <c r="CSU141" s="4"/>
      <c r="CSV141" s="4"/>
      <c r="CSW141" s="4"/>
      <c r="CSX141" s="4"/>
      <c r="CSY141" s="4"/>
      <c r="CSZ141" s="4"/>
      <c r="CTA141" s="4"/>
      <c r="CTB141" s="4"/>
      <c r="CTC141" s="4"/>
      <c r="CTD141" s="4"/>
      <c r="CTE141" s="4"/>
      <c r="CTF141" s="4"/>
      <c r="CTG141" s="4"/>
      <c r="CTH141" s="4"/>
      <c r="CTI141" s="4"/>
      <c r="CTJ141" s="4"/>
      <c r="CTK141" s="4"/>
      <c r="CTL141" s="4"/>
      <c r="CTM141" s="4"/>
      <c r="CTN141" s="4"/>
      <c r="CTO141" s="4"/>
      <c r="CTP141" s="4"/>
      <c r="CTQ141" s="4"/>
      <c r="CTR141" s="4"/>
      <c r="CTS141" s="4"/>
      <c r="CTT141" s="4"/>
      <c r="CTU141" s="4"/>
      <c r="CTV141" s="4"/>
      <c r="CTW141" s="4"/>
      <c r="CTX141" s="4"/>
      <c r="CTY141" s="4"/>
      <c r="CTZ141" s="4"/>
      <c r="CUA141" s="4"/>
      <c r="CUB141" s="4"/>
      <c r="CUC141" s="4"/>
      <c r="CUD141" s="4"/>
      <c r="CUE141" s="4"/>
      <c r="CUF141" s="4"/>
      <c r="CUG141" s="4"/>
      <c r="CUH141" s="4"/>
      <c r="CUI141" s="4"/>
      <c r="CUJ141" s="4"/>
      <c r="CUK141" s="4"/>
      <c r="CUL141" s="4"/>
      <c r="CUM141" s="4"/>
      <c r="CUN141" s="4"/>
      <c r="CUO141" s="4"/>
      <c r="CUP141" s="4"/>
      <c r="CUQ141" s="4"/>
      <c r="CUR141" s="4"/>
      <c r="CUS141" s="4"/>
      <c r="CUT141" s="4"/>
      <c r="CUU141" s="4"/>
      <c r="CUV141" s="4"/>
      <c r="CUW141" s="4"/>
      <c r="CUX141" s="4"/>
      <c r="CUY141" s="4"/>
      <c r="CUZ141" s="4"/>
      <c r="CVA141" s="4"/>
      <c r="CVB141" s="4"/>
      <c r="CVC141" s="4"/>
      <c r="CVD141" s="4"/>
      <c r="CVE141" s="4"/>
      <c r="CVF141" s="4"/>
      <c r="CVG141" s="4"/>
      <c r="CVH141" s="4"/>
      <c r="CVI141" s="4"/>
      <c r="CVJ141" s="4"/>
      <c r="CVK141" s="4"/>
      <c r="CVL141" s="4"/>
      <c r="CVM141" s="4"/>
      <c r="CVN141" s="4"/>
      <c r="CVO141" s="4"/>
      <c r="CVP141" s="4"/>
      <c r="CVQ141" s="4"/>
      <c r="CVR141" s="4"/>
      <c r="CVS141" s="4"/>
      <c r="CVT141" s="4"/>
      <c r="CVU141" s="4"/>
      <c r="CVV141" s="4"/>
      <c r="CVW141" s="4"/>
      <c r="CVX141" s="4"/>
      <c r="CVY141" s="4"/>
      <c r="CVZ141" s="4"/>
      <c r="CWA141" s="4"/>
      <c r="CWB141" s="4"/>
      <c r="CWC141" s="4"/>
      <c r="CWD141" s="4"/>
      <c r="CWE141" s="4"/>
      <c r="CWF141" s="4"/>
      <c r="CWG141" s="4"/>
      <c r="CWH141" s="4"/>
      <c r="CWI141" s="4"/>
      <c r="CWJ141" s="4"/>
      <c r="CWK141" s="4"/>
      <c r="CWL141" s="4"/>
      <c r="CWM141" s="4"/>
      <c r="CWN141" s="4"/>
      <c r="CWO141" s="4"/>
      <c r="CWP141" s="4"/>
      <c r="CWQ141" s="4"/>
      <c r="CWR141" s="4"/>
      <c r="CWS141" s="4"/>
      <c r="CWT141" s="4"/>
      <c r="CWU141" s="4"/>
      <c r="CWV141" s="4"/>
      <c r="CWW141" s="4"/>
      <c r="CWX141" s="4"/>
      <c r="CWY141" s="4"/>
      <c r="CWZ141" s="4"/>
      <c r="CXA141" s="4"/>
      <c r="CXB141" s="4"/>
      <c r="CXC141" s="4"/>
      <c r="CXD141" s="4"/>
      <c r="CXE141" s="4"/>
      <c r="CXF141" s="4"/>
      <c r="CXG141" s="4"/>
      <c r="CXH141" s="4"/>
      <c r="CXI141" s="4"/>
      <c r="CXJ141" s="4"/>
      <c r="CXK141" s="4"/>
      <c r="CXL141" s="4"/>
      <c r="CXM141" s="4"/>
      <c r="CXN141" s="4"/>
      <c r="CXO141" s="4"/>
      <c r="CXP141" s="4"/>
      <c r="CXQ141" s="4"/>
      <c r="CXR141" s="4"/>
      <c r="CXS141" s="4"/>
      <c r="CXT141" s="4"/>
      <c r="CXU141" s="4"/>
      <c r="CXV141" s="4"/>
      <c r="CXW141" s="4"/>
      <c r="CXX141" s="4"/>
      <c r="CXY141" s="4"/>
      <c r="CXZ141" s="4"/>
      <c r="CYA141" s="4"/>
      <c r="CYB141" s="4"/>
      <c r="CYC141" s="4"/>
      <c r="CYD141" s="4"/>
      <c r="CYE141" s="4"/>
      <c r="CYF141" s="4"/>
      <c r="CYG141" s="4"/>
      <c r="CYH141" s="4"/>
      <c r="CYI141" s="4"/>
      <c r="CYJ141" s="4"/>
      <c r="CYK141" s="4"/>
      <c r="CYL141" s="4"/>
      <c r="CYM141" s="4"/>
      <c r="CYN141" s="4"/>
      <c r="CYO141" s="4"/>
      <c r="CYP141" s="4"/>
      <c r="CYQ141" s="4"/>
      <c r="CYR141" s="4"/>
      <c r="CYS141" s="4"/>
      <c r="CYT141" s="4"/>
      <c r="CYU141" s="4"/>
      <c r="CYV141" s="4"/>
      <c r="CYW141" s="4"/>
      <c r="CYX141" s="4"/>
      <c r="CYY141" s="4"/>
      <c r="CYZ141" s="4"/>
      <c r="CZA141" s="4"/>
      <c r="CZB141" s="4"/>
      <c r="CZC141" s="4"/>
      <c r="CZD141" s="4"/>
      <c r="CZE141" s="4"/>
      <c r="CZF141" s="4"/>
      <c r="CZG141" s="4"/>
      <c r="CZH141" s="4"/>
      <c r="CZI141" s="4"/>
      <c r="CZJ141" s="4"/>
      <c r="CZK141" s="4"/>
      <c r="CZL141" s="4"/>
      <c r="CZM141" s="4"/>
      <c r="CZN141" s="4"/>
      <c r="CZO141" s="4"/>
      <c r="CZP141" s="4"/>
      <c r="CZQ141" s="4"/>
      <c r="CZR141" s="4"/>
      <c r="CZS141" s="4"/>
      <c r="CZT141" s="4"/>
      <c r="CZU141" s="4"/>
      <c r="CZV141" s="4"/>
      <c r="CZW141" s="4"/>
      <c r="CZX141" s="4"/>
      <c r="CZY141" s="4"/>
      <c r="CZZ141" s="4"/>
      <c r="DAA141" s="4"/>
      <c r="DAB141" s="4"/>
      <c r="DAC141" s="4"/>
      <c r="DAD141" s="4"/>
      <c r="DAE141" s="4"/>
      <c r="DAF141" s="4"/>
      <c r="DAG141" s="4"/>
      <c r="DAH141" s="4"/>
      <c r="DAI141" s="4"/>
      <c r="DAJ141" s="4"/>
      <c r="DAK141" s="4"/>
      <c r="DAL141" s="4"/>
      <c r="DAM141" s="4"/>
      <c r="DAN141" s="4"/>
      <c r="DAO141" s="4"/>
      <c r="DAP141" s="4"/>
      <c r="DAQ141" s="4"/>
      <c r="DAR141" s="4"/>
      <c r="DAS141" s="4"/>
      <c r="DAT141" s="4"/>
      <c r="DAU141" s="4"/>
      <c r="DAV141" s="4"/>
      <c r="DAW141" s="4"/>
      <c r="DAX141" s="4"/>
      <c r="DAY141" s="4"/>
      <c r="DAZ141" s="4"/>
      <c r="DBA141" s="4"/>
      <c r="DBB141" s="4"/>
      <c r="DBC141" s="4"/>
      <c r="DBD141" s="4"/>
      <c r="DBE141" s="4"/>
      <c r="DBF141" s="4"/>
      <c r="DBG141" s="4"/>
      <c r="DBH141" s="4"/>
      <c r="DBI141" s="4"/>
      <c r="DBJ141" s="4"/>
      <c r="DBK141" s="4"/>
      <c r="DBL141" s="4"/>
      <c r="DBM141" s="4"/>
      <c r="DBN141" s="4"/>
      <c r="DBO141" s="4"/>
      <c r="DBP141" s="4"/>
      <c r="DBQ141" s="4"/>
      <c r="DBR141" s="4"/>
      <c r="DBS141" s="4"/>
      <c r="DBT141" s="4"/>
      <c r="DBU141" s="4"/>
      <c r="DBV141" s="4"/>
      <c r="DBW141" s="4"/>
      <c r="DBX141" s="4"/>
      <c r="DBY141" s="4"/>
      <c r="DBZ141" s="4"/>
      <c r="DCA141" s="4"/>
      <c r="DCB141" s="4"/>
      <c r="DCC141" s="4"/>
      <c r="DCD141" s="4"/>
      <c r="DCE141" s="4"/>
      <c r="DCF141" s="4"/>
      <c r="DCG141" s="4"/>
      <c r="DCH141" s="4"/>
      <c r="DCI141" s="4"/>
      <c r="DCJ141" s="4"/>
      <c r="DCK141" s="4"/>
      <c r="DCL141" s="4"/>
      <c r="DCM141" s="4"/>
      <c r="DCN141" s="4"/>
      <c r="DCO141" s="4"/>
      <c r="DCP141" s="4"/>
      <c r="DCQ141" s="4"/>
      <c r="DCR141" s="4"/>
      <c r="DCS141" s="4"/>
      <c r="DCT141" s="4"/>
      <c r="DCU141" s="4"/>
      <c r="DCV141" s="4"/>
      <c r="DCW141" s="4"/>
      <c r="DCX141" s="4"/>
      <c r="DCY141" s="4"/>
      <c r="DCZ141" s="4"/>
      <c r="DDA141" s="4"/>
      <c r="DDB141" s="4"/>
      <c r="DDC141" s="4"/>
      <c r="DDD141" s="4"/>
      <c r="DDE141" s="4"/>
      <c r="DDF141" s="4"/>
      <c r="DDG141" s="4"/>
      <c r="DDH141" s="4"/>
      <c r="DDI141" s="4"/>
      <c r="DDJ141" s="4"/>
      <c r="DDK141" s="4"/>
      <c r="DDL141" s="4"/>
      <c r="DDM141" s="4"/>
      <c r="DDN141" s="4"/>
      <c r="DDO141" s="4"/>
      <c r="DDP141" s="4"/>
      <c r="DDQ141" s="4"/>
      <c r="DDR141" s="4"/>
      <c r="DDS141" s="4"/>
      <c r="DDT141" s="4"/>
      <c r="DDU141" s="4"/>
      <c r="DDV141" s="4"/>
      <c r="DDW141" s="4"/>
      <c r="DDX141" s="4"/>
      <c r="DDY141" s="4"/>
      <c r="DDZ141" s="4"/>
      <c r="DEA141" s="4"/>
      <c r="DEB141" s="4"/>
      <c r="DEC141" s="4"/>
      <c r="DED141" s="4"/>
      <c r="DEE141" s="4"/>
      <c r="DEF141" s="4"/>
      <c r="DEG141" s="4"/>
      <c r="DEH141" s="4"/>
      <c r="DEI141" s="4"/>
      <c r="DEJ141" s="4"/>
      <c r="DEK141" s="4"/>
      <c r="DEL141" s="4"/>
      <c r="DEM141" s="4"/>
      <c r="DEN141" s="4"/>
      <c r="DEO141" s="4"/>
      <c r="DEP141" s="4"/>
      <c r="DEQ141" s="4"/>
      <c r="DER141" s="4"/>
      <c r="DES141" s="4"/>
      <c r="DET141" s="4"/>
      <c r="DEU141" s="4"/>
      <c r="DEV141" s="4"/>
      <c r="DEW141" s="4"/>
      <c r="DEX141" s="4"/>
      <c r="DEY141" s="4"/>
      <c r="DEZ141" s="4"/>
      <c r="DFA141" s="4"/>
      <c r="DFB141" s="4"/>
      <c r="DFC141" s="4"/>
      <c r="DFD141" s="4"/>
      <c r="DFE141" s="4"/>
      <c r="DFF141" s="4"/>
      <c r="DFG141" s="4"/>
      <c r="DFH141" s="4"/>
      <c r="DFI141" s="4"/>
      <c r="DFJ141" s="4"/>
      <c r="DFK141" s="4"/>
      <c r="DFL141" s="4"/>
      <c r="DFM141" s="4"/>
      <c r="DFN141" s="4"/>
      <c r="DFO141" s="4"/>
      <c r="DFP141" s="4"/>
      <c r="DFQ141" s="4"/>
      <c r="DFR141" s="4"/>
      <c r="DFS141" s="4"/>
      <c r="DFT141" s="4"/>
      <c r="DFU141" s="4"/>
      <c r="DFV141" s="4"/>
      <c r="DFW141" s="4"/>
      <c r="DFX141" s="4"/>
      <c r="DFY141" s="4"/>
      <c r="DFZ141" s="4"/>
      <c r="DGA141" s="4"/>
      <c r="DGB141" s="4"/>
      <c r="DGC141" s="4"/>
      <c r="DGD141" s="4"/>
      <c r="DGE141" s="4"/>
      <c r="DGF141" s="4"/>
      <c r="DGG141" s="4"/>
      <c r="DGH141" s="4"/>
      <c r="DGI141" s="4"/>
      <c r="DGJ141" s="4"/>
      <c r="DGK141" s="4"/>
      <c r="DGL141" s="4"/>
      <c r="DGM141" s="4"/>
      <c r="DGN141" s="4"/>
      <c r="DGO141" s="4"/>
      <c r="DGP141" s="4"/>
      <c r="DGQ141" s="4"/>
      <c r="DGR141" s="4"/>
      <c r="DGS141" s="4"/>
      <c r="DGT141" s="4"/>
      <c r="DGU141" s="4"/>
      <c r="DGV141" s="4"/>
      <c r="DGW141" s="4"/>
      <c r="DGX141" s="4"/>
      <c r="DGY141" s="4"/>
      <c r="DGZ141" s="4"/>
      <c r="DHA141" s="4"/>
      <c r="DHB141" s="4"/>
      <c r="DHC141" s="4"/>
      <c r="DHD141" s="4"/>
      <c r="DHE141" s="4"/>
      <c r="DHF141" s="4"/>
      <c r="DHG141" s="4"/>
      <c r="DHH141" s="4"/>
      <c r="DHI141" s="4"/>
      <c r="DHJ141" s="4"/>
      <c r="DHK141" s="4"/>
      <c r="DHL141" s="4"/>
      <c r="DHM141" s="4"/>
      <c r="DHN141" s="4"/>
      <c r="DHO141" s="4"/>
      <c r="DHP141" s="4"/>
      <c r="DHQ141" s="4"/>
      <c r="DHR141" s="4"/>
      <c r="DHS141" s="4"/>
      <c r="DHT141" s="4"/>
      <c r="DHU141" s="4"/>
      <c r="DHV141" s="4"/>
      <c r="DHW141" s="4"/>
      <c r="DHX141" s="4"/>
      <c r="DHY141" s="4"/>
      <c r="DHZ141" s="4"/>
      <c r="DIA141" s="4"/>
      <c r="DIB141" s="4"/>
      <c r="DIC141" s="4"/>
      <c r="DID141" s="4"/>
      <c r="DIE141" s="4"/>
      <c r="DIF141" s="4"/>
      <c r="DIG141" s="4"/>
      <c r="DIH141" s="4"/>
      <c r="DII141" s="4"/>
      <c r="DIJ141" s="4"/>
      <c r="DIK141" s="4"/>
      <c r="DIL141" s="4"/>
      <c r="DIM141" s="4"/>
      <c r="DIN141" s="4"/>
      <c r="DIO141" s="4"/>
      <c r="DIP141" s="4"/>
      <c r="DIQ141" s="4"/>
      <c r="DIR141" s="4"/>
      <c r="DIS141" s="4"/>
      <c r="DIT141" s="4"/>
      <c r="DIU141" s="4"/>
      <c r="DIV141" s="4"/>
      <c r="DIW141" s="4"/>
      <c r="DIX141" s="4"/>
      <c r="DIY141" s="4"/>
      <c r="DIZ141" s="4"/>
      <c r="DJA141" s="4"/>
      <c r="DJB141" s="4"/>
      <c r="DJC141" s="4"/>
      <c r="DJD141" s="4"/>
      <c r="DJE141" s="4"/>
      <c r="DJF141" s="4"/>
      <c r="DJG141" s="4"/>
      <c r="DJH141" s="4"/>
      <c r="DJI141" s="4"/>
      <c r="DJJ141" s="4"/>
      <c r="DJK141" s="4"/>
      <c r="DJL141" s="4"/>
      <c r="DJM141" s="4"/>
      <c r="DJN141" s="4"/>
      <c r="DJO141" s="4"/>
      <c r="DJP141" s="4"/>
      <c r="DJQ141" s="4"/>
      <c r="DJR141" s="4"/>
      <c r="DJS141" s="4"/>
      <c r="DJT141" s="4"/>
      <c r="DJU141" s="4"/>
      <c r="DJV141" s="4"/>
      <c r="DJW141" s="4"/>
      <c r="DJX141" s="4"/>
      <c r="DJY141" s="4"/>
      <c r="DJZ141" s="4"/>
      <c r="DKA141" s="4"/>
      <c r="DKB141" s="4"/>
      <c r="DKC141" s="4"/>
      <c r="DKD141" s="4"/>
      <c r="DKE141" s="4"/>
      <c r="DKF141" s="4"/>
      <c r="DKG141" s="4"/>
      <c r="DKH141" s="4"/>
      <c r="DKI141" s="4"/>
      <c r="DKJ141" s="4"/>
      <c r="DKK141" s="4"/>
      <c r="DKL141" s="4"/>
      <c r="DKM141" s="4"/>
      <c r="DKN141" s="4"/>
      <c r="DKO141" s="4"/>
      <c r="DKP141" s="4"/>
      <c r="DKQ141" s="4"/>
      <c r="DKR141" s="4"/>
      <c r="DKS141" s="4"/>
      <c r="DKT141" s="4"/>
      <c r="DKU141" s="4"/>
      <c r="DKV141" s="4"/>
      <c r="DKW141" s="4"/>
      <c r="DKX141" s="4"/>
      <c r="DKY141" s="4"/>
      <c r="DKZ141" s="4"/>
      <c r="DLA141" s="4"/>
      <c r="DLB141" s="4"/>
      <c r="DLC141" s="4"/>
      <c r="DLD141" s="4"/>
      <c r="DLE141" s="4"/>
      <c r="DLF141" s="4"/>
      <c r="DLG141" s="4"/>
      <c r="DLH141" s="4"/>
      <c r="DLI141" s="4"/>
      <c r="DLJ141" s="4"/>
      <c r="DLK141" s="4"/>
      <c r="DLL141" s="4"/>
      <c r="DLM141" s="4"/>
      <c r="DLN141" s="4"/>
      <c r="DLO141" s="4"/>
      <c r="DLP141" s="4"/>
      <c r="DLQ141" s="4"/>
      <c r="DLR141" s="4"/>
      <c r="DLS141" s="4"/>
      <c r="DLT141" s="4"/>
      <c r="DLU141" s="4"/>
      <c r="DLV141" s="4"/>
      <c r="DLW141" s="4"/>
      <c r="DLX141" s="4"/>
      <c r="DLY141" s="4"/>
      <c r="DLZ141" s="4"/>
      <c r="DMA141" s="4"/>
      <c r="DMB141" s="4"/>
      <c r="DMC141" s="4"/>
      <c r="DMD141" s="4"/>
      <c r="DME141" s="4"/>
      <c r="DMF141" s="4"/>
      <c r="DMG141" s="4"/>
      <c r="DMH141" s="4"/>
      <c r="DMI141" s="4"/>
      <c r="DMJ141" s="4"/>
      <c r="DMK141" s="4"/>
      <c r="DML141" s="4"/>
      <c r="DMM141" s="4"/>
      <c r="DMN141" s="4"/>
      <c r="DMO141" s="4"/>
      <c r="DMP141" s="4"/>
      <c r="DMQ141" s="4"/>
      <c r="DMR141" s="4"/>
      <c r="DMS141" s="4"/>
      <c r="DMT141" s="4"/>
      <c r="DMU141" s="4"/>
      <c r="DMV141" s="4"/>
      <c r="DMW141" s="4"/>
      <c r="DMX141" s="4"/>
      <c r="DMY141" s="4"/>
      <c r="DMZ141" s="4"/>
      <c r="DNA141" s="4"/>
      <c r="DNB141" s="4"/>
      <c r="DNC141" s="4"/>
      <c r="DND141" s="4"/>
      <c r="DNE141" s="4"/>
      <c r="DNF141" s="4"/>
      <c r="DNG141" s="4"/>
      <c r="DNH141" s="4"/>
      <c r="DNI141" s="4"/>
      <c r="DNJ141" s="4"/>
      <c r="DNK141" s="4"/>
      <c r="DNL141" s="4"/>
      <c r="DNM141" s="4"/>
      <c r="DNN141" s="4"/>
      <c r="DNO141" s="4"/>
      <c r="DNP141" s="4"/>
      <c r="DNQ141" s="4"/>
      <c r="DNR141" s="4"/>
      <c r="DNS141" s="4"/>
      <c r="DNT141" s="4"/>
      <c r="DNU141" s="4"/>
      <c r="DNV141" s="4"/>
      <c r="DNW141" s="4"/>
      <c r="DNX141" s="4"/>
      <c r="DNY141" s="4"/>
      <c r="DNZ141" s="4"/>
      <c r="DOA141" s="4"/>
      <c r="DOB141" s="4"/>
      <c r="DOC141" s="4"/>
      <c r="DOD141" s="4"/>
      <c r="DOE141" s="4"/>
      <c r="DOF141" s="4"/>
      <c r="DOG141" s="4"/>
      <c r="DOH141" s="4"/>
      <c r="DOI141" s="4"/>
      <c r="DOJ141" s="4"/>
      <c r="DOK141" s="4"/>
      <c r="DOL141" s="4"/>
      <c r="DOM141" s="4"/>
      <c r="DON141" s="4"/>
      <c r="DOO141" s="4"/>
      <c r="DOP141" s="4"/>
      <c r="DOQ141" s="4"/>
      <c r="DOR141" s="4"/>
      <c r="DOS141" s="4"/>
      <c r="DOT141" s="4"/>
      <c r="DOU141" s="4"/>
      <c r="DOV141" s="4"/>
      <c r="DOW141" s="4"/>
      <c r="DOX141" s="4"/>
      <c r="DOY141" s="4"/>
      <c r="DOZ141" s="4"/>
      <c r="DPA141" s="4"/>
      <c r="DPB141" s="4"/>
      <c r="DPC141" s="4"/>
      <c r="DPD141" s="4"/>
      <c r="DPE141" s="4"/>
      <c r="DPF141" s="4"/>
      <c r="DPG141" s="4"/>
      <c r="DPH141" s="4"/>
      <c r="DPI141" s="4"/>
      <c r="DPJ141" s="4"/>
      <c r="DPK141" s="4"/>
      <c r="DPL141" s="4"/>
      <c r="DPM141" s="4"/>
      <c r="DPN141" s="4"/>
      <c r="DPO141" s="4"/>
      <c r="DPP141" s="4"/>
      <c r="DPQ141" s="4"/>
      <c r="DPR141" s="4"/>
      <c r="DPS141" s="4"/>
      <c r="DPT141" s="4"/>
      <c r="DPU141" s="4"/>
      <c r="DPV141" s="4"/>
      <c r="DPW141" s="4"/>
      <c r="DPX141" s="4"/>
      <c r="DPY141" s="4"/>
      <c r="DPZ141" s="4"/>
      <c r="DQA141" s="4"/>
      <c r="DQB141" s="4"/>
      <c r="DQC141" s="4"/>
      <c r="DQD141" s="4"/>
      <c r="DQE141" s="4"/>
      <c r="DQF141" s="4"/>
      <c r="DQG141" s="4"/>
      <c r="DQH141" s="4"/>
      <c r="DQI141" s="4"/>
      <c r="DQJ141" s="4"/>
      <c r="DQK141" s="4"/>
      <c r="DQL141" s="4"/>
      <c r="DQM141" s="4"/>
      <c r="DQN141" s="4"/>
      <c r="DQO141" s="4"/>
      <c r="DQP141" s="4"/>
      <c r="DQQ141" s="4"/>
      <c r="DQR141" s="4"/>
      <c r="DQS141" s="4"/>
      <c r="DQT141" s="4"/>
      <c r="DQU141" s="4"/>
      <c r="DQV141" s="4"/>
      <c r="DQW141" s="4"/>
      <c r="DQX141" s="4"/>
      <c r="DQY141" s="4"/>
      <c r="DQZ141" s="4"/>
      <c r="DRA141" s="4"/>
      <c r="DRB141" s="4"/>
      <c r="DRC141" s="4"/>
      <c r="DRD141" s="4"/>
      <c r="DRE141" s="4"/>
      <c r="DRF141" s="4"/>
      <c r="DRG141" s="4"/>
      <c r="DRH141" s="4"/>
      <c r="DRI141" s="4"/>
      <c r="DRJ141" s="4"/>
      <c r="DRK141" s="4"/>
      <c r="DRL141" s="4"/>
      <c r="DRM141" s="4"/>
      <c r="DRN141" s="4"/>
      <c r="DRO141" s="4"/>
      <c r="DRP141" s="4"/>
      <c r="DRQ141" s="4"/>
      <c r="DRR141" s="4"/>
      <c r="DRS141" s="4"/>
      <c r="DRT141" s="4"/>
      <c r="DRU141" s="4"/>
      <c r="DRV141" s="4"/>
      <c r="DRW141" s="4"/>
      <c r="DRX141" s="4"/>
      <c r="DRY141" s="4"/>
      <c r="DRZ141" s="4"/>
      <c r="DSA141" s="4"/>
      <c r="DSB141" s="4"/>
      <c r="DSC141" s="4"/>
      <c r="DSD141" s="4"/>
      <c r="DSE141" s="4"/>
      <c r="DSF141" s="4"/>
      <c r="DSG141" s="4"/>
      <c r="DSH141" s="4"/>
      <c r="DSI141" s="4"/>
      <c r="DSJ141" s="4"/>
      <c r="DSK141" s="4"/>
      <c r="DSL141" s="4"/>
      <c r="DSM141" s="4"/>
      <c r="DSN141" s="4"/>
      <c r="DSO141" s="4"/>
      <c r="DSP141" s="4"/>
      <c r="DSQ141" s="4"/>
      <c r="DSR141" s="4"/>
      <c r="DSS141" s="4"/>
      <c r="DST141" s="4"/>
      <c r="DSU141" s="4"/>
      <c r="DSV141" s="4"/>
      <c r="DSW141" s="4"/>
      <c r="DSX141" s="4"/>
      <c r="DSY141" s="4"/>
      <c r="DSZ141" s="4"/>
      <c r="DTA141" s="4"/>
      <c r="DTB141" s="4"/>
      <c r="DTC141" s="4"/>
      <c r="DTD141" s="4"/>
      <c r="DTE141" s="4"/>
      <c r="DTF141" s="4"/>
      <c r="DTG141" s="4"/>
      <c r="DTH141" s="4"/>
      <c r="DTI141" s="4"/>
      <c r="DTJ141" s="4"/>
      <c r="DTK141" s="4"/>
      <c r="DTL141" s="4"/>
      <c r="DTM141" s="4"/>
      <c r="DTN141" s="4"/>
      <c r="DTO141" s="4"/>
      <c r="DTP141" s="4"/>
      <c r="DTQ141" s="4"/>
      <c r="DTR141" s="4"/>
      <c r="DTS141" s="4"/>
      <c r="DTT141" s="4"/>
      <c r="DTU141" s="4"/>
      <c r="DTV141" s="4"/>
      <c r="DTW141" s="4"/>
      <c r="DTX141" s="4"/>
      <c r="DTY141" s="4"/>
      <c r="DTZ141" s="4"/>
      <c r="DUA141" s="4"/>
      <c r="DUB141" s="4"/>
      <c r="DUC141" s="4"/>
      <c r="DUD141" s="4"/>
      <c r="DUE141" s="4"/>
      <c r="DUF141" s="4"/>
      <c r="DUG141" s="4"/>
      <c r="DUH141" s="4"/>
      <c r="DUI141" s="4"/>
      <c r="DUJ141" s="4"/>
      <c r="DUK141" s="4"/>
      <c r="DUL141" s="4"/>
      <c r="DUM141" s="4"/>
      <c r="DUN141" s="4"/>
      <c r="DUO141" s="4"/>
      <c r="DUP141" s="4"/>
      <c r="DUQ141" s="4"/>
      <c r="DUR141" s="4"/>
      <c r="DUS141" s="4"/>
      <c r="DUT141" s="4"/>
      <c r="DUU141" s="4"/>
      <c r="DUV141" s="4"/>
      <c r="DUW141" s="4"/>
      <c r="DUX141" s="4"/>
      <c r="DUY141" s="4"/>
      <c r="DUZ141" s="4"/>
      <c r="DVA141" s="4"/>
      <c r="DVB141" s="4"/>
      <c r="DVC141" s="4"/>
      <c r="DVD141" s="4"/>
      <c r="DVE141" s="4"/>
      <c r="DVF141" s="4"/>
      <c r="DVG141" s="4"/>
      <c r="DVH141" s="4"/>
      <c r="DVI141" s="4"/>
      <c r="DVJ141" s="4"/>
      <c r="DVK141" s="4"/>
      <c r="DVL141" s="4"/>
      <c r="DVM141" s="4"/>
      <c r="DVN141" s="4"/>
      <c r="DVO141" s="4"/>
      <c r="DVP141" s="4"/>
      <c r="DVQ141" s="4"/>
      <c r="DVR141" s="4"/>
      <c r="DVS141" s="4"/>
      <c r="DVT141" s="4"/>
      <c r="DVU141" s="4"/>
      <c r="DVV141" s="4"/>
      <c r="DVW141" s="4"/>
      <c r="DVX141" s="4"/>
      <c r="DVY141" s="4"/>
      <c r="DVZ141" s="4"/>
      <c r="DWA141" s="4"/>
      <c r="DWB141" s="4"/>
      <c r="DWC141" s="4"/>
      <c r="DWD141" s="4"/>
      <c r="DWE141" s="4"/>
      <c r="DWF141" s="4"/>
      <c r="DWG141" s="4"/>
      <c r="DWH141" s="4"/>
      <c r="DWI141" s="4"/>
      <c r="DWJ141" s="4"/>
      <c r="DWK141" s="4"/>
      <c r="DWL141" s="4"/>
      <c r="DWM141" s="4"/>
      <c r="DWN141" s="4"/>
      <c r="DWO141" s="4"/>
      <c r="DWP141" s="4"/>
      <c r="DWQ141" s="4"/>
      <c r="DWR141" s="4"/>
      <c r="DWS141" s="4"/>
      <c r="DWT141" s="4"/>
      <c r="DWU141" s="4"/>
      <c r="DWV141" s="4"/>
      <c r="DWW141" s="4"/>
      <c r="DWX141" s="4"/>
      <c r="DWY141" s="4"/>
      <c r="DWZ141" s="4"/>
      <c r="DXA141" s="4"/>
      <c r="DXB141" s="4"/>
      <c r="DXC141" s="4"/>
      <c r="DXD141" s="4"/>
      <c r="DXE141" s="4"/>
      <c r="DXF141" s="4"/>
      <c r="DXG141" s="4"/>
      <c r="DXH141" s="4"/>
      <c r="DXI141" s="4"/>
      <c r="DXJ141" s="4"/>
      <c r="DXK141" s="4"/>
      <c r="DXL141" s="4"/>
      <c r="DXM141" s="4"/>
      <c r="DXN141" s="4"/>
      <c r="DXO141" s="4"/>
      <c r="DXP141" s="4"/>
      <c r="DXQ141" s="4"/>
      <c r="DXR141" s="4"/>
      <c r="DXS141" s="4"/>
      <c r="DXT141" s="4"/>
      <c r="DXU141" s="4"/>
      <c r="DXV141" s="4"/>
      <c r="DXW141" s="4"/>
      <c r="DXX141" s="4"/>
      <c r="DXY141" s="4"/>
      <c r="DXZ141" s="4"/>
      <c r="DYA141" s="4"/>
      <c r="DYB141" s="4"/>
      <c r="DYC141" s="4"/>
      <c r="DYD141" s="4"/>
      <c r="DYE141" s="4"/>
      <c r="DYF141" s="4"/>
      <c r="DYG141" s="4"/>
      <c r="DYH141" s="4"/>
      <c r="DYI141" s="4"/>
      <c r="DYJ141" s="4"/>
      <c r="DYK141" s="4"/>
      <c r="DYL141" s="4"/>
      <c r="DYM141" s="4"/>
      <c r="DYN141" s="4"/>
      <c r="DYO141" s="4"/>
      <c r="DYP141" s="4"/>
      <c r="DYQ141" s="4"/>
      <c r="DYR141" s="4"/>
      <c r="DYS141" s="4"/>
      <c r="DYT141" s="4"/>
      <c r="DYU141" s="4"/>
      <c r="DYV141" s="4"/>
      <c r="DYW141" s="4"/>
      <c r="DYX141" s="4"/>
      <c r="DYY141" s="4"/>
      <c r="DYZ141" s="4"/>
      <c r="DZA141" s="4"/>
      <c r="DZB141" s="4"/>
      <c r="DZC141" s="4"/>
      <c r="DZD141" s="4"/>
      <c r="DZE141" s="4"/>
      <c r="DZF141" s="4"/>
      <c r="DZG141" s="4"/>
      <c r="DZH141" s="4"/>
      <c r="DZI141" s="4"/>
      <c r="DZJ141" s="4"/>
      <c r="DZK141" s="4"/>
      <c r="DZL141" s="4"/>
      <c r="DZM141" s="4"/>
      <c r="DZN141" s="4"/>
      <c r="DZO141" s="4"/>
      <c r="DZP141" s="4"/>
      <c r="DZQ141" s="4"/>
      <c r="DZR141" s="4"/>
      <c r="DZS141" s="4"/>
      <c r="DZT141" s="4"/>
      <c r="DZU141" s="4"/>
      <c r="DZV141" s="4"/>
      <c r="DZW141" s="4"/>
      <c r="DZX141" s="4"/>
      <c r="DZY141" s="4"/>
      <c r="DZZ141" s="4"/>
      <c r="EAA141" s="4"/>
      <c r="EAB141" s="4"/>
      <c r="EAC141" s="4"/>
      <c r="EAD141" s="4"/>
      <c r="EAE141" s="4"/>
      <c r="EAF141" s="4"/>
      <c r="EAG141" s="4"/>
      <c r="EAH141" s="4"/>
      <c r="EAI141" s="4"/>
      <c r="EAJ141" s="4"/>
      <c r="EAK141" s="4"/>
      <c r="EAL141" s="4"/>
      <c r="EAM141" s="4"/>
      <c r="EAN141" s="4"/>
      <c r="EAO141" s="4"/>
      <c r="EAP141" s="4"/>
      <c r="EAQ141" s="4"/>
      <c r="EAR141" s="4"/>
      <c r="EAS141" s="4"/>
      <c r="EAT141" s="4"/>
      <c r="EAU141" s="4"/>
      <c r="EAV141" s="4"/>
      <c r="EAW141" s="4"/>
      <c r="EAX141" s="4"/>
      <c r="EAY141" s="4"/>
      <c r="EAZ141" s="4"/>
      <c r="EBA141" s="4"/>
      <c r="EBB141" s="4"/>
      <c r="EBC141" s="4"/>
      <c r="EBD141" s="4"/>
      <c r="EBE141" s="4"/>
      <c r="EBF141" s="4"/>
      <c r="EBG141" s="4"/>
      <c r="EBH141" s="4"/>
      <c r="EBI141" s="4"/>
      <c r="EBJ141" s="4"/>
      <c r="EBK141" s="4"/>
      <c r="EBL141" s="4"/>
      <c r="EBM141" s="4"/>
      <c r="EBN141" s="4"/>
      <c r="EBO141" s="4"/>
      <c r="EBP141" s="4"/>
      <c r="EBQ141" s="4"/>
      <c r="EBR141" s="4"/>
      <c r="EBS141" s="4"/>
      <c r="EBT141" s="4"/>
      <c r="EBU141" s="4"/>
      <c r="EBV141" s="4"/>
      <c r="EBW141" s="4"/>
      <c r="EBX141" s="4"/>
      <c r="EBY141" s="4"/>
      <c r="EBZ141" s="4"/>
      <c r="ECA141" s="4"/>
      <c r="ECB141" s="4"/>
      <c r="ECC141" s="4"/>
      <c r="ECD141" s="4"/>
      <c r="ECE141" s="4"/>
      <c r="ECF141" s="4"/>
      <c r="ECG141" s="4"/>
      <c r="ECH141" s="4"/>
      <c r="ECI141" s="4"/>
      <c r="ECJ141" s="4"/>
      <c r="ECK141" s="4"/>
      <c r="ECL141" s="4"/>
      <c r="ECM141" s="4"/>
      <c r="ECN141" s="4"/>
      <c r="ECO141" s="4"/>
      <c r="ECP141" s="4"/>
      <c r="ECQ141" s="4"/>
      <c r="ECR141" s="4"/>
      <c r="ECS141" s="4"/>
      <c r="ECT141" s="4"/>
      <c r="ECU141" s="4"/>
      <c r="ECV141" s="4"/>
      <c r="ECW141" s="4"/>
      <c r="ECX141" s="4"/>
      <c r="ECY141" s="4"/>
      <c r="ECZ141" s="4"/>
      <c r="EDA141" s="4"/>
      <c r="EDB141" s="4"/>
      <c r="EDC141" s="4"/>
      <c r="EDD141" s="4"/>
      <c r="EDE141" s="4"/>
      <c r="EDF141" s="4"/>
      <c r="EDG141" s="4"/>
      <c r="EDH141" s="4"/>
      <c r="EDI141" s="4"/>
      <c r="EDJ141" s="4"/>
      <c r="EDK141" s="4"/>
      <c r="EDL141" s="4"/>
      <c r="EDM141" s="4"/>
      <c r="EDN141" s="4"/>
      <c r="EDO141" s="4"/>
      <c r="EDP141" s="4"/>
      <c r="EDQ141" s="4"/>
      <c r="EDR141" s="4"/>
      <c r="EDS141" s="4"/>
      <c r="EDT141" s="4"/>
      <c r="EDU141" s="4"/>
      <c r="EDV141" s="4"/>
      <c r="EDW141" s="4"/>
      <c r="EDX141" s="4"/>
      <c r="EDY141" s="4"/>
      <c r="EDZ141" s="4"/>
      <c r="EEA141" s="4"/>
      <c r="EEB141" s="4"/>
      <c r="EEC141" s="4"/>
      <c r="EED141" s="4"/>
      <c r="EEE141" s="4"/>
      <c r="EEF141" s="4"/>
      <c r="EEG141" s="4"/>
      <c r="EEH141" s="4"/>
      <c r="EEI141" s="4"/>
      <c r="EEJ141" s="4"/>
      <c r="EEK141" s="4"/>
      <c r="EEL141" s="4"/>
      <c r="EEM141" s="4"/>
      <c r="EEN141" s="4"/>
      <c r="EEO141" s="4"/>
      <c r="EEP141" s="4"/>
      <c r="EEQ141" s="4"/>
      <c r="EER141" s="4"/>
      <c r="EES141" s="4"/>
      <c r="EET141" s="4"/>
      <c r="EEU141" s="4"/>
      <c r="EEV141" s="4"/>
      <c r="EEW141" s="4"/>
      <c r="EEX141" s="4"/>
      <c r="EEY141" s="4"/>
      <c r="EEZ141" s="4"/>
      <c r="EFA141" s="4"/>
      <c r="EFB141" s="4"/>
      <c r="EFC141" s="4"/>
      <c r="EFD141" s="4"/>
      <c r="EFE141" s="4"/>
      <c r="EFF141" s="4"/>
      <c r="EFG141" s="4"/>
      <c r="EFH141" s="4"/>
      <c r="EFI141" s="4"/>
      <c r="EFJ141" s="4"/>
      <c r="EFK141" s="4"/>
      <c r="EFL141" s="4"/>
      <c r="EFM141" s="4"/>
      <c r="EFN141" s="4"/>
      <c r="EFO141" s="4"/>
      <c r="EFP141" s="4"/>
      <c r="EFQ141" s="4"/>
      <c r="EFR141" s="4"/>
      <c r="EFS141" s="4"/>
      <c r="EFT141" s="4"/>
      <c r="EFU141" s="4"/>
      <c r="EFV141" s="4"/>
      <c r="EFW141" s="4"/>
      <c r="EFX141" s="4"/>
      <c r="EFY141" s="4"/>
      <c r="EFZ141" s="4"/>
      <c r="EGA141" s="4"/>
      <c r="EGB141" s="4"/>
      <c r="EGC141" s="4"/>
      <c r="EGD141" s="4"/>
      <c r="EGE141" s="4"/>
      <c r="EGF141" s="4"/>
      <c r="EGG141" s="4"/>
      <c r="EGH141" s="4"/>
      <c r="EGI141" s="4"/>
      <c r="EGJ141" s="4"/>
      <c r="EGK141" s="4"/>
      <c r="EGL141" s="4"/>
      <c r="EGM141" s="4"/>
      <c r="EGN141" s="4"/>
      <c r="EGO141" s="4"/>
      <c r="EGP141" s="4"/>
      <c r="EGQ141" s="4"/>
      <c r="EGR141" s="4"/>
      <c r="EGS141" s="4"/>
      <c r="EGT141" s="4"/>
      <c r="EGU141" s="4"/>
      <c r="EGV141" s="4"/>
      <c r="EGW141" s="4"/>
      <c r="EGX141" s="4"/>
      <c r="EGY141" s="4"/>
      <c r="EGZ141" s="4"/>
      <c r="EHA141" s="4"/>
      <c r="EHB141" s="4"/>
      <c r="EHC141" s="4"/>
      <c r="EHD141" s="4"/>
      <c r="EHE141" s="4"/>
      <c r="EHF141" s="4"/>
      <c r="EHG141" s="4"/>
      <c r="EHH141" s="4"/>
      <c r="EHI141" s="4"/>
      <c r="EHJ141" s="4"/>
      <c r="EHK141" s="4"/>
      <c r="EHL141" s="4"/>
      <c r="EHM141" s="4"/>
      <c r="EHN141" s="4"/>
      <c r="EHO141" s="4"/>
      <c r="EHP141" s="4"/>
      <c r="EHQ141" s="4"/>
      <c r="EHR141" s="4"/>
      <c r="EHS141" s="4"/>
      <c r="EHT141" s="4"/>
      <c r="EHU141" s="4"/>
      <c r="EHV141" s="4"/>
      <c r="EHW141" s="4"/>
      <c r="EHX141" s="4"/>
      <c r="EHY141" s="4"/>
      <c r="EHZ141" s="4"/>
      <c r="EIA141" s="4"/>
      <c r="EIB141" s="4"/>
      <c r="EIC141" s="4"/>
      <c r="EID141" s="4"/>
      <c r="EIE141" s="4"/>
      <c r="EIF141" s="4"/>
      <c r="EIG141" s="4"/>
      <c r="EIH141" s="4"/>
      <c r="EII141" s="4"/>
      <c r="EIJ141" s="4"/>
      <c r="EIK141" s="4"/>
      <c r="EIL141" s="4"/>
      <c r="EIM141" s="4"/>
      <c r="EIN141" s="4"/>
      <c r="EIO141" s="4"/>
      <c r="EIP141" s="4"/>
      <c r="EIQ141" s="4"/>
      <c r="EIR141" s="4"/>
      <c r="EIS141" s="4"/>
      <c r="EIT141" s="4"/>
      <c r="EIU141" s="4"/>
      <c r="EIV141" s="4"/>
      <c r="EIW141" s="4"/>
      <c r="EIX141" s="4"/>
      <c r="EIY141" s="4"/>
      <c r="EIZ141" s="4"/>
      <c r="EJA141" s="4"/>
      <c r="EJB141" s="4"/>
      <c r="EJC141" s="4"/>
      <c r="EJD141" s="4"/>
      <c r="EJE141" s="4"/>
      <c r="EJF141" s="4"/>
      <c r="EJG141" s="4"/>
      <c r="EJH141" s="4"/>
      <c r="EJI141" s="4"/>
      <c r="EJJ141" s="4"/>
      <c r="EJK141" s="4"/>
      <c r="EJL141" s="4"/>
      <c r="EJM141" s="4"/>
      <c r="EJN141" s="4"/>
      <c r="EJO141" s="4"/>
      <c r="EJP141" s="4"/>
      <c r="EJQ141" s="4"/>
      <c r="EJR141" s="4"/>
      <c r="EJS141" s="4"/>
      <c r="EJT141" s="4"/>
      <c r="EJU141" s="4"/>
      <c r="EJV141" s="4"/>
      <c r="EJW141" s="4"/>
      <c r="EJX141" s="4"/>
      <c r="EJY141" s="4"/>
      <c r="EJZ141" s="4"/>
      <c r="EKA141" s="4"/>
      <c r="EKB141" s="4"/>
      <c r="EKC141" s="4"/>
      <c r="EKD141" s="4"/>
      <c r="EKE141" s="4"/>
      <c r="EKF141" s="4"/>
      <c r="EKG141" s="4"/>
      <c r="EKH141" s="4"/>
      <c r="EKI141" s="4"/>
      <c r="EKJ141" s="4"/>
      <c r="EKK141" s="4"/>
      <c r="EKL141" s="4"/>
      <c r="EKM141" s="4"/>
      <c r="EKN141" s="4"/>
      <c r="EKO141" s="4"/>
      <c r="EKP141" s="4"/>
      <c r="EKQ141" s="4"/>
      <c r="EKR141" s="4"/>
      <c r="EKS141" s="4"/>
      <c r="EKT141" s="4"/>
      <c r="EKU141" s="4"/>
      <c r="EKV141" s="4"/>
      <c r="EKW141" s="4"/>
      <c r="EKX141" s="4"/>
      <c r="EKY141" s="4"/>
      <c r="EKZ141" s="4"/>
      <c r="ELA141" s="4"/>
      <c r="ELB141" s="4"/>
      <c r="ELC141" s="4"/>
      <c r="ELD141" s="4"/>
      <c r="ELE141" s="4"/>
      <c r="ELF141" s="4"/>
      <c r="ELG141" s="4"/>
      <c r="ELH141" s="4"/>
      <c r="ELI141" s="4"/>
      <c r="ELJ141" s="4"/>
      <c r="ELK141" s="4"/>
      <c r="ELL141" s="4"/>
      <c r="ELM141" s="4"/>
      <c r="ELN141" s="4"/>
      <c r="ELO141" s="4"/>
      <c r="ELP141" s="4"/>
      <c r="ELQ141" s="4"/>
      <c r="ELR141" s="4"/>
      <c r="ELS141" s="4"/>
      <c r="ELT141" s="4"/>
      <c r="ELU141" s="4"/>
      <c r="ELV141" s="4"/>
      <c r="ELW141" s="4"/>
      <c r="ELX141" s="4"/>
      <c r="ELY141" s="4"/>
      <c r="ELZ141" s="4"/>
      <c r="EMA141" s="4"/>
      <c r="EMB141" s="4"/>
      <c r="EMC141" s="4"/>
      <c r="EMD141" s="4"/>
      <c r="EME141" s="4"/>
      <c r="EMF141" s="4"/>
      <c r="EMG141" s="4"/>
      <c r="EMH141" s="4"/>
      <c r="EMI141" s="4"/>
      <c r="EMJ141" s="4"/>
      <c r="EMK141" s="4"/>
      <c r="EML141" s="4"/>
      <c r="EMM141" s="4"/>
      <c r="EMN141" s="4"/>
      <c r="EMO141" s="4"/>
      <c r="EMP141" s="4"/>
      <c r="EMQ141" s="4"/>
      <c r="EMR141" s="4"/>
      <c r="EMS141" s="4"/>
      <c r="EMT141" s="4"/>
      <c r="EMU141" s="4"/>
      <c r="EMV141" s="4"/>
      <c r="EMW141" s="4"/>
      <c r="EMX141" s="4"/>
      <c r="EMY141" s="4"/>
      <c r="EMZ141" s="4"/>
      <c r="ENA141" s="4"/>
      <c r="ENB141" s="4"/>
      <c r="ENC141" s="4"/>
      <c r="END141" s="4"/>
      <c r="ENE141" s="4"/>
      <c r="ENF141" s="4"/>
      <c r="ENG141" s="4"/>
      <c r="ENH141" s="4"/>
      <c r="ENI141" s="4"/>
      <c r="ENJ141" s="4"/>
      <c r="ENK141" s="4"/>
      <c r="ENL141" s="4"/>
      <c r="ENM141" s="4"/>
      <c r="ENN141" s="4"/>
      <c r="ENO141" s="4"/>
      <c r="ENP141" s="4"/>
      <c r="ENQ141" s="4"/>
      <c r="ENR141" s="4"/>
      <c r="ENS141" s="4"/>
      <c r="ENT141" s="4"/>
      <c r="ENU141" s="4"/>
      <c r="ENV141" s="4"/>
      <c r="ENW141" s="4"/>
      <c r="ENX141" s="4"/>
      <c r="ENY141" s="4"/>
      <c r="ENZ141" s="4"/>
      <c r="EOA141" s="4"/>
      <c r="EOB141" s="4"/>
      <c r="EOC141" s="4"/>
      <c r="EOD141" s="4"/>
      <c r="EOE141" s="4"/>
      <c r="EOF141" s="4"/>
      <c r="EOG141" s="4"/>
      <c r="EOH141" s="4"/>
      <c r="EOI141" s="4"/>
      <c r="EOJ141" s="4"/>
      <c r="EOK141" s="4"/>
      <c r="EOL141" s="4"/>
      <c r="EOM141" s="4"/>
      <c r="EON141" s="4"/>
      <c r="EOO141" s="4"/>
      <c r="EOP141" s="4"/>
      <c r="EOQ141" s="4"/>
      <c r="EOR141" s="4"/>
      <c r="EOS141" s="4"/>
      <c r="EOT141" s="4"/>
      <c r="EOU141" s="4"/>
      <c r="EOV141" s="4"/>
      <c r="EOW141" s="4"/>
      <c r="EOX141" s="4"/>
      <c r="EOY141" s="4"/>
      <c r="EOZ141" s="4"/>
      <c r="EPA141" s="4"/>
      <c r="EPB141" s="4"/>
      <c r="EPC141" s="4"/>
      <c r="EPD141" s="4"/>
      <c r="EPE141" s="4"/>
      <c r="EPF141" s="4"/>
      <c r="EPG141" s="4"/>
      <c r="EPH141" s="4"/>
      <c r="EPI141" s="4"/>
      <c r="EPJ141" s="4"/>
      <c r="EPK141" s="4"/>
      <c r="EPL141" s="4"/>
      <c r="EPM141" s="4"/>
      <c r="EPN141" s="4"/>
      <c r="EPO141" s="4"/>
      <c r="EPP141" s="4"/>
      <c r="EPQ141" s="4"/>
      <c r="EPR141" s="4"/>
      <c r="EPS141" s="4"/>
      <c r="EPT141" s="4"/>
      <c r="EPU141" s="4"/>
      <c r="EPV141" s="4"/>
      <c r="EPW141" s="4"/>
      <c r="EPX141" s="4"/>
      <c r="EPY141" s="4"/>
      <c r="EPZ141" s="4"/>
      <c r="EQA141" s="4"/>
      <c r="EQB141" s="4"/>
      <c r="EQC141" s="4"/>
      <c r="EQD141" s="4"/>
      <c r="EQE141" s="4"/>
      <c r="EQF141" s="4"/>
      <c r="EQG141" s="4"/>
      <c r="EQH141" s="4"/>
      <c r="EQI141" s="4"/>
      <c r="EQJ141" s="4"/>
      <c r="EQK141" s="4"/>
      <c r="EQL141" s="4"/>
      <c r="EQM141" s="4"/>
      <c r="EQN141" s="4"/>
      <c r="EQO141" s="4"/>
      <c r="EQP141" s="4"/>
      <c r="EQQ141" s="4"/>
      <c r="EQR141" s="4"/>
      <c r="EQS141" s="4"/>
      <c r="EQT141" s="4"/>
      <c r="EQU141" s="4"/>
      <c r="EQV141" s="4"/>
      <c r="EQW141" s="4"/>
      <c r="EQX141" s="4"/>
      <c r="EQY141" s="4"/>
      <c r="EQZ141" s="4"/>
      <c r="ERA141" s="4"/>
      <c r="ERB141" s="4"/>
      <c r="ERC141" s="4"/>
      <c r="ERD141" s="4"/>
      <c r="ERE141" s="4"/>
      <c r="ERF141" s="4"/>
      <c r="ERG141" s="4"/>
      <c r="ERH141" s="4"/>
      <c r="ERI141" s="4"/>
      <c r="ERJ141" s="4"/>
      <c r="ERK141" s="4"/>
      <c r="ERL141" s="4"/>
      <c r="ERM141" s="4"/>
      <c r="ERN141" s="4"/>
      <c r="ERO141" s="4"/>
      <c r="ERP141" s="4"/>
      <c r="ERQ141" s="4"/>
      <c r="ERR141" s="4"/>
      <c r="ERS141" s="4"/>
      <c r="ERT141" s="4"/>
      <c r="ERU141" s="4"/>
      <c r="ERV141" s="4"/>
      <c r="ERW141" s="4"/>
      <c r="ERX141" s="4"/>
      <c r="ERY141" s="4"/>
      <c r="ERZ141" s="4"/>
      <c r="ESA141" s="4"/>
      <c r="ESB141" s="4"/>
      <c r="ESC141" s="4"/>
      <c r="ESD141" s="4"/>
      <c r="ESE141" s="4"/>
      <c r="ESF141" s="4"/>
      <c r="ESG141" s="4"/>
      <c r="ESH141" s="4"/>
      <c r="ESI141" s="4"/>
      <c r="ESJ141" s="4"/>
      <c r="ESK141" s="4"/>
      <c r="ESL141" s="4"/>
      <c r="ESM141" s="4"/>
      <c r="ESN141" s="4"/>
      <c r="ESO141" s="4"/>
      <c r="ESP141" s="4"/>
      <c r="ESQ141" s="4"/>
      <c r="ESR141" s="4"/>
      <c r="ESS141" s="4"/>
      <c r="EST141" s="4"/>
      <c r="ESU141" s="4"/>
      <c r="ESV141" s="4"/>
      <c r="ESW141" s="4"/>
      <c r="ESX141" s="4"/>
      <c r="ESY141" s="4"/>
      <c r="ESZ141" s="4"/>
      <c r="ETA141" s="4"/>
      <c r="ETB141" s="4"/>
      <c r="ETC141" s="4"/>
      <c r="ETD141" s="4"/>
      <c r="ETE141" s="4"/>
      <c r="ETF141" s="4"/>
      <c r="ETG141" s="4"/>
      <c r="ETH141" s="4"/>
      <c r="ETI141" s="4"/>
      <c r="ETJ141" s="4"/>
      <c r="ETK141" s="4"/>
      <c r="ETL141" s="4"/>
      <c r="ETM141" s="4"/>
      <c r="ETN141" s="4"/>
      <c r="ETO141" s="4"/>
      <c r="ETP141" s="4"/>
      <c r="ETQ141" s="4"/>
      <c r="ETR141" s="4"/>
      <c r="ETS141" s="4"/>
      <c r="ETT141" s="4"/>
      <c r="ETU141" s="4"/>
      <c r="ETV141" s="4"/>
      <c r="ETW141" s="4"/>
      <c r="ETX141" s="4"/>
      <c r="ETY141" s="4"/>
      <c r="ETZ141" s="4"/>
      <c r="EUA141" s="4"/>
      <c r="EUB141" s="4"/>
      <c r="EUC141" s="4"/>
      <c r="EUD141" s="4"/>
      <c r="EUE141" s="4"/>
      <c r="EUF141" s="4"/>
      <c r="EUG141" s="4"/>
      <c r="EUH141" s="4"/>
      <c r="EUI141" s="4"/>
      <c r="EUJ141" s="4"/>
      <c r="EUK141" s="4"/>
      <c r="EUL141" s="4"/>
      <c r="EUM141" s="4"/>
      <c r="EUN141" s="4"/>
      <c r="EUO141" s="4"/>
      <c r="EUP141" s="4"/>
      <c r="EUQ141" s="4"/>
      <c r="EUR141" s="4"/>
      <c r="EUS141" s="4"/>
      <c r="EUT141" s="4"/>
      <c r="EUU141" s="4"/>
      <c r="EUV141" s="4"/>
      <c r="EUW141" s="4"/>
      <c r="EUX141" s="4"/>
      <c r="EUY141" s="4"/>
      <c r="EUZ141" s="4"/>
      <c r="EVA141" s="4"/>
      <c r="EVB141" s="4"/>
      <c r="EVC141" s="4"/>
      <c r="EVD141" s="4"/>
      <c r="EVE141" s="4"/>
      <c r="EVF141" s="4"/>
      <c r="EVG141" s="4"/>
      <c r="EVH141" s="4"/>
      <c r="EVI141" s="4"/>
      <c r="EVJ141" s="4"/>
      <c r="EVK141" s="4"/>
      <c r="EVL141" s="4"/>
      <c r="EVM141" s="4"/>
      <c r="EVN141" s="4"/>
      <c r="EVO141" s="4"/>
      <c r="EVP141" s="4"/>
      <c r="EVQ141" s="4"/>
      <c r="EVR141" s="4"/>
      <c r="EVS141" s="4"/>
      <c r="EVT141" s="4"/>
      <c r="EVU141" s="4"/>
      <c r="EVV141" s="4"/>
      <c r="EVW141" s="4"/>
      <c r="EVX141" s="4"/>
      <c r="EVY141" s="4"/>
      <c r="EVZ141" s="4"/>
      <c r="EWA141" s="4"/>
      <c r="EWB141" s="4"/>
      <c r="EWC141" s="4"/>
      <c r="EWD141" s="4"/>
      <c r="EWE141" s="4"/>
      <c r="EWF141" s="4"/>
      <c r="EWG141" s="4"/>
      <c r="EWH141" s="4"/>
      <c r="EWI141" s="4"/>
      <c r="EWJ141" s="4"/>
      <c r="EWK141" s="4"/>
      <c r="EWL141" s="4"/>
      <c r="EWM141" s="4"/>
      <c r="EWN141" s="4"/>
      <c r="EWO141" s="4"/>
      <c r="EWP141" s="4"/>
      <c r="EWQ141" s="4"/>
      <c r="EWR141" s="4"/>
      <c r="EWS141" s="4"/>
      <c r="EWT141" s="4"/>
      <c r="EWU141" s="4"/>
      <c r="EWV141" s="4"/>
      <c r="EWW141" s="4"/>
      <c r="EWX141" s="4"/>
      <c r="EWY141" s="4"/>
      <c r="EWZ141" s="4"/>
      <c r="EXA141" s="4"/>
      <c r="EXB141" s="4"/>
      <c r="EXC141" s="4"/>
      <c r="EXD141" s="4"/>
      <c r="EXE141" s="4"/>
      <c r="EXF141" s="4"/>
      <c r="EXG141" s="4"/>
      <c r="EXH141" s="4"/>
      <c r="EXI141" s="4"/>
      <c r="EXJ141" s="4"/>
      <c r="EXK141" s="4"/>
      <c r="EXL141" s="4"/>
      <c r="EXM141" s="4"/>
      <c r="EXN141" s="4"/>
      <c r="EXO141" s="4"/>
      <c r="EXP141" s="4"/>
      <c r="EXQ141" s="4"/>
      <c r="EXR141" s="4"/>
      <c r="EXS141" s="4"/>
      <c r="EXT141" s="4"/>
      <c r="EXU141" s="4"/>
      <c r="EXV141" s="4"/>
      <c r="EXW141" s="4"/>
      <c r="EXX141" s="4"/>
      <c r="EXY141" s="4"/>
      <c r="EXZ141" s="4"/>
      <c r="EYA141" s="4"/>
      <c r="EYB141" s="4"/>
      <c r="EYC141" s="4"/>
      <c r="EYD141" s="4"/>
      <c r="EYE141" s="4"/>
      <c r="EYF141" s="4"/>
      <c r="EYG141" s="4"/>
      <c r="EYH141" s="4"/>
      <c r="EYI141" s="4"/>
      <c r="EYJ141" s="4"/>
      <c r="EYK141" s="4"/>
      <c r="EYL141" s="4"/>
      <c r="EYM141" s="4"/>
      <c r="EYN141" s="4"/>
      <c r="EYO141" s="4"/>
      <c r="EYP141" s="4"/>
      <c r="EYQ141" s="4"/>
      <c r="EYR141" s="4"/>
      <c r="EYS141" s="4"/>
      <c r="EYT141" s="4"/>
      <c r="EYU141" s="4"/>
      <c r="EYV141" s="4"/>
      <c r="EYW141" s="4"/>
      <c r="EYX141" s="4"/>
      <c r="TOX141" s="2"/>
      <c r="TOY141" s="2"/>
      <c r="TOZ141" s="2"/>
      <c r="TPA141" s="2"/>
      <c r="TPB141" s="2"/>
      <c r="TPC141" s="2"/>
      <c r="TPD141" s="2"/>
      <c r="TPE141" s="2"/>
      <c r="TPF141" s="2"/>
      <c r="TPG141" s="2"/>
      <c r="TPH141" s="2"/>
      <c r="TPI141" s="2"/>
      <c r="TPJ141" s="2"/>
      <c r="TPK141" s="2"/>
      <c r="TPL141" s="2"/>
      <c r="TPM141" s="2"/>
      <c r="TPN141" s="2"/>
      <c r="TPO141" s="2"/>
      <c r="TPP141" s="2"/>
      <c r="TPQ141" s="2"/>
      <c r="TPR141" s="2"/>
      <c r="TPS141" s="2"/>
      <c r="TPT141" s="2"/>
      <c r="TPU141" s="2"/>
      <c r="TPV141" s="2"/>
      <c r="TPW141" s="2"/>
      <c r="TPX141" s="2"/>
      <c r="TPY141" s="2"/>
      <c r="TPZ141" s="2"/>
      <c r="TQA141" s="2"/>
      <c r="TQB141" s="2"/>
      <c r="TQC141" s="2"/>
      <c r="TQD141" s="2"/>
      <c r="TQE141" s="2"/>
      <c r="TQF141" s="2"/>
      <c r="TQG141" s="2"/>
      <c r="TQH141" s="2"/>
      <c r="TQI141" s="2"/>
      <c r="TQJ141" s="2"/>
      <c r="TQK141" s="2"/>
      <c r="TQL141" s="2"/>
      <c r="TQM141" s="2"/>
      <c r="TQN141" s="2"/>
      <c r="TQO141" s="2"/>
      <c r="TQP141" s="2"/>
      <c r="TQQ141" s="2"/>
      <c r="TQR141" s="2"/>
      <c r="TQS141" s="2"/>
      <c r="TQT141" s="2"/>
      <c r="TQU141" s="2"/>
      <c r="TQV141" s="2"/>
      <c r="TQW141" s="2"/>
      <c r="TQX141" s="2"/>
      <c r="TQY141" s="2"/>
      <c r="TQZ141" s="2"/>
      <c r="TRA141" s="2"/>
      <c r="TRB141" s="2"/>
      <c r="TRC141" s="2"/>
      <c r="TRD141" s="2"/>
      <c r="TRE141" s="2"/>
      <c r="TRF141" s="2"/>
      <c r="TRG141" s="2"/>
      <c r="TRH141" s="2"/>
      <c r="TRI141" s="2"/>
      <c r="TRJ141" s="2"/>
      <c r="TRK141" s="2"/>
      <c r="TRL141" s="2"/>
      <c r="TRM141" s="2"/>
      <c r="TRN141" s="2"/>
      <c r="TRO141" s="2"/>
      <c r="TRP141" s="2"/>
      <c r="TRQ141" s="2"/>
      <c r="TRR141" s="2"/>
      <c r="TRS141" s="2"/>
      <c r="TRT141" s="2"/>
      <c r="TRU141" s="2"/>
      <c r="TRV141" s="2"/>
      <c r="TRW141" s="2"/>
      <c r="TRX141" s="2"/>
      <c r="TRY141" s="2"/>
      <c r="TRZ141" s="2"/>
      <c r="TSA141" s="2"/>
      <c r="TSB141" s="2"/>
      <c r="TSC141" s="2"/>
      <c r="TSD141" s="2"/>
      <c r="TSE141" s="2"/>
      <c r="TSF141" s="2"/>
      <c r="TSG141" s="2"/>
      <c r="TSH141" s="2"/>
      <c r="TSI141" s="2"/>
      <c r="TSJ141" s="2"/>
      <c r="TSK141" s="2"/>
      <c r="TSL141" s="2"/>
      <c r="TSM141" s="2"/>
      <c r="TSN141" s="2"/>
      <c r="TSO141" s="2"/>
      <c r="TSP141" s="2"/>
      <c r="TSQ141" s="2"/>
      <c r="TSR141" s="2"/>
      <c r="TSS141" s="2"/>
      <c r="TST141" s="2"/>
      <c r="TSU141" s="2"/>
      <c r="TSV141" s="2"/>
      <c r="TSW141" s="2"/>
      <c r="TSX141" s="2"/>
      <c r="TSY141" s="2"/>
      <c r="TSZ141" s="2"/>
      <c r="TTA141" s="2"/>
      <c r="TTB141" s="2"/>
      <c r="TTC141" s="2"/>
      <c r="TTD141" s="2"/>
      <c r="TTE141" s="2"/>
      <c r="TTF141" s="2"/>
      <c r="TTG141" s="2"/>
      <c r="TTH141" s="2"/>
      <c r="TTI141" s="2"/>
      <c r="TTJ141" s="2"/>
      <c r="TTK141" s="2"/>
      <c r="TTL141" s="2"/>
      <c r="TTM141" s="2"/>
      <c r="TTN141" s="2"/>
      <c r="TTO141" s="2"/>
      <c r="TTP141" s="2"/>
      <c r="TTQ141" s="2"/>
      <c r="TTR141" s="2"/>
      <c r="TTS141" s="2"/>
      <c r="TTT141" s="2"/>
      <c r="TTU141" s="2"/>
      <c r="TTV141" s="2"/>
      <c r="TTW141" s="2"/>
      <c r="TTX141" s="2"/>
      <c r="TTY141" s="2"/>
      <c r="TTZ141" s="2"/>
      <c r="TUA141" s="2"/>
      <c r="TUB141" s="2"/>
      <c r="TUC141" s="2"/>
      <c r="TUD141" s="2"/>
      <c r="TUE141" s="2"/>
      <c r="TUF141" s="2"/>
      <c r="TUG141" s="2"/>
      <c r="TUH141" s="2"/>
      <c r="TUI141" s="2"/>
      <c r="TUJ141" s="2"/>
      <c r="TUK141" s="2"/>
      <c r="TUL141" s="2"/>
      <c r="TUM141" s="2"/>
      <c r="TUN141" s="2"/>
      <c r="TUO141" s="2"/>
      <c r="TUP141" s="2"/>
      <c r="TUQ141" s="2"/>
      <c r="TUR141" s="2"/>
      <c r="TUS141" s="2"/>
      <c r="TUT141" s="2"/>
      <c r="TUU141" s="2"/>
      <c r="TUV141" s="2"/>
      <c r="TUW141" s="2"/>
      <c r="TUX141" s="2"/>
      <c r="TUY141" s="2"/>
      <c r="TUZ141" s="2"/>
      <c r="TVA141" s="2"/>
      <c r="TVB141" s="2"/>
      <c r="TVC141" s="2"/>
      <c r="TVD141" s="2"/>
      <c r="TVE141" s="2"/>
      <c r="TVF141" s="2"/>
      <c r="TVG141" s="2"/>
      <c r="TVH141" s="2"/>
      <c r="TVI141" s="2"/>
      <c r="TVJ141" s="2"/>
      <c r="TVK141" s="2"/>
      <c r="TVL141" s="2"/>
      <c r="TVM141" s="2"/>
      <c r="TVN141" s="2"/>
      <c r="TVO141" s="2"/>
      <c r="TVP141" s="2"/>
      <c r="TVQ141" s="2"/>
      <c r="TVR141" s="2"/>
      <c r="TVS141" s="2"/>
      <c r="TVT141" s="2"/>
      <c r="TVU141" s="2"/>
      <c r="TVV141" s="2"/>
      <c r="TVW141" s="2"/>
      <c r="TVX141" s="2"/>
      <c r="TVY141" s="2"/>
      <c r="TVZ141" s="2"/>
      <c r="TWA141" s="2"/>
      <c r="TWB141" s="2"/>
      <c r="TWC141" s="2"/>
      <c r="TWD141" s="2"/>
      <c r="TWE141" s="2"/>
      <c r="TWF141" s="2"/>
      <c r="TWG141" s="2"/>
      <c r="TWH141" s="2"/>
      <c r="TWI141" s="2"/>
      <c r="TWJ141" s="2"/>
      <c r="TWK141" s="2"/>
      <c r="TWL141" s="2"/>
      <c r="TWM141" s="2"/>
      <c r="TWN141" s="2"/>
      <c r="TWO141" s="2"/>
      <c r="TWP141" s="2"/>
      <c r="TWQ141" s="2"/>
      <c r="TWR141" s="2"/>
      <c r="TWS141" s="2"/>
      <c r="TWT141" s="2"/>
      <c r="TWU141" s="2"/>
      <c r="TWV141" s="2"/>
      <c r="TWW141" s="2"/>
      <c r="TWX141" s="2"/>
      <c r="TWY141" s="2"/>
      <c r="TWZ141" s="2"/>
      <c r="TXA141" s="2"/>
      <c r="TXB141" s="2"/>
      <c r="TXC141" s="2"/>
      <c r="TXD141" s="2"/>
      <c r="TXE141" s="2"/>
      <c r="TXF141" s="2"/>
      <c r="TXG141" s="2"/>
      <c r="TXH141" s="2"/>
      <c r="TXI141" s="2"/>
      <c r="TXJ141" s="2"/>
      <c r="TXK141" s="2"/>
      <c r="TXL141" s="2"/>
      <c r="TXM141" s="2"/>
      <c r="TXN141" s="2"/>
      <c r="TXO141" s="2"/>
      <c r="TXP141" s="2"/>
      <c r="TXQ141" s="2"/>
      <c r="TXR141" s="2"/>
      <c r="TXS141" s="2"/>
      <c r="TXT141" s="2"/>
      <c r="TXU141" s="2"/>
      <c r="TXV141" s="2"/>
      <c r="TXW141" s="2"/>
      <c r="TXX141" s="2"/>
      <c r="TXY141" s="2"/>
      <c r="TXZ141" s="2"/>
      <c r="TYA141" s="2"/>
      <c r="TYB141" s="2"/>
      <c r="TYC141" s="2"/>
      <c r="TYD141" s="2"/>
      <c r="TYE141" s="2"/>
      <c r="TYF141" s="2"/>
      <c r="TYG141" s="2"/>
      <c r="TYH141" s="2"/>
      <c r="TYI141" s="2"/>
      <c r="TYJ141" s="2"/>
      <c r="TYK141" s="2"/>
      <c r="TYL141" s="2"/>
      <c r="TYM141" s="2"/>
      <c r="TYN141" s="2"/>
      <c r="TYO141" s="2"/>
      <c r="TYP141" s="2"/>
      <c r="TYQ141" s="2"/>
      <c r="TYR141" s="2"/>
      <c r="TYS141" s="2"/>
      <c r="TYT141" s="2"/>
      <c r="TYU141" s="2"/>
      <c r="TYV141" s="2"/>
      <c r="TYW141" s="2"/>
      <c r="TYX141" s="2"/>
      <c r="TYY141" s="2"/>
      <c r="TYZ141" s="2"/>
      <c r="TZA141" s="2"/>
      <c r="TZB141" s="2"/>
      <c r="TZC141" s="2"/>
      <c r="TZD141" s="2"/>
      <c r="TZE141" s="2"/>
      <c r="TZF141" s="2"/>
      <c r="TZG141" s="2"/>
      <c r="TZH141" s="2"/>
      <c r="TZI141" s="2"/>
      <c r="TZJ141" s="2"/>
      <c r="TZK141" s="2"/>
      <c r="TZL141" s="2"/>
      <c r="TZM141" s="2"/>
      <c r="TZN141" s="2"/>
      <c r="TZO141" s="2"/>
      <c r="TZP141" s="2"/>
      <c r="TZQ141" s="2"/>
      <c r="TZR141" s="2"/>
      <c r="TZS141" s="2"/>
      <c r="TZT141" s="2"/>
      <c r="TZU141" s="2"/>
      <c r="TZV141" s="2"/>
      <c r="TZW141" s="2"/>
      <c r="TZX141" s="2"/>
      <c r="TZY141" s="2"/>
      <c r="TZZ141" s="2"/>
      <c r="UAA141" s="2"/>
      <c r="UAB141" s="2"/>
      <c r="UAC141" s="2"/>
      <c r="UAD141" s="2"/>
      <c r="UAE141" s="2"/>
      <c r="UAF141" s="2"/>
      <c r="UAG141" s="2"/>
      <c r="UAH141" s="2"/>
      <c r="UAI141" s="2"/>
      <c r="UAJ141" s="2"/>
      <c r="UAK141" s="2"/>
      <c r="UAL141" s="2"/>
      <c r="UAM141" s="2"/>
      <c r="UAN141" s="2"/>
      <c r="UAO141" s="2"/>
      <c r="UAP141" s="2"/>
      <c r="UAQ141" s="2"/>
      <c r="UAR141" s="2"/>
      <c r="UAS141" s="2"/>
      <c r="UAT141" s="2"/>
      <c r="UAU141" s="2"/>
      <c r="UAV141" s="2"/>
      <c r="UAW141" s="2"/>
      <c r="UAX141" s="2"/>
      <c r="UAY141" s="2"/>
      <c r="UAZ141" s="2"/>
      <c r="UBA141" s="2"/>
      <c r="UBB141" s="2"/>
      <c r="UBC141" s="2"/>
      <c r="UBD141" s="2"/>
      <c r="UBE141" s="2"/>
      <c r="UBF141" s="2"/>
      <c r="UBG141" s="2"/>
      <c r="UBH141" s="2"/>
      <c r="UBI141" s="2"/>
      <c r="UBJ141" s="2"/>
      <c r="UBK141" s="2"/>
      <c r="UBL141" s="2"/>
      <c r="UBM141" s="2"/>
      <c r="UBN141" s="2"/>
      <c r="UBO141" s="2"/>
      <c r="UBP141" s="2"/>
      <c r="UBQ141" s="2"/>
      <c r="UBR141" s="2"/>
      <c r="UBS141" s="2"/>
      <c r="UBT141" s="2"/>
      <c r="UBU141" s="2"/>
      <c r="UBV141" s="2"/>
      <c r="UBW141" s="2"/>
      <c r="UBX141" s="2"/>
      <c r="UBY141" s="2"/>
      <c r="UBZ141" s="2"/>
      <c r="UCA141" s="2"/>
      <c r="UCB141" s="2"/>
      <c r="UCC141" s="2"/>
      <c r="UCD141" s="2"/>
      <c r="UCE141" s="2"/>
      <c r="UCF141" s="2"/>
      <c r="UCG141" s="2"/>
      <c r="UCH141" s="2"/>
      <c r="UCI141" s="2"/>
      <c r="UCJ141" s="2"/>
      <c r="UCK141" s="3"/>
      <c r="UCL141" s="3"/>
      <c r="UCM141" s="3"/>
      <c r="UCN141" s="3"/>
      <c r="UCO141" s="3"/>
      <c r="UCP141" s="3"/>
      <c r="UCQ141" s="3"/>
      <c r="UCR141" s="3"/>
      <c r="UCS141" s="3"/>
      <c r="UCT141" s="3"/>
      <c r="UCU141" s="3"/>
      <c r="UCV141" s="3"/>
      <c r="UCW141" s="3"/>
      <c r="UCX141" s="3"/>
      <c r="UCY141" s="3"/>
      <c r="UCZ141" s="3"/>
      <c r="UDA141" s="3"/>
      <c r="UDB141" s="3"/>
      <c r="UDC141" s="3"/>
      <c r="UDD141" s="3"/>
      <c r="UDE141" s="3"/>
      <c r="UDF141" s="3"/>
      <c r="UDG141" s="3"/>
      <c r="UDH141" s="3"/>
      <c r="UDI141" s="3"/>
      <c r="UDJ141" s="3"/>
      <c r="UDK141" s="3"/>
      <c r="UDL141" s="3"/>
      <c r="UDM141" s="3"/>
      <c r="UDN141" s="3"/>
      <c r="UDO141" s="3"/>
      <c r="UDP141" s="3"/>
      <c r="UDQ141" s="3"/>
      <c r="UDR141" s="3"/>
      <c r="UDS141" s="3"/>
      <c r="UDT141" s="3"/>
      <c r="UDU141" s="3"/>
      <c r="UDV141" s="3"/>
      <c r="UDW141" s="3"/>
      <c r="UDX141" s="3"/>
      <c r="UDY141" s="3"/>
      <c r="UDZ141" s="3"/>
      <c r="UEA141" s="3"/>
      <c r="UEB141" s="3"/>
      <c r="UEC141" s="3"/>
      <c r="UED141" s="3"/>
      <c r="UEE141" s="3"/>
      <c r="UEF141" s="3"/>
      <c r="UEG141" s="3"/>
      <c r="UEH141" s="3"/>
      <c r="UEI141" s="3"/>
      <c r="UEJ141" s="3"/>
      <c r="UEK141" s="3"/>
      <c r="UEL141" s="3"/>
      <c r="UEM141" s="3"/>
      <c r="UEN141" s="3"/>
      <c r="UEO141" s="3"/>
      <c r="UEP141" s="3"/>
      <c r="UEQ141" s="3"/>
      <c r="UER141" s="3"/>
      <c r="UES141" s="3"/>
      <c r="UET141" s="3"/>
      <c r="UEU141" s="3"/>
      <c r="UEV141" s="3"/>
      <c r="UEW141" s="3"/>
      <c r="UEX141" s="3"/>
      <c r="UEY141" s="3"/>
      <c r="UEZ141" s="3"/>
      <c r="UFA141" s="3"/>
      <c r="UFB141" s="3"/>
      <c r="UFC141" s="3"/>
      <c r="UFD141" s="3"/>
      <c r="UFE141" s="3"/>
      <c r="UFF141" s="3"/>
      <c r="UFG141" s="3"/>
      <c r="UFH141" s="3"/>
      <c r="UFI141" s="3"/>
      <c r="UFJ141" s="3"/>
      <c r="UFK141" s="3"/>
      <c r="UFL141" s="3"/>
      <c r="UFM141" s="3"/>
      <c r="UFN141" s="4"/>
      <c r="UFO141" s="4"/>
      <c r="UFP141" s="4"/>
      <c r="UFQ141" s="4"/>
      <c r="UFR141" s="4"/>
      <c r="UFS141" s="4"/>
      <c r="UFT141" s="4"/>
      <c r="UFU141" s="4"/>
      <c r="UFV141" s="4"/>
      <c r="UFW141" s="4"/>
      <c r="UFX141" s="4"/>
      <c r="UFY141" s="4"/>
      <c r="UFZ141" s="4"/>
      <c r="UGA141" s="4"/>
      <c r="UGB141" s="4"/>
      <c r="UGC141" s="4"/>
      <c r="UGD141" s="4"/>
      <c r="UGE141" s="4"/>
      <c r="UGF141" s="4"/>
      <c r="UGG141" s="4"/>
      <c r="UGH141" s="4"/>
      <c r="UGI141" s="4"/>
      <c r="UGJ141" s="4"/>
      <c r="UGK141" s="4"/>
      <c r="UGL141" s="4"/>
      <c r="UGM141" s="4"/>
      <c r="UGN141" s="4"/>
      <c r="UGO141" s="4"/>
      <c r="UGP141" s="4"/>
      <c r="UGQ141" s="4"/>
      <c r="UGR141" s="4"/>
      <c r="UGS141" s="4"/>
      <c r="UGT141" s="4"/>
      <c r="UGU141" s="4"/>
      <c r="UGV141" s="4"/>
      <c r="UGW141" s="4"/>
      <c r="UGX141" s="4"/>
      <c r="UGY141" s="4"/>
      <c r="UGZ141" s="4"/>
      <c r="UHA141" s="4"/>
      <c r="UHB141" s="4"/>
      <c r="UHC141" s="4"/>
      <c r="UHD141" s="4"/>
      <c r="UHE141" s="4"/>
      <c r="UHF141" s="4"/>
      <c r="UHG141" s="4"/>
      <c r="UHH141" s="4"/>
      <c r="UHI141" s="4"/>
      <c r="UHJ141" s="4"/>
      <c r="UHK141" s="4"/>
      <c r="UHL141" s="4"/>
      <c r="UHM141" s="4"/>
      <c r="UHN141" s="4"/>
      <c r="UHO141" s="4"/>
      <c r="UHP141" s="4"/>
      <c r="UHQ141" s="4"/>
      <c r="UHR141" s="4"/>
      <c r="UHS141" s="4"/>
      <c r="UHT141" s="4"/>
      <c r="UHU141" s="4"/>
      <c r="UHV141" s="4"/>
      <c r="UHW141" s="4"/>
      <c r="UHX141" s="4"/>
      <c r="UHY141" s="4"/>
      <c r="UHZ141" s="4"/>
      <c r="UIA141" s="4"/>
      <c r="UIB141" s="4"/>
      <c r="UIC141" s="4"/>
      <c r="UID141" s="4"/>
      <c r="UIE141" s="4"/>
      <c r="UIF141" s="4"/>
      <c r="UIG141" s="4"/>
      <c r="UIH141" s="4"/>
      <c r="UII141" s="4"/>
      <c r="UIJ141" s="4"/>
      <c r="UIK141" s="4"/>
      <c r="UIL141" s="4"/>
      <c r="UIM141" s="4"/>
      <c r="UIN141" s="4"/>
      <c r="UIO141" s="4"/>
      <c r="UIP141" s="4"/>
      <c r="UIQ141" s="4"/>
      <c r="UIR141" s="4"/>
      <c r="UIS141" s="4"/>
      <c r="UIT141" s="4"/>
      <c r="UIU141" s="4"/>
      <c r="UIV141" s="4"/>
      <c r="UIW141" s="4"/>
      <c r="UIX141" s="4"/>
      <c r="UIY141" s="4"/>
      <c r="UIZ141" s="4"/>
      <c r="UJA141" s="4"/>
      <c r="UJB141" s="4"/>
      <c r="UJC141" s="4"/>
      <c r="UJD141" s="4"/>
      <c r="UJE141" s="4"/>
      <c r="UJF141" s="4"/>
      <c r="UJG141" s="4"/>
      <c r="UJH141" s="4"/>
      <c r="UJI141" s="4"/>
      <c r="UJJ141" s="4"/>
      <c r="UJK141" s="4"/>
      <c r="UJL141" s="4"/>
      <c r="UJM141" s="4"/>
      <c r="UJN141" s="4"/>
      <c r="UJO141" s="4"/>
      <c r="UJP141" s="4"/>
      <c r="UJQ141" s="4"/>
      <c r="UJR141" s="4"/>
      <c r="UJS141" s="4"/>
      <c r="UJT141" s="4"/>
      <c r="UJU141" s="4"/>
      <c r="UJV141" s="4"/>
      <c r="UJW141" s="4"/>
      <c r="UJX141" s="4"/>
      <c r="UJY141" s="4"/>
      <c r="UJZ141" s="4"/>
      <c r="UKA141" s="4"/>
      <c r="UKB141" s="4"/>
      <c r="UKC141" s="4"/>
      <c r="UKD141" s="4"/>
      <c r="UKE141" s="4"/>
      <c r="UKF141" s="4"/>
      <c r="UKG141" s="4"/>
      <c r="UKH141" s="4"/>
      <c r="UKI141" s="4"/>
      <c r="UKJ141" s="4"/>
      <c r="UKK141" s="4"/>
      <c r="UKL141" s="4"/>
      <c r="UKM141" s="4"/>
      <c r="UKN141" s="4"/>
      <c r="UKO141" s="4"/>
      <c r="UKP141" s="4"/>
      <c r="UKQ141" s="4"/>
      <c r="UKR141" s="4"/>
      <c r="UKS141" s="4"/>
      <c r="UKT141" s="4"/>
      <c r="UKU141" s="4"/>
      <c r="UKV141" s="4"/>
      <c r="UKW141" s="4"/>
      <c r="UKX141" s="4"/>
      <c r="UKY141" s="4"/>
      <c r="UKZ141" s="4"/>
      <c r="ULA141" s="4"/>
      <c r="ULB141" s="4"/>
      <c r="ULC141" s="4"/>
      <c r="ULD141" s="4"/>
      <c r="ULE141" s="4"/>
      <c r="ULF141" s="4"/>
      <c r="ULG141" s="4"/>
      <c r="ULH141" s="4"/>
      <c r="ULI141" s="4"/>
      <c r="ULJ141" s="4"/>
      <c r="ULK141" s="4"/>
      <c r="ULL141" s="4"/>
      <c r="ULM141" s="4"/>
      <c r="ULN141" s="4"/>
      <c r="ULO141" s="4"/>
      <c r="ULP141" s="4"/>
      <c r="ULQ141" s="4"/>
      <c r="ULR141" s="4"/>
      <c r="ULS141" s="4"/>
      <c r="ULT141" s="4"/>
      <c r="ULU141" s="4"/>
      <c r="ULV141" s="4"/>
      <c r="ULW141" s="4"/>
      <c r="ULX141" s="4"/>
      <c r="ULY141" s="4"/>
      <c r="ULZ141" s="4"/>
      <c r="UMA141" s="4"/>
      <c r="UMB141" s="4"/>
      <c r="UMC141" s="4"/>
      <c r="UMD141" s="4"/>
      <c r="UME141" s="4"/>
      <c r="UMF141" s="4"/>
      <c r="UMG141" s="4"/>
      <c r="UMH141" s="4"/>
      <c r="UMI141" s="4"/>
      <c r="UMJ141" s="4"/>
      <c r="UMK141" s="4"/>
      <c r="UML141" s="4"/>
      <c r="UMM141" s="4"/>
      <c r="UMN141" s="4"/>
      <c r="UMO141" s="4"/>
      <c r="UMP141" s="4"/>
      <c r="UMQ141" s="4"/>
      <c r="UMR141" s="4"/>
      <c r="UMS141" s="4"/>
      <c r="UMT141" s="4"/>
      <c r="UMU141" s="4"/>
      <c r="UMV141" s="4"/>
      <c r="UMW141" s="4"/>
      <c r="UMX141" s="4"/>
      <c r="UMY141" s="4"/>
      <c r="UMZ141" s="4"/>
      <c r="UNA141" s="4"/>
      <c r="UNB141" s="4"/>
      <c r="UNC141" s="4"/>
      <c r="UND141" s="4"/>
      <c r="UNE141" s="4"/>
      <c r="UNF141" s="4"/>
      <c r="UNG141" s="4"/>
      <c r="UNH141" s="4"/>
      <c r="UNI141" s="4"/>
      <c r="UNJ141" s="4"/>
      <c r="UNK141" s="4"/>
      <c r="UNL141" s="4"/>
      <c r="UNM141" s="4"/>
      <c r="UNN141" s="4"/>
      <c r="UNO141" s="4"/>
      <c r="UNP141" s="4"/>
      <c r="UNQ141" s="4"/>
      <c r="UNR141" s="4"/>
      <c r="UNS141" s="4"/>
      <c r="UNT141" s="4"/>
      <c r="UNU141" s="4"/>
      <c r="UNV141" s="4"/>
      <c r="UNW141" s="4"/>
      <c r="UNX141" s="4"/>
      <c r="UNY141" s="4"/>
      <c r="UNZ141" s="4"/>
      <c r="UOA141" s="4"/>
      <c r="UOB141" s="4"/>
      <c r="UOC141" s="4"/>
      <c r="UOD141" s="4"/>
      <c r="UOE141" s="4"/>
      <c r="UOF141" s="4"/>
      <c r="UOG141" s="4"/>
      <c r="UOH141" s="4"/>
      <c r="UOI141" s="4"/>
      <c r="UOJ141" s="4"/>
      <c r="UOK141" s="4"/>
      <c r="UOL141" s="4"/>
      <c r="UOM141" s="4"/>
      <c r="UON141" s="4"/>
      <c r="UOO141" s="4"/>
      <c r="UOP141" s="4"/>
      <c r="UOQ141" s="4"/>
      <c r="UOR141" s="4"/>
      <c r="UOS141" s="4"/>
      <c r="UOT141" s="4"/>
      <c r="UOU141" s="4"/>
      <c r="UOV141" s="4"/>
      <c r="UOW141" s="4"/>
      <c r="UOX141" s="4"/>
      <c r="UOY141" s="4"/>
      <c r="UOZ141" s="4"/>
      <c r="UPA141" s="4"/>
      <c r="UPB141" s="4"/>
      <c r="UPC141" s="4"/>
      <c r="UPD141" s="4"/>
      <c r="UPE141" s="4"/>
      <c r="UPF141" s="4"/>
      <c r="UPG141" s="4"/>
      <c r="UPH141" s="4"/>
      <c r="UPI141" s="4"/>
      <c r="UPJ141" s="4"/>
      <c r="UPK141" s="4"/>
      <c r="UPL141" s="4"/>
      <c r="UPM141" s="4"/>
      <c r="UPN141" s="4"/>
      <c r="UPO141" s="4"/>
      <c r="UPP141" s="4"/>
      <c r="UPQ141" s="4"/>
      <c r="UPR141" s="4"/>
      <c r="UPS141" s="4"/>
      <c r="UPT141" s="4"/>
      <c r="UPU141" s="4"/>
      <c r="UPV141" s="4"/>
      <c r="UPW141" s="4"/>
      <c r="UPX141" s="4"/>
      <c r="UPY141" s="4"/>
      <c r="UPZ141" s="4"/>
      <c r="UQA141" s="4"/>
      <c r="UQB141" s="4"/>
      <c r="UQC141" s="4"/>
      <c r="UQD141" s="4"/>
      <c r="UQE141" s="4"/>
      <c r="UQF141" s="4"/>
      <c r="UQG141" s="4"/>
      <c r="UQH141" s="4"/>
      <c r="UQI141" s="4"/>
      <c r="UQJ141" s="4"/>
      <c r="UQK141" s="4"/>
      <c r="UQL141" s="4"/>
      <c r="UQM141" s="4"/>
      <c r="UQN141" s="4"/>
      <c r="UQO141" s="4"/>
      <c r="UQP141" s="4"/>
      <c r="UQQ141" s="4"/>
      <c r="UQR141" s="4"/>
      <c r="UQS141" s="4"/>
      <c r="UQT141" s="4"/>
      <c r="UQU141" s="4"/>
      <c r="UQV141" s="4"/>
      <c r="UQW141" s="4"/>
      <c r="UQX141" s="4"/>
      <c r="UQY141" s="4"/>
      <c r="UQZ141" s="4"/>
      <c r="URA141" s="4"/>
      <c r="URB141" s="4"/>
      <c r="URC141" s="4"/>
      <c r="URD141" s="4"/>
      <c r="URE141" s="4"/>
      <c r="URF141" s="4"/>
      <c r="URG141" s="4"/>
      <c r="URH141" s="4"/>
      <c r="URI141" s="4"/>
      <c r="URJ141" s="4"/>
      <c r="URK141" s="4"/>
      <c r="URL141" s="4"/>
      <c r="URM141" s="4"/>
      <c r="URN141" s="4"/>
      <c r="URO141" s="4"/>
      <c r="URP141" s="4"/>
      <c r="URQ141" s="4"/>
      <c r="URR141" s="4"/>
      <c r="URS141" s="4"/>
      <c r="URT141" s="4"/>
      <c r="URU141" s="4"/>
      <c r="URV141" s="4"/>
      <c r="URW141" s="4"/>
      <c r="URX141" s="4"/>
      <c r="URY141" s="4"/>
      <c r="URZ141" s="4"/>
      <c r="USA141" s="4"/>
      <c r="USB141" s="4"/>
      <c r="USC141" s="4"/>
      <c r="USD141" s="4"/>
      <c r="USE141" s="4"/>
      <c r="USF141" s="4"/>
      <c r="USG141" s="4"/>
      <c r="USH141" s="4"/>
      <c r="USI141" s="4"/>
      <c r="USJ141" s="4"/>
      <c r="USK141" s="4"/>
      <c r="USL141" s="4"/>
      <c r="USM141" s="4"/>
      <c r="USN141" s="4"/>
      <c r="USO141" s="4"/>
      <c r="USP141" s="4"/>
      <c r="USQ141" s="4"/>
      <c r="USR141" s="4"/>
      <c r="USS141" s="4"/>
      <c r="UST141" s="4"/>
      <c r="USU141" s="4"/>
      <c r="USV141" s="4"/>
      <c r="USW141" s="4"/>
      <c r="USX141" s="4"/>
      <c r="USY141" s="4"/>
      <c r="USZ141" s="4"/>
      <c r="UTA141" s="4"/>
      <c r="UTB141" s="4"/>
      <c r="UTC141" s="4"/>
      <c r="UTD141" s="4"/>
      <c r="UTE141" s="4"/>
      <c r="UTF141" s="4"/>
      <c r="UTG141" s="4"/>
      <c r="UTH141" s="4"/>
      <c r="UTI141" s="4"/>
      <c r="UTJ141" s="4"/>
      <c r="UTK141" s="4"/>
      <c r="UTL141" s="4"/>
      <c r="UTM141" s="4"/>
      <c r="UTN141" s="4"/>
      <c r="UTO141" s="4"/>
      <c r="UTP141" s="4"/>
      <c r="UTQ141" s="4"/>
      <c r="UTR141" s="4"/>
      <c r="UTS141" s="4"/>
      <c r="UTT141" s="4"/>
      <c r="UTU141" s="4"/>
      <c r="UTV141" s="4"/>
      <c r="UTW141" s="4"/>
      <c r="UTX141" s="4"/>
      <c r="UTY141" s="4"/>
      <c r="UTZ141" s="4"/>
      <c r="UUA141" s="4"/>
      <c r="UUB141" s="4"/>
      <c r="UUC141" s="4"/>
      <c r="UUD141" s="4"/>
      <c r="UUE141" s="4"/>
      <c r="UUF141" s="4"/>
      <c r="UUG141" s="4"/>
      <c r="UUH141" s="4"/>
      <c r="UUI141" s="4"/>
      <c r="UUJ141" s="4"/>
      <c r="UUK141" s="4"/>
      <c r="UUL141" s="4"/>
      <c r="UUM141" s="4"/>
      <c r="UUN141" s="4"/>
      <c r="UUO141" s="4"/>
      <c r="UUP141" s="4"/>
      <c r="UUQ141" s="4"/>
      <c r="UUR141" s="4"/>
      <c r="UUS141" s="4"/>
      <c r="UUT141" s="4"/>
      <c r="UUU141" s="4"/>
      <c r="UUV141" s="4"/>
      <c r="UUW141" s="4"/>
      <c r="UUX141" s="4"/>
      <c r="UUY141" s="4"/>
      <c r="UUZ141" s="4"/>
      <c r="UVA141" s="4"/>
      <c r="UVB141" s="4"/>
      <c r="UVC141" s="4"/>
      <c r="UVD141" s="4"/>
      <c r="UVE141" s="4"/>
      <c r="UVF141" s="4"/>
      <c r="UVG141" s="4"/>
      <c r="UVH141" s="4"/>
      <c r="UVI141" s="4"/>
      <c r="UVJ141" s="4"/>
      <c r="UVK141" s="4"/>
      <c r="UVL141" s="4"/>
      <c r="UVM141" s="4"/>
      <c r="UVN141" s="4"/>
      <c r="UVO141" s="4"/>
      <c r="UVP141" s="4"/>
      <c r="UVQ141" s="4"/>
      <c r="UVR141" s="4"/>
      <c r="UVS141" s="4"/>
      <c r="UVT141" s="4"/>
      <c r="UVU141" s="4"/>
      <c r="UVV141" s="4"/>
      <c r="UVW141" s="4"/>
      <c r="UVX141" s="4"/>
      <c r="UVY141" s="4"/>
      <c r="UVZ141" s="4"/>
      <c r="UWA141" s="4"/>
      <c r="UWB141" s="4"/>
      <c r="UWC141" s="4"/>
      <c r="UWD141" s="4"/>
      <c r="UWE141" s="4"/>
      <c r="UWF141" s="4"/>
      <c r="UWG141" s="4"/>
      <c r="UWH141" s="4"/>
      <c r="UWI141" s="4"/>
      <c r="UWJ141" s="4"/>
      <c r="UWK141" s="4"/>
      <c r="UWL141" s="4"/>
      <c r="UWM141" s="4"/>
      <c r="UWN141" s="4"/>
      <c r="UWO141" s="4"/>
      <c r="UWP141" s="4"/>
      <c r="UWQ141" s="4"/>
      <c r="UWR141" s="4"/>
      <c r="UWS141" s="4"/>
      <c r="UWT141" s="4"/>
      <c r="UWU141" s="4"/>
      <c r="UWV141" s="4"/>
      <c r="UWW141" s="4"/>
      <c r="UWX141" s="4"/>
      <c r="UWY141" s="4"/>
      <c r="UWZ141" s="4"/>
      <c r="UXA141" s="4"/>
      <c r="UXB141" s="4"/>
      <c r="UXC141" s="4"/>
      <c r="UXD141" s="4"/>
      <c r="UXE141" s="4"/>
      <c r="UXF141" s="4"/>
      <c r="UXG141" s="4"/>
      <c r="UXH141" s="4"/>
      <c r="UXI141" s="4"/>
      <c r="UXJ141" s="4"/>
      <c r="UXK141" s="4"/>
      <c r="UXL141" s="4"/>
      <c r="UXM141" s="4"/>
      <c r="UXN141" s="4"/>
      <c r="UXO141" s="4"/>
      <c r="UXP141" s="4"/>
      <c r="UXQ141" s="4"/>
      <c r="UXR141" s="4"/>
      <c r="UXS141" s="4"/>
      <c r="UXT141" s="4"/>
      <c r="UXU141" s="4"/>
      <c r="UXV141" s="4"/>
      <c r="UXW141" s="4"/>
      <c r="UXX141" s="4"/>
      <c r="UXY141" s="4"/>
      <c r="UXZ141" s="4"/>
      <c r="UYA141" s="4"/>
      <c r="UYB141" s="4"/>
      <c r="UYC141" s="4"/>
      <c r="UYD141" s="4"/>
      <c r="UYE141" s="4"/>
      <c r="UYF141" s="4"/>
      <c r="UYG141" s="4"/>
      <c r="UYH141" s="4"/>
      <c r="UYI141" s="4"/>
      <c r="UYJ141" s="4"/>
      <c r="UYK141" s="4"/>
      <c r="UYL141" s="4"/>
      <c r="UYM141" s="4"/>
      <c r="UYN141" s="4"/>
      <c r="UYO141" s="4"/>
      <c r="UYP141" s="4"/>
      <c r="UYQ141" s="4"/>
      <c r="UYR141" s="4"/>
      <c r="UYS141" s="4"/>
      <c r="UYT141" s="4"/>
      <c r="UYU141" s="4"/>
      <c r="UYV141" s="4"/>
      <c r="UYW141" s="4"/>
      <c r="UYX141" s="4"/>
      <c r="UYY141" s="4"/>
      <c r="UYZ141" s="4"/>
      <c r="UZA141" s="4"/>
      <c r="UZB141" s="4"/>
      <c r="UZC141" s="4"/>
      <c r="UZD141" s="4"/>
      <c r="UZE141" s="4"/>
      <c r="UZF141" s="4"/>
      <c r="UZG141" s="4"/>
      <c r="UZH141" s="4"/>
      <c r="UZI141" s="4"/>
      <c r="UZJ141" s="4"/>
      <c r="UZK141" s="4"/>
      <c r="UZL141" s="4"/>
      <c r="UZM141" s="4"/>
      <c r="UZN141" s="4"/>
      <c r="UZO141" s="4"/>
      <c r="UZP141" s="4"/>
      <c r="UZQ141" s="4"/>
      <c r="UZR141" s="4"/>
      <c r="UZS141" s="4"/>
      <c r="UZT141" s="4"/>
      <c r="UZU141" s="4"/>
      <c r="UZV141" s="4"/>
      <c r="UZW141" s="4"/>
      <c r="UZX141" s="4"/>
      <c r="UZY141" s="4"/>
      <c r="UZZ141" s="4"/>
      <c r="VAA141" s="4"/>
      <c r="VAB141" s="4"/>
      <c r="VAC141" s="4"/>
      <c r="VAD141" s="4"/>
      <c r="VAE141" s="4"/>
      <c r="VAF141" s="4"/>
      <c r="VAG141" s="4"/>
      <c r="VAH141" s="4"/>
      <c r="VAI141" s="4"/>
      <c r="VAJ141" s="4"/>
      <c r="VAK141" s="4"/>
      <c r="VAL141" s="4"/>
      <c r="VAM141" s="4"/>
      <c r="VAN141" s="4"/>
      <c r="VAO141" s="4"/>
      <c r="VAP141" s="4"/>
      <c r="VAQ141" s="4"/>
      <c r="VAR141" s="4"/>
      <c r="VAS141" s="4"/>
      <c r="VAT141" s="4"/>
      <c r="VAU141" s="4"/>
      <c r="VAV141" s="4"/>
      <c r="VAW141" s="4"/>
      <c r="VAX141" s="4"/>
      <c r="VAY141" s="4"/>
      <c r="VAZ141" s="4"/>
      <c r="VBA141" s="4"/>
      <c r="VBB141" s="4"/>
      <c r="VBC141" s="4"/>
      <c r="VBD141" s="4"/>
      <c r="VBE141" s="4"/>
      <c r="VBF141" s="4"/>
      <c r="VBG141" s="4"/>
      <c r="VBH141" s="4"/>
      <c r="VBI141" s="4"/>
      <c r="VBJ141" s="4"/>
      <c r="VBK141" s="4"/>
      <c r="VBL141" s="4"/>
      <c r="VBM141" s="4"/>
      <c r="VBN141" s="4"/>
      <c r="VBO141" s="4"/>
      <c r="VBP141" s="4"/>
      <c r="VBQ141" s="4"/>
      <c r="VBR141" s="4"/>
      <c r="VBS141" s="4"/>
      <c r="VBT141" s="4"/>
      <c r="VBU141" s="4"/>
      <c r="VBV141" s="4"/>
      <c r="VBW141" s="4"/>
      <c r="VBX141" s="4"/>
      <c r="VBY141" s="4"/>
      <c r="VBZ141" s="4"/>
      <c r="VCA141" s="4"/>
      <c r="VCB141" s="4"/>
      <c r="VCC141" s="4"/>
      <c r="VCD141" s="4"/>
      <c r="VCE141" s="4"/>
      <c r="VCF141" s="4"/>
      <c r="VCG141" s="4"/>
      <c r="VCH141" s="4"/>
      <c r="VCI141" s="4"/>
      <c r="VCJ141" s="4"/>
      <c r="VCK141" s="4"/>
      <c r="VCL141" s="4"/>
      <c r="VCM141" s="4"/>
      <c r="VCN141" s="4"/>
      <c r="VCO141" s="4"/>
      <c r="VCP141" s="4"/>
      <c r="VCQ141" s="4"/>
      <c r="VCR141" s="4"/>
      <c r="VCS141" s="4"/>
      <c r="VCT141" s="4"/>
      <c r="VCU141" s="4"/>
      <c r="VCV141" s="4"/>
      <c r="VCW141" s="4"/>
      <c r="VCX141" s="4"/>
      <c r="VCY141" s="4"/>
      <c r="VCZ141" s="4"/>
      <c r="VDA141" s="4"/>
      <c r="VDB141" s="4"/>
      <c r="VDC141" s="4"/>
      <c r="VDD141" s="4"/>
      <c r="VDE141" s="4"/>
      <c r="VDF141" s="4"/>
      <c r="VDG141" s="4"/>
      <c r="VDH141" s="4"/>
      <c r="VDI141" s="4"/>
      <c r="VDJ141" s="4"/>
      <c r="VDK141" s="4"/>
      <c r="VDL141" s="4"/>
      <c r="VDM141" s="4"/>
      <c r="VDN141" s="4"/>
      <c r="VDO141" s="4"/>
      <c r="VDP141" s="4"/>
      <c r="VDQ141" s="4"/>
      <c r="VDR141" s="4"/>
      <c r="VDS141" s="4"/>
      <c r="VDT141" s="4"/>
      <c r="VDU141" s="4"/>
      <c r="VDV141" s="4"/>
      <c r="VDW141" s="4"/>
      <c r="VDX141" s="4"/>
      <c r="VDY141" s="4"/>
      <c r="VDZ141" s="4"/>
      <c r="VEA141" s="4"/>
      <c r="VEB141" s="4"/>
      <c r="VEC141" s="4"/>
      <c r="VED141" s="4"/>
      <c r="VEE141" s="4"/>
      <c r="VEF141" s="4"/>
      <c r="VEG141" s="4"/>
      <c r="VEH141" s="4"/>
      <c r="VEI141" s="4"/>
      <c r="VEJ141" s="4"/>
      <c r="VEK141" s="4"/>
      <c r="VEL141" s="4"/>
      <c r="VEM141" s="4"/>
      <c r="VEN141" s="4"/>
      <c r="VEO141" s="4"/>
      <c r="VEP141" s="4"/>
      <c r="VEQ141" s="4"/>
      <c r="VER141" s="4"/>
      <c r="VES141" s="4"/>
      <c r="VET141" s="4"/>
      <c r="VEU141" s="4"/>
      <c r="VEV141" s="4"/>
      <c r="VEW141" s="4"/>
      <c r="VEX141" s="4"/>
      <c r="VEY141" s="4"/>
      <c r="VEZ141" s="4"/>
      <c r="VFA141" s="4"/>
      <c r="VFB141" s="4"/>
      <c r="VFC141" s="4"/>
      <c r="VFD141" s="4"/>
      <c r="VFE141" s="4"/>
      <c r="VFF141" s="4"/>
      <c r="VFG141" s="4"/>
      <c r="VFH141" s="4"/>
      <c r="VFI141" s="4"/>
      <c r="VFJ141" s="4"/>
      <c r="VFK141" s="4"/>
      <c r="VFL141" s="4"/>
      <c r="VFM141" s="4"/>
      <c r="VFN141" s="4"/>
      <c r="VFO141" s="4"/>
      <c r="VFP141" s="4"/>
      <c r="VFQ141" s="4"/>
      <c r="VFR141" s="4"/>
      <c r="VFS141" s="4"/>
      <c r="VFT141" s="4"/>
      <c r="VFU141" s="4"/>
      <c r="VFV141" s="4"/>
      <c r="VFW141" s="4"/>
      <c r="VFX141" s="4"/>
      <c r="VFY141" s="4"/>
      <c r="VFZ141" s="4"/>
      <c r="VGA141" s="4"/>
      <c r="VGB141" s="4"/>
      <c r="VGC141" s="4"/>
      <c r="VGD141" s="4"/>
      <c r="VGE141" s="4"/>
      <c r="VGF141" s="4"/>
      <c r="VGG141" s="4"/>
      <c r="VGH141" s="4"/>
      <c r="VGI141" s="4"/>
      <c r="VGJ141" s="4"/>
      <c r="VGK141" s="4"/>
      <c r="VGL141" s="4"/>
      <c r="VGM141" s="4"/>
      <c r="VGN141" s="4"/>
      <c r="VGO141" s="4"/>
      <c r="VGP141" s="4"/>
      <c r="VGQ141" s="4"/>
      <c r="VGR141" s="4"/>
      <c r="VGS141" s="4"/>
      <c r="VGT141" s="4"/>
      <c r="VGU141" s="4"/>
      <c r="VGV141" s="4"/>
      <c r="VGW141" s="4"/>
      <c r="VGX141" s="4"/>
      <c r="VGY141" s="4"/>
      <c r="VGZ141" s="4"/>
      <c r="VHA141" s="4"/>
      <c r="VHB141" s="4"/>
      <c r="VHC141" s="4"/>
      <c r="VHD141" s="4"/>
      <c r="VHE141" s="4"/>
      <c r="VHF141" s="4"/>
      <c r="VHG141" s="4"/>
      <c r="VHH141" s="4"/>
      <c r="VHI141" s="4"/>
      <c r="VHJ141" s="4"/>
      <c r="VHK141" s="4"/>
      <c r="VHL141" s="4"/>
      <c r="VHM141" s="4"/>
      <c r="VHN141" s="4"/>
      <c r="VHO141" s="4"/>
      <c r="VHP141" s="4"/>
      <c r="VHQ141" s="4"/>
      <c r="VHR141" s="4"/>
      <c r="VHS141" s="4"/>
      <c r="VHT141" s="4"/>
      <c r="VHU141" s="4"/>
      <c r="VHV141" s="4"/>
      <c r="VHW141" s="4"/>
      <c r="VHX141" s="4"/>
      <c r="VHY141" s="4"/>
      <c r="VHZ141" s="4"/>
      <c r="VIA141" s="4"/>
      <c r="VIB141" s="4"/>
      <c r="VIC141" s="4"/>
      <c r="VID141" s="4"/>
      <c r="VIE141" s="4"/>
      <c r="VIF141" s="4"/>
      <c r="VIG141" s="4"/>
      <c r="VIH141" s="4"/>
      <c r="VII141" s="4"/>
      <c r="VIJ141" s="4"/>
      <c r="VIK141" s="4"/>
      <c r="VIL141" s="4"/>
      <c r="VIM141" s="4"/>
      <c r="VIN141" s="4"/>
      <c r="VIO141" s="4"/>
      <c r="VIP141" s="4"/>
      <c r="VIQ141" s="4"/>
      <c r="VIR141" s="4"/>
      <c r="VIS141" s="4"/>
      <c r="VIT141" s="4"/>
      <c r="VIU141" s="4"/>
      <c r="VIV141" s="4"/>
      <c r="VIW141" s="4"/>
      <c r="VIX141" s="4"/>
      <c r="VIY141" s="4"/>
      <c r="VIZ141" s="4"/>
      <c r="VJA141" s="4"/>
      <c r="VJB141" s="4"/>
      <c r="VJC141" s="4"/>
      <c r="VJD141" s="4"/>
      <c r="VJE141" s="4"/>
      <c r="VJF141" s="4"/>
      <c r="VJG141" s="4"/>
      <c r="VJH141" s="4"/>
      <c r="VJI141" s="4"/>
      <c r="VJJ141" s="4"/>
      <c r="VJK141" s="4"/>
      <c r="VJL141" s="4"/>
      <c r="VJM141" s="4"/>
      <c r="VJN141" s="4"/>
      <c r="VJO141" s="4"/>
      <c r="VJP141" s="4"/>
      <c r="VJQ141" s="4"/>
      <c r="VJR141" s="4"/>
      <c r="VJS141" s="4"/>
      <c r="VJT141" s="4"/>
      <c r="VJU141" s="4"/>
      <c r="VJV141" s="4"/>
      <c r="VJW141" s="4"/>
      <c r="VJX141" s="4"/>
      <c r="VJY141" s="4"/>
      <c r="VJZ141" s="4"/>
      <c r="VKA141" s="4"/>
      <c r="VKB141" s="4"/>
      <c r="VKC141" s="4"/>
      <c r="VKD141" s="4"/>
      <c r="VKE141" s="4"/>
      <c r="VKF141" s="4"/>
      <c r="VKG141" s="4"/>
      <c r="VKH141" s="4"/>
      <c r="VKI141" s="4"/>
      <c r="VKJ141" s="4"/>
      <c r="VKK141" s="4"/>
      <c r="VKL141" s="4"/>
      <c r="VKM141" s="4"/>
      <c r="VKN141" s="4"/>
      <c r="VKO141" s="4"/>
      <c r="VKP141" s="4"/>
      <c r="VKQ141" s="4"/>
      <c r="VKR141" s="4"/>
      <c r="VKS141" s="4"/>
      <c r="VKT141" s="4"/>
      <c r="VKU141" s="4"/>
      <c r="VKV141" s="4"/>
      <c r="VKW141" s="4"/>
      <c r="VKX141" s="4"/>
      <c r="VKY141" s="4"/>
      <c r="VKZ141" s="4"/>
      <c r="VLA141" s="4"/>
      <c r="VLB141" s="4"/>
      <c r="VLC141" s="4"/>
      <c r="VLD141" s="4"/>
      <c r="VLE141" s="4"/>
      <c r="VLF141" s="4"/>
      <c r="VLG141" s="4"/>
      <c r="VLH141" s="4"/>
      <c r="VLI141" s="4"/>
      <c r="VLJ141" s="4"/>
      <c r="VLK141" s="4"/>
      <c r="VLL141" s="4"/>
      <c r="VLM141" s="4"/>
      <c r="VLN141" s="4"/>
      <c r="VLO141" s="4"/>
      <c r="VLP141" s="4"/>
      <c r="VLQ141" s="4"/>
      <c r="VLR141" s="4"/>
      <c r="VLS141" s="4"/>
      <c r="VLT141" s="4"/>
      <c r="VLU141" s="4"/>
      <c r="VLV141" s="4"/>
      <c r="VLW141" s="4"/>
      <c r="VLX141" s="4"/>
      <c r="VLY141" s="4"/>
      <c r="VLZ141" s="4"/>
      <c r="VMA141" s="4"/>
      <c r="VMB141" s="4"/>
      <c r="VMC141" s="4"/>
      <c r="VMD141" s="4"/>
      <c r="VME141" s="4"/>
      <c r="VMF141" s="4"/>
      <c r="VMG141" s="4"/>
      <c r="VMH141" s="4"/>
      <c r="VMI141" s="4"/>
      <c r="VMJ141" s="4"/>
      <c r="VMK141" s="4"/>
      <c r="VML141" s="4"/>
      <c r="VMM141" s="4"/>
      <c r="VMN141" s="4"/>
      <c r="VMO141" s="4"/>
      <c r="VMP141" s="4"/>
      <c r="VMQ141" s="4"/>
      <c r="VMR141" s="4"/>
      <c r="VMS141" s="4"/>
      <c r="VMT141" s="4"/>
      <c r="VMU141" s="4"/>
      <c r="VMV141" s="4"/>
      <c r="VMW141" s="4"/>
      <c r="VMX141" s="4"/>
      <c r="VMY141" s="4"/>
      <c r="VMZ141" s="4"/>
      <c r="VNA141" s="4"/>
      <c r="VNB141" s="4"/>
      <c r="VNC141" s="4"/>
      <c r="VND141" s="4"/>
      <c r="VNE141" s="4"/>
      <c r="VNF141" s="4"/>
      <c r="VNG141" s="4"/>
      <c r="VNH141" s="4"/>
      <c r="VNI141" s="4"/>
      <c r="VNJ141" s="4"/>
      <c r="VNK141" s="4"/>
      <c r="VNL141" s="4"/>
      <c r="VNM141" s="4"/>
      <c r="VNN141" s="4"/>
      <c r="VNO141" s="4"/>
      <c r="VNP141" s="4"/>
      <c r="VNQ141" s="4"/>
      <c r="VNR141" s="4"/>
      <c r="VNS141" s="4"/>
      <c r="VNT141" s="4"/>
      <c r="VNU141" s="4"/>
      <c r="VNV141" s="4"/>
      <c r="VNW141" s="4"/>
      <c r="VNX141" s="4"/>
      <c r="VNY141" s="4"/>
      <c r="VNZ141" s="4"/>
      <c r="VOA141" s="4"/>
      <c r="VOB141" s="4"/>
      <c r="VOC141" s="4"/>
      <c r="VOD141" s="4"/>
      <c r="VOE141" s="4"/>
      <c r="VOF141" s="4"/>
      <c r="VOG141" s="4"/>
      <c r="VOH141" s="4"/>
      <c r="VOI141" s="4"/>
      <c r="VOJ141" s="4"/>
      <c r="VOK141" s="4"/>
      <c r="VOL141" s="4"/>
      <c r="VOM141" s="4"/>
      <c r="VON141" s="4"/>
      <c r="VOO141" s="4"/>
      <c r="VOP141" s="4"/>
      <c r="VOQ141" s="4"/>
      <c r="VOR141" s="4"/>
      <c r="VOS141" s="4"/>
      <c r="VOT141" s="4"/>
      <c r="VOU141" s="4"/>
      <c r="VOV141" s="4"/>
      <c r="VOW141" s="4"/>
      <c r="VOX141" s="4"/>
      <c r="VOY141" s="4"/>
      <c r="VOZ141" s="4"/>
      <c r="VPA141" s="4"/>
      <c r="VPB141" s="4"/>
      <c r="VPC141" s="4"/>
      <c r="VPD141" s="4"/>
      <c r="VPE141" s="4"/>
      <c r="VPF141" s="4"/>
      <c r="VPG141" s="4"/>
      <c r="VPH141" s="4"/>
      <c r="VPI141" s="4"/>
      <c r="VPJ141" s="4"/>
      <c r="VPK141" s="4"/>
      <c r="VPL141" s="4"/>
      <c r="VPM141" s="4"/>
      <c r="VPN141" s="4"/>
      <c r="VPO141" s="4"/>
      <c r="VPP141" s="4"/>
      <c r="VPQ141" s="4"/>
      <c r="VPR141" s="4"/>
      <c r="VPS141" s="4"/>
      <c r="VPT141" s="4"/>
      <c r="VPU141" s="4"/>
      <c r="VPV141" s="4"/>
      <c r="VPW141" s="4"/>
      <c r="VPX141" s="4"/>
      <c r="VPY141" s="4"/>
      <c r="VPZ141" s="4"/>
      <c r="VQA141" s="4"/>
      <c r="VQB141" s="4"/>
      <c r="VQC141" s="4"/>
      <c r="VQD141" s="4"/>
      <c r="VQE141" s="4"/>
      <c r="VQF141" s="4"/>
      <c r="VQG141" s="4"/>
      <c r="VQH141" s="4"/>
      <c r="VQI141" s="4"/>
      <c r="VQJ141" s="4"/>
      <c r="VQK141" s="4"/>
      <c r="VQL141" s="4"/>
      <c r="VQM141" s="4"/>
      <c r="VQN141" s="4"/>
      <c r="VQO141" s="4"/>
      <c r="VQP141" s="4"/>
      <c r="VQQ141" s="4"/>
      <c r="VQR141" s="4"/>
      <c r="VQS141" s="4"/>
      <c r="VQT141" s="4"/>
      <c r="VQU141" s="4"/>
      <c r="VQV141" s="4"/>
      <c r="VQW141" s="4"/>
      <c r="VQX141" s="4"/>
      <c r="VQY141" s="4"/>
      <c r="VQZ141" s="4"/>
      <c r="VRA141" s="4"/>
      <c r="VRB141" s="4"/>
      <c r="VRC141" s="4"/>
      <c r="VRD141" s="4"/>
      <c r="VRE141" s="4"/>
      <c r="VRF141" s="4"/>
      <c r="VRG141" s="4"/>
      <c r="VRH141" s="4"/>
      <c r="VRI141" s="4"/>
      <c r="VRJ141" s="4"/>
      <c r="VRK141" s="4"/>
      <c r="VRL141" s="4"/>
      <c r="VRM141" s="4"/>
      <c r="VRN141" s="4"/>
      <c r="VRO141" s="4"/>
      <c r="VRP141" s="4"/>
      <c r="VRQ141" s="4"/>
      <c r="VRR141" s="4"/>
      <c r="VRS141" s="4"/>
      <c r="VRT141" s="4"/>
      <c r="VRU141" s="4"/>
      <c r="VRV141" s="4"/>
      <c r="VRW141" s="4"/>
      <c r="VRX141" s="4"/>
      <c r="VRY141" s="4"/>
      <c r="VRZ141" s="4"/>
      <c r="VSA141" s="4"/>
      <c r="VSB141" s="4"/>
      <c r="VSC141" s="4"/>
      <c r="VSD141" s="4"/>
      <c r="VSE141" s="4"/>
      <c r="VSF141" s="4"/>
      <c r="VSG141" s="4"/>
      <c r="VSH141" s="4"/>
      <c r="VSI141" s="4"/>
      <c r="VSJ141" s="4"/>
      <c r="VSK141" s="4"/>
      <c r="VSL141" s="4"/>
      <c r="VSM141" s="4"/>
      <c r="VSN141" s="4"/>
      <c r="VSO141" s="4"/>
      <c r="VSP141" s="4"/>
      <c r="VSQ141" s="4"/>
      <c r="VSR141" s="4"/>
      <c r="VSS141" s="4"/>
      <c r="VST141" s="4"/>
      <c r="VSU141" s="4"/>
      <c r="VSV141" s="4"/>
      <c r="VSW141" s="4"/>
      <c r="VSX141" s="4"/>
      <c r="VSY141" s="4"/>
      <c r="VSZ141" s="4"/>
      <c r="VTA141" s="4"/>
      <c r="VTB141" s="4"/>
      <c r="VTC141" s="4"/>
      <c r="VTD141" s="4"/>
      <c r="VTE141" s="4"/>
      <c r="VTF141" s="4"/>
      <c r="VTG141" s="4"/>
      <c r="VTH141" s="4"/>
      <c r="VTI141" s="4"/>
      <c r="VTJ141" s="4"/>
      <c r="VTK141" s="4"/>
      <c r="VTL141" s="4"/>
      <c r="VTM141" s="4"/>
      <c r="VTN141" s="4"/>
      <c r="VTO141" s="4"/>
      <c r="VTP141" s="4"/>
      <c r="VTQ141" s="4"/>
      <c r="VTR141" s="4"/>
      <c r="VTS141" s="4"/>
      <c r="VTT141" s="4"/>
      <c r="VTU141" s="4"/>
      <c r="VTV141" s="4"/>
      <c r="VTW141" s="4"/>
      <c r="VTX141" s="4"/>
      <c r="VTY141" s="4"/>
      <c r="VTZ141" s="4"/>
      <c r="VUA141" s="4"/>
      <c r="VUB141" s="4"/>
      <c r="VUC141" s="4"/>
      <c r="VUD141" s="4"/>
      <c r="VUE141" s="4"/>
      <c r="VUF141" s="4"/>
      <c r="VUG141" s="4"/>
      <c r="VUH141" s="4"/>
      <c r="VUI141" s="4"/>
      <c r="VUJ141" s="4"/>
      <c r="VUK141" s="4"/>
      <c r="VUL141" s="4"/>
      <c r="VUM141" s="4"/>
      <c r="VUN141" s="4"/>
      <c r="VUO141" s="4"/>
      <c r="VUP141" s="4"/>
      <c r="VUQ141" s="4"/>
      <c r="VUR141" s="4"/>
      <c r="VUS141" s="4"/>
      <c r="VUT141" s="4"/>
      <c r="VUU141" s="4"/>
      <c r="VUV141" s="4"/>
      <c r="VUW141" s="4"/>
      <c r="VUX141" s="4"/>
      <c r="VUY141" s="4"/>
      <c r="VUZ141" s="4"/>
      <c r="VVA141" s="4"/>
      <c r="VVB141" s="4"/>
      <c r="VVC141" s="4"/>
      <c r="VVD141" s="4"/>
      <c r="VVE141" s="4"/>
      <c r="VVF141" s="4"/>
      <c r="VVG141" s="4"/>
      <c r="VVH141" s="4"/>
      <c r="VVI141" s="4"/>
      <c r="VVJ141" s="4"/>
      <c r="VVK141" s="4"/>
      <c r="VVL141" s="4"/>
      <c r="VVM141" s="4"/>
      <c r="VVN141" s="4"/>
      <c r="VVO141" s="4"/>
      <c r="VVP141" s="4"/>
      <c r="VVQ141" s="4"/>
      <c r="VVR141" s="4"/>
      <c r="VVS141" s="4"/>
      <c r="VVT141" s="4"/>
      <c r="VVU141" s="4"/>
      <c r="VVV141" s="4"/>
      <c r="VVW141" s="4"/>
      <c r="VVX141" s="4"/>
      <c r="VVY141" s="4"/>
      <c r="VVZ141" s="4"/>
      <c r="VWA141" s="4"/>
      <c r="VWB141" s="4"/>
      <c r="VWC141" s="4"/>
      <c r="VWD141" s="4"/>
      <c r="VWE141" s="4"/>
      <c r="VWF141" s="4"/>
      <c r="VWG141" s="4"/>
      <c r="VWH141" s="4"/>
      <c r="VWI141" s="4"/>
      <c r="VWJ141" s="4"/>
      <c r="VWK141" s="4"/>
      <c r="VWL141" s="4"/>
      <c r="VWM141" s="4"/>
      <c r="VWN141" s="4"/>
      <c r="VWO141" s="4"/>
      <c r="VWP141" s="4"/>
      <c r="VWQ141" s="4"/>
      <c r="VWR141" s="4"/>
      <c r="VWS141" s="4"/>
      <c r="VWT141" s="4"/>
      <c r="VWU141" s="4"/>
      <c r="VWV141" s="4"/>
      <c r="VWW141" s="4"/>
      <c r="VWX141" s="4"/>
      <c r="VWY141" s="4"/>
      <c r="VWZ141" s="4"/>
      <c r="VXA141" s="4"/>
      <c r="VXB141" s="4"/>
      <c r="VXC141" s="4"/>
      <c r="VXD141" s="4"/>
      <c r="VXE141" s="4"/>
      <c r="VXF141" s="4"/>
      <c r="VXG141" s="4"/>
      <c r="VXH141" s="4"/>
      <c r="VXI141" s="4"/>
      <c r="VXJ141" s="4"/>
      <c r="VXK141" s="4"/>
      <c r="VXL141" s="4"/>
      <c r="VXM141" s="4"/>
      <c r="VXN141" s="4"/>
      <c r="VXO141" s="4"/>
      <c r="VXP141" s="4"/>
      <c r="VXQ141" s="4"/>
      <c r="VXR141" s="4"/>
      <c r="VXS141" s="4"/>
      <c r="VXT141" s="4"/>
      <c r="VXU141" s="4"/>
      <c r="VXV141" s="4"/>
      <c r="VXW141" s="4"/>
      <c r="VXX141" s="4"/>
      <c r="VXY141" s="4"/>
      <c r="VXZ141" s="4"/>
      <c r="VYA141" s="4"/>
      <c r="VYB141" s="4"/>
      <c r="VYC141" s="4"/>
      <c r="VYD141" s="4"/>
      <c r="VYE141" s="4"/>
      <c r="VYF141" s="4"/>
      <c r="VYG141" s="4"/>
      <c r="VYH141" s="4"/>
      <c r="VYI141" s="4"/>
      <c r="VYJ141" s="4"/>
      <c r="VYK141" s="4"/>
      <c r="VYL141" s="4"/>
      <c r="VYM141" s="4"/>
      <c r="VYN141" s="4"/>
      <c r="VYO141" s="4"/>
      <c r="VYP141" s="4"/>
      <c r="VYQ141" s="4"/>
      <c r="VYR141" s="4"/>
      <c r="VYS141" s="4"/>
      <c r="VYT141" s="4"/>
      <c r="VYU141" s="4"/>
      <c r="VYV141" s="4"/>
      <c r="VYW141" s="4"/>
      <c r="VYX141" s="4"/>
      <c r="VYY141" s="4"/>
      <c r="VYZ141" s="4"/>
      <c r="VZA141" s="4"/>
      <c r="VZB141" s="4"/>
      <c r="VZC141" s="4"/>
      <c r="VZD141" s="4"/>
      <c r="VZE141" s="4"/>
      <c r="VZF141" s="4"/>
      <c r="VZG141" s="4"/>
      <c r="VZH141" s="4"/>
      <c r="VZI141" s="4"/>
      <c r="VZJ141" s="4"/>
      <c r="VZK141" s="4"/>
      <c r="VZL141" s="4"/>
      <c r="VZM141" s="4"/>
      <c r="VZN141" s="4"/>
      <c r="VZO141" s="4"/>
      <c r="VZP141" s="4"/>
      <c r="VZQ141" s="4"/>
      <c r="VZR141" s="4"/>
      <c r="VZS141" s="4"/>
      <c r="VZT141" s="4"/>
      <c r="VZU141" s="4"/>
      <c r="VZV141" s="4"/>
      <c r="VZW141" s="4"/>
      <c r="VZX141" s="4"/>
      <c r="VZY141" s="4"/>
      <c r="VZZ141" s="4"/>
      <c r="WAA141" s="4"/>
      <c r="WAB141" s="4"/>
      <c r="WAC141" s="4"/>
      <c r="WAD141" s="4"/>
      <c r="WAE141" s="4"/>
      <c r="WAF141" s="4"/>
      <c r="WAG141" s="4"/>
      <c r="WAH141" s="4"/>
      <c r="WAI141" s="4"/>
      <c r="WAJ141" s="4"/>
      <c r="WAK141" s="4"/>
      <c r="WAL141" s="4"/>
      <c r="WAM141" s="4"/>
      <c r="WAN141" s="4"/>
      <c r="WAO141" s="4"/>
      <c r="WAP141" s="4"/>
      <c r="WAQ141" s="4"/>
      <c r="WAR141" s="4"/>
      <c r="WAS141" s="4"/>
      <c r="WAT141" s="4"/>
      <c r="WAU141" s="4"/>
      <c r="WAV141" s="4"/>
      <c r="WAW141" s="4"/>
      <c r="WAX141" s="4"/>
      <c r="WAY141" s="4"/>
      <c r="WAZ141" s="4"/>
      <c r="WBA141" s="4"/>
      <c r="WBB141" s="4"/>
      <c r="WBC141" s="4"/>
      <c r="WBD141" s="4"/>
      <c r="WBE141" s="4"/>
      <c r="WBF141" s="4"/>
      <c r="WBG141" s="4"/>
      <c r="WBH141" s="4"/>
      <c r="WBI141" s="4"/>
      <c r="WBJ141" s="4"/>
      <c r="WBK141" s="4"/>
      <c r="WBL141" s="4"/>
      <c r="WBM141" s="4"/>
      <c r="WBN141" s="4"/>
      <c r="WBO141" s="4"/>
      <c r="WBP141" s="4"/>
      <c r="WBQ141" s="4"/>
      <c r="WBR141" s="4"/>
      <c r="WBS141" s="4"/>
      <c r="WBT141" s="4"/>
      <c r="WBU141" s="4"/>
      <c r="WBV141" s="4"/>
      <c r="WBW141" s="4"/>
      <c r="WBX141" s="4"/>
      <c r="WBY141" s="4"/>
      <c r="WBZ141" s="4"/>
      <c r="WCA141" s="4"/>
      <c r="WCB141" s="4"/>
      <c r="WCC141" s="4"/>
      <c r="WCD141" s="4"/>
      <c r="WCE141" s="4"/>
      <c r="WCF141" s="4"/>
      <c r="WCG141" s="4"/>
      <c r="WCH141" s="4"/>
      <c r="WCI141" s="4"/>
      <c r="WCJ141" s="4"/>
      <c r="WCK141" s="4"/>
      <c r="WCL141" s="4"/>
      <c r="WCM141" s="4"/>
      <c r="WCN141" s="4"/>
      <c r="WCO141" s="4"/>
      <c r="WCP141" s="4"/>
      <c r="WCQ141" s="4"/>
      <c r="WCR141" s="4"/>
      <c r="WCS141" s="4"/>
      <c r="WCT141" s="4"/>
      <c r="WCU141" s="4"/>
      <c r="WCV141" s="4"/>
      <c r="WCW141" s="4"/>
      <c r="WCX141" s="4"/>
      <c r="WCY141" s="4"/>
      <c r="WCZ141" s="4"/>
      <c r="WDA141" s="4"/>
      <c r="WDB141" s="4"/>
      <c r="WDC141" s="4"/>
      <c r="WDD141" s="4"/>
      <c r="WDE141" s="4"/>
      <c r="WDF141" s="4"/>
      <c r="WDG141" s="4"/>
      <c r="WDH141" s="4"/>
      <c r="WDI141" s="4"/>
      <c r="WDJ141" s="4"/>
      <c r="WDK141" s="4"/>
      <c r="WDL141" s="4"/>
      <c r="WDM141" s="4"/>
      <c r="WDN141" s="4"/>
      <c r="WDO141" s="4"/>
      <c r="WDP141" s="4"/>
      <c r="WDQ141" s="4"/>
      <c r="WDR141" s="4"/>
      <c r="WDS141" s="4"/>
      <c r="WDT141" s="4"/>
      <c r="WDU141" s="4"/>
      <c r="WDV141" s="4"/>
      <c r="WDW141" s="4"/>
      <c r="WDX141" s="4"/>
      <c r="WDY141" s="4"/>
      <c r="WDZ141" s="4"/>
      <c r="WEA141" s="4"/>
      <c r="WEB141" s="4"/>
      <c r="WEC141" s="4"/>
      <c r="WED141" s="4"/>
      <c r="WEE141" s="4"/>
      <c r="WEF141" s="4"/>
      <c r="WEG141" s="4"/>
      <c r="WEH141" s="4"/>
      <c r="WEI141" s="4"/>
      <c r="WEJ141" s="4"/>
      <c r="WEK141" s="4"/>
      <c r="WEL141" s="4"/>
      <c r="WEM141" s="4"/>
      <c r="WEN141" s="4"/>
      <c r="WEO141" s="4"/>
      <c r="WEP141" s="4"/>
      <c r="WEQ141" s="4"/>
      <c r="WER141" s="4"/>
      <c r="WES141" s="4"/>
      <c r="WET141" s="4"/>
      <c r="WEU141" s="4"/>
      <c r="WEV141" s="4"/>
      <c r="WEW141" s="4"/>
      <c r="WEX141" s="4"/>
      <c r="WEY141" s="4"/>
      <c r="WEZ141" s="4"/>
      <c r="WFA141" s="4"/>
      <c r="WFB141" s="4"/>
      <c r="WFC141" s="4"/>
      <c r="WFD141" s="4"/>
      <c r="WFE141" s="4"/>
      <c r="WFF141" s="4"/>
      <c r="WFG141" s="4"/>
      <c r="WFH141" s="4"/>
      <c r="WFI141" s="4"/>
      <c r="WFJ141" s="4"/>
      <c r="WFK141" s="4"/>
      <c r="WFL141" s="4"/>
      <c r="WFM141" s="4"/>
      <c r="WFN141" s="4"/>
      <c r="WFO141" s="4"/>
      <c r="WFP141" s="4"/>
      <c r="WFQ141" s="4"/>
      <c r="WFR141" s="4"/>
      <c r="WFS141" s="4"/>
      <c r="WFT141" s="4"/>
      <c r="WFU141" s="4"/>
      <c r="WFV141" s="4"/>
      <c r="WFW141" s="4"/>
      <c r="WFX141" s="4"/>
      <c r="WFY141" s="4"/>
      <c r="WFZ141" s="4"/>
      <c r="WGA141" s="4"/>
      <c r="WGB141" s="4"/>
      <c r="WGC141" s="4"/>
      <c r="WGD141" s="4"/>
      <c r="WGE141" s="4"/>
      <c r="WGF141" s="4"/>
      <c r="WGG141" s="4"/>
      <c r="WGH141" s="4"/>
      <c r="WGI141" s="4"/>
      <c r="WGJ141" s="4"/>
      <c r="WGK141" s="4"/>
      <c r="WGL141" s="4"/>
      <c r="WGM141" s="4"/>
      <c r="WGN141" s="4"/>
      <c r="WGO141" s="4"/>
      <c r="WGP141" s="4"/>
      <c r="WGQ141" s="4"/>
      <c r="WGR141" s="4"/>
      <c r="WGS141" s="4"/>
      <c r="WGT141" s="4"/>
      <c r="WGU141" s="4"/>
      <c r="WGV141" s="4"/>
      <c r="WGW141" s="4"/>
      <c r="WGX141" s="4"/>
      <c r="WGY141" s="4"/>
      <c r="WGZ141" s="4"/>
      <c r="WHA141" s="4"/>
      <c r="WHB141" s="4"/>
      <c r="WHC141" s="4"/>
      <c r="WHD141" s="4"/>
      <c r="WHE141" s="4"/>
      <c r="WHF141" s="4"/>
      <c r="WHG141" s="4"/>
      <c r="WHH141" s="4"/>
      <c r="WHI141" s="4"/>
      <c r="WHJ141" s="4"/>
      <c r="WHK141" s="4"/>
      <c r="WHL141" s="4"/>
      <c r="WHM141" s="4"/>
      <c r="WHN141" s="4"/>
      <c r="WHO141" s="4"/>
      <c r="WHP141" s="4"/>
      <c r="WHQ141" s="4"/>
      <c r="WHR141" s="4"/>
      <c r="WHS141" s="4"/>
      <c r="WHT141" s="4"/>
      <c r="WHU141" s="4"/>
      <c r="WHV141" s="4"/>
      <c r="WHW141" s="4"/>
      <c r="WHX141" s="4"/>
      <c r="WHY141" s="4"/>
      <c r="WHZ141" s="4"/>
      <c r="WIA141" s="4"/>
      <c r="WIB141" s="4"/>
      <c r="WIC141" s="4"/>
      <c r="WID141" s="4"/>
      <c r="WIE141" s="4"/>
      <c r="WIF141" s="4"/>
      <c r="WIG141" s="4"/>
      <c r="WIH141" s="4"/>
      <c r="WII141" s="4"/>
      <c r="WIJ141" s="4"/>
      <c r="WIK141" s="4"/>
      <c r="WIL141" s="4"/>
      <c r="WIM141" s="4"/>
      <c r="WIN141" s="4"/>
      <c r="WIO141" s="4"/>
      <c r="WIP141" s="4"/>
      <c r="WIQ141" s="4"/>
      <c r="WIR141" s="4"/>
      <c r="WIS141" s="4"/>
      <c r="WIT141" s="4"/>
      <c r="WIU141" s="4"/>
      <c r="WIV141" s="4"/>
      <c r="WIW141" s="4"/>
      <c r="WIX141" s="4"/>
      <c r="WIY141" s="4"/>
      <c r="WIZ141" s="4"/>
      <c r="WJA141" s="4"/>
      <c r="WJB141" s="4"/>
      <c r="WJC141" s="4"/>
      <c r="WJD141" s="4"/>
      <c r="WJE141" s="4"/>
      <c r="WJF141" s="4"/>
      <c r="WJG141" s="4"/>
      <c r="WJH141" s="4"/>
      <c r="WJI141" s="4"/>
      <c r="WJJ141" s="4"/>
      <c r="WJK141" s="4"/>
      <c r="WJL141" s="4"/>
      <c r="WJM141" s="4"/>
      <c r="WJN141" s="4"/>
      <c r="WJO141" s="4"/>
      <c r="WJP141" s="4"/>
      <c r="WJQ141" s="4"/>
      <c r="WJR141" s="4"/>
      <c r="WJS141" s="4"/>
      <c r="WJT141" s="4"/>
      <c r="WJU141" s="4"/>
      <c r="WJV141" s="4"/>
      <c r="WJW141" s="4"/>
      <c r="WJX141" s="4"/>
      <c r="WJY141" s="4"/>
      <c r="WJZ141" s="4"/>
      <c r="WKA141" s="4"/>
      <c r="WKB141" s="4"/>
      <c r="WKC141" s="4"/>
      <c r="WKD141" s="4"/>
      <c r="WKE141" s="4"/>
      <c r="WKF141" s="4"/>
      <c r="WKG141" s="4"/>
      <c r="WKH141" s="4"/>
      <c r="WKI141" s="4"/>
      <c r="WKJ141" s="4"/>
      <c r="WKK141" s="4"/>
      <c r="WKL141" s="4"/>
      <c r="WKM141" s="4"/>
      <c r="WKN141" s="4"/>
      <c r="WKO141" s="4"/>
      <c r="WKP141" s="4"/>
      <c r="WKQ141" s="4"/>
      <c r="WKR141" s="4"/>
      <c r="WKS141" s="4"/>
      <c r="WKT141" s="4"/>
      <c r="WKU141" s="4"/>
      <c r="WKV141" s="4"/>
      <c r="WKW141" s="4"/>
      <c r="WKX141" s="4"/>
      <c r="WKY141" s="4"/>
      <c r="WKZ141" s="4"/>
      <c r="WLA141" s="4"/>
      <c r="WLB141" s="4"/>
      <c r="WLC141" s="4"/>
      <c r="WLD141" s="4"/>
      <c r="WLE141" s="4"/>
      <c r="WLF141" s="4"/>
      <c r="WLG141" s="4"/>
      <c r="WLH141" s="4"/>
      <c r="WLI141" s="4"/>
      <c r="WLJ141" s="4"/>
      <c r="WLK141" s="4"/>
      <c r="WLL141" s="4"/>
      <c r="WLM141" s="4"/>
      <c r="WLN141" s="4"/>
      <c r="WLO141" s="4"/>
      <c r="WLP141" s="4"/>
      <c r="WLQ141" s="4"/>
      <c r="WLR141" s="4"/>
      <c r="WLS141" s="4"/>
      <c r="WLT141" s="4"/>
      <c r="WLU141" s="4"/>
      <c r="WLV141" s="4"/>
      <c r="WLW141" s="4"/>
      <c r="WLX141" s="4"/>
      <c r="WLY141" s="4"/>
      <c r="WLZ141" s="4"/>
      <c r="WMA141" s="4"/>
      <c r="WMB141" s="4"/>
      <c r="WMC141" s="4"/>
      <c r="WMD141" s="4"/>
      <c r="WME141" s="4"/>
      <c r="WMF141" s="4"/>
      <c r="WMG141" s="4"/>
      <c r="WMH141" s="4"/>
      <c r="WMI141" s="4"/>
      <c r="WMJ141" s="4"/>
      <c r="WMK141" s="4"/>
      <c r="WML141" s="4"/>
      <c r="WMM141" s="4"/>
      <c r="WMN141" s="4"/>
      <c r="WMO141" s="4"/>
      <c r="WMP141" s="4"/>
      <c r="WMQ141" s="4"/>
      <c r="WMR141" s="4"/>
      <c r="WMS141" s="4"/>
      <c r="WMT141" s="4"/>
      <c r="WMU141" s="4"/>
      <c r="WMV141" s="4"/>
      <c r="WMW141" s="4"/>
      <c r="WMX141" s="4"/>
      <c r="WMY141" s="4"/>
      <c r="WMZ141" s="4"/>
      <c r="WNA141" s="4"/>
      <c r="WNB141" s="4"/>
      <c r="WNC141" s="4"/>
      <c r="WND141" s="4"/>
      <c r="WNE141" s="4"/>
      <c r="WNF141" s="4"/>
      <c r="WNG141" s="4"/>
      <c r="WNH141" s="4"/>
      <c r="WNI141" s="4"/>
      <c r="WNJ141" s="4"/>
      <c r="WNK141" s="4"/>
      <c r="WNL141" s="4"/>
      <c r="WNM141" s="4"/>
      <c r="WNN141" s="4"/>
      <c r="WNO141" s="4"/>
      <c r="WNP141" s="4"/>
      <c r="WNQ141" s="4"/>
      <c r="WNR141" s="4"/>
      <c r="WNS141" s="4"/>
      <c r="WNT141" s="4"/>
      <c r="WNU141" s="4"/>
      <c r="WNV141" s="4"/>
      <c r="WNW141" s="4"/>
      <c r="WNX141" s="4"/>
      <c r="WNY141" s="4"/>
      <c r="WNZ141" s="4"/>
      <c r="WOA141" s="4"/>
      <c r="WOB141" s="4"/>
      <c r="WOC141" s="4"/>
      <c r="WOD141" s="4"/>
      <c r="WOE141" s="4"/>
      <c r="WOF141" s="4"/>
      <c r="WOG141" s="4"/>
      <c r="WOH141" s="4"/>
      <c r="WOI141" s="4"/>
      <c r="WOJ141" s="4"/>
      <c r="WOK141" s="4"/>
      <c r="WOL141" s="4"/>
      <c r="WOM141" s="4"/>
      <c r="WON141" s="4"/>
      <c r="WOO141" s="4"/>
      <c r="WOP141" s="4"/>
      <c r="WOQ141" s="4"/>
      <c r="WOR141" s="4"/>
      <c r="WOS141" s="4"/>
      <c r="WOT141" s="4"/>
      <c r="WOU141" s="4"/>
      <c r="WOV141" s="4"/>
      <c r="WOW141" s="4"/>
      <c r="WOX141" s="4"/>
      <c r="WOY141" s="4"/>
      <c r="WOZ141" s="4"/>
      <c r="WPA141" s="4"/>
      <c r="WPB141" s="4"/>
      <c r="WPC141" s="4"/>
      <c r="WPD141" s="4"/>
      <c r="WPE141" s="4"/>
      <c r="WPF141" s="4"/>
      <c r="WPG141" s="4"/>
      <c r="WPH141" s="4"/>
      <c r="WPI141" s="4"/>
      <c r="WPJ141" s="4"/>
      <c r="WPK141" s="4"/>
      <c r="WPL141" s="4"/>
      <c r="WPM141" s="4"/>
      <c r="WPN141" s="4"/>
      <c r="WPO141" s="4"/>
      <c r="WPP141" s="4"/>
      <c r="WPQ141" s="4"/>
      <c r="WPR141" s="4"/>
      <c r="WPS141" s="4"/>
      <c r="WPT141" s="4"/>
      <c r="WPU141" s="4"/>
      <c r="WPV141" s="4"/>
      <c r="WPW141" s="4"/>
      <c r="WPX141" s="4"/>
      <c r="WPY141" s="4"/>
      <c r="WPZ141" s="4"/>
      <c r="WQA141" s="4"/>
      <c r="WQB141" s="4"/>
      <c r="WQC141" s="4"/>
      <c r="WQD141" s="4"/>
      <c r="WQE141" s="4"/>
      <c r="WQF141" s="4"/>
      <c r="WQG141" s="4"/>
      <c r="WQH141" s="4"/>
      <c r="WQI141" s="4"/>
      <c r="WQJ141" s="4"/>
      <c r="WQK141" s="4"/>
      <c r="WQL141" s="4"/>
      <c r="WQM141" s="4"/>
      <c r="WQN141" s="4"/>
      <c r="WQO141" s="4"/>
      <c r="WQP141" s="4"/>
      <c r="WQQ141" s="4"/>
      <c r="WQR141" s="4"/>
      <c r="WQS141" s="4"/>
      <c r="WQT141" s="4"/>
      <c r="WQU141" s="4"/>
      <c r="WQV141" s="4"/>
      <c r="WQW141" s="4"/>
      <c r="WQX141" s="4"/>
      <c r="WQY141" s="4"/>
      <c r="WQZ141" s="4"/>
      <c r="WRA141" s="4"/>
      <c r="WRB141" s="4"/>
      <c r="WRC141" s="4"/>
      <c r="WRD141" s="4"/>
      <c r="WRE141" s="4"/>
      <c r="WRF141" s="4"/>
      <c r="WRG141" s="4"/>
      <c r="WRH141" s="4"/>
      <c r="WRI141" s="4"/>
      <c r="WRJ141" s="4"/>
      <c r="WRK141" s="4"/>
      <c r="WRL141" s="4"/>
      <c r="WRM141" s="4"/>
      <c r="WRN141" s="4"/>
      <c r="WRO141" s="4"/>
      <c r="WRP141" s="4"/>
      <c r="WRQ141" s="4"/>
      <c r="WRR141" s="4"/>
      <c r="WRS141" s="4"/>
      <c r="WRT141" s="4"/>
      <c r="WRU141" s="4"/>
      <c r="WRV141" s="4"/>
      <c r="WRW141" s="4"/>
      <c r="WRX141" s="4"/>
      <c r="WRY141" s="4"/>
      <c r="WRZ141" s="4"/>
      <c r="WSA141" s="4"/>
      <c r="WSB141" s="4"/>
      <c r="WSC141" s="4"/>
      <c r="WSD141" s="4"/>
      <c r="WSE141" s="4"/>
      <c r="WSF141" s="4"/>
      <c r="WSG141" s="4"/>
      <c r="WSH141" s="4"/>
      <c r="WSI141" s="4"/>
      <c r="WSJ141" s="4"/>
      <c r="WSK141" s="4"/>
      <c r="WSL141" s="4"/>
      <c r="WSM141" s="4"/>
      <c r="WSN141" s="4"/>
      <c r="WSO141" s="4"/>
      <c r="WSP141" s="4"/>
      <c r="WSQ141" s="4"/>
      <c r="WSR141" s="4"/>
      <c r="WSS141" s="4"/>
      <c r="WST141" s="4"/>
      <c r="WSU141" s="4"/>
      <c r="WSV141" s="4"/>
      <c r="WSW141" s="4"/>
      <c r="WSX141" s="4"/>
      <c r="WSY141" s="4"/>
      <c r="WSZ141" s="4"/>
      <c r="WTA141" s="4"/>
      <c r="WTB141" s="4"/>
      <c r="WTC141" s="4"/>
      <c r="WTD141" s="4"/>
      <c r="WTE141" s="4"/>
      <c r="WTF141" s="4"/>
      <c r="WTG141" s="4"/>
      <c r="WTH141" s="4"/>
      <c r="WTI141" s="4"/>
      <c r="WTJ141" s="4"/>
      <c r="WTK141" s="4"/>
      <c r="WTL141" s="4"/>
      <c r="WTM141" s="4"/>
      <c r="WTN141" s="4"/>
      <c r="WTO141" s="4"/>
      <c r="WTP141" s="4"/>
      <c r="WTQ141" s="4"/>
      <c r="WTR141" s="4"/>
      <c r="WTS141" s="4"/>
      <c r="WTT141" s="4"/>
      <c r="WTU141" s="4"/>
      <c r="WTV141" s="4"/>
      <c r="WTW141" s="4"/>
      <c r="WTX141" s="4"/>
      <c r="WTY141" s="4"/>
      <c r="WTZ141" s="4"/>
      <c r="WUA141" s="4"/>
      <c r="WUB141" s="4"/>
      <c r="WUC141" s="4"/>
      <c r="WUD141" s="4"/>
      <c r="WUE141" s="4"/>
      <c r="WUF141" s="4"/>
      <c r="WUG141" s="4"/>
      <c r="WUH141" s="4"/>
      <c r="WUI141" s="4"/>
      <c r="WUJ141" s="4"/>
      <c r="WUK141" s="4"/>
      <c r="WUL141" s="4"/>
      <c r="WUM141" s="4"/>
      <c r="WUN141" s="4"/>
      <c r="WUO141" s="4"/>
      <c r="WUP141" s="4"/>
      <c r="WUQ141" s="4"/>
      <c r="WUR141" s="4"/>
      <c r="WUS141" s="4"/>
      <c r="WUT141" s="4"/>
      <c r="WUU141" s="4"/>
      <c r="WUV141" s="4"/>
      <c r="WUW141" s="4"/>
      <c r="WUX141" s="4"/>
      <c r="WUY141" s="4"/>
      <c r="WUZ141" s="4"/>
      <c r="WVA141" s="4"/>
      <c r="WVB141" s="4"/>
      <c r="WVC141" s="4"/>
      <c r="WVD141" s="4"/>
      <c r="WVE141" s="4"/>
      <c r="WVF141" s="4"/>
      <c r="WVG141" s="4"/>
      <c r="WVH141" s="4"/>
      <c r="WVI141" s="4"/>
      <c r="WVJ141" s="4"/>
      <c r="WVK141" s="4"/>
      <c r="WVL141" s="4"/>
      <c r="WVM141" s="4"/>
      <c r="WVN141" s="4"/>
      <c r="WVO141" s="4"/>
      <c r="WVP141" s="4"/>
      <c r="WVQ141" s="4"/>
      <c r="WVR141" s="4"/>
      <c r="WVS141" s="4"/>
      <c r="WVT141" s="4"/>
      <c r="WVU141" s="4"/>
      <c r="WVV141" s="4"/>
      <c r="WVW141" s="4"/>
      <c r="WVX141" s="4"/>
      <c r="WVY141" s="4"/>
      <c r="WVZ141" s="4"/>
      <c r="WWA141" s="4"/>
      <c r="WWB141" s="4"/>
      <c r="WWC141" s="4"/>
      <c r="WWD141" s="4"/>
      <c r="WWE141" s="4"/>
      <c r="WWF141" s="4"/>
      <c r="WWG141" s="4"/>
      <c r="WWH141" s="4"/>
      <c r="WWI141" s="4"/>
      <c r="WWJ141" s="4"/>
      <c r="WWK141" s="4"/>
      <c r="WWL141" s="4"/>
      <c r="WWM141" s="4"/>
      <c r="WWN141" s="4"/>
      <c r="WWO141" s="4"/>
      <c r="WWP141" s="4"/>
      <c r="WWQ141" s="4"/>
      <c r="WWR141" s="4"/>
      <c r="WWS141" s="4"/>
      <c r="WWT141" s="4"/>
      <c r="WWU141" s="4"/>
      <c r="WWV141" s="4"/>
      <c r="WWW141" s="4"/>
      <c r="WWX141" s="4"/>
      <c r="WWY141" s="4"/>
      <c r="WWZ141" s="4"/>
      <c r="WXA141" s="4"/>
      <c r="WXB141" s="4"/>
      <c r="WXC141" s="4"/>
      <c r="WXD141" s="4"/>
      <c r="WXE141" s="4"/>
      <c r="WXF141" s="4"/>
      <c r="WXG141" s="4"/>
      <c r="WXH141" s="4"/>
      <c r="WXI141" s="4"/>
      <c r="WXJ141" s="4"/>
      <c r="WXK141" s="4"/>
      <c r="WXL141" s="4"/>
      <c r="WXM141" s="4"/>
      <c r="WXN141" s="4"/>
      <c r="WXO141" s="4"/>
      <c r="WXP141" s="4"/>
      <c r="WXQ141" s="4"/>
      <c r="WXR141" s="4"/>
      <c r="WXS141" s="4"/>
      <c r="WXT141" s="4"/>
      <c r="WXU141" s="4"/>
      <c r="WXV141" s="4"/>
      <c r="WXW141" s="4"/>
      <c r="WXX141" s="4"/>
      <c r="WXY141" s="4"/>
      <c r="WXZ141" s="4"/>
      <c r="WYA141" s="4"/>
      <c r="WYB141" s="4"/>
      <c r="WYC141" s="4"/>
      <c r="WYD141" s="4"/>
      <c r="WYE141" s="4"/>
      <c r="WYF141" s="4"/>
      <c r="WYG141" s="4"/>
      <c r="WYH141" s="4"/>
      <c r="WYI141" s="4"/>
      <c r="WYJ141" s="4"/>
      <c r="WYK141" s="4"/>
      <c r="WYL141" s="4"/>
      <c r="WYM141" s="4"/>
      <c r="WYN141" s="4"/>
      <c r="WYO141" s="4"/>
      <c r="WYP141" s="4"/>
      <c r="WYQ141" s="4"/>
      <c r="WYR141" s="4"/>
      <c r="WYS141" s="4"/>
      <c r="WYT141" s="4"/>
      <c r="WYU141" s="4"/>
      <c r="WYV141" s="4"/>
      <c r="WYW141" s="4"/>
      <c r="WYX141" s="4"/>
      <c r="WYY141" s="4"/>
      <c r="WYZ141" s="4"/>
      <c r="WZA141" s="4"/>
      <c r="WZB141" s="4"/>
      <c r="WZC141" s="4"/>
      <c r="WZD141" s="4"/>
      <c r="WZE141" s="4"/>
      <c r="WZF141" s="4"/>
      <c r="WZG141" s="4"/>
      <c r="WZH141" s="4"/>
      <c r="WZI141" s="4"/>
      <c r="WZJ141" s="4"/>
      <c r="WZK141" s="4"/>
      <c r="WZL141" s="4"/>
      <c r="WZM141" s="4"/>
      <c r="WZN141" s="4"/>
      <c r="WZO141" s="4"/>
      <c r="WZP141" s="4"/>
      <c r="WZQ141" s="4"/>
      <c r="WZR141" s="4"/>
      <c r="WZS141" s="4"/>
      <c r="WZT141" s="4"/>
      <c r="WZU141" s="4"/>
      <c r="WZV141" s="4"/>
      <c r="WZW141" s="4"/>
      <c r="WZX141" s="4"/>
      <c r="WZY141" s="4"/>
      <c r="WZZ141" s="4"/>
      <c r="XAA141" s="4"/>
      <c r="XAB141" s="4"/>
      <c r="XAC141" s="4"/>
      <c r="XAD141" s="4"/>
      <c r="XAE141" s="4"/>
      <c r="XAF141" s="4"/>
      <c r="XAG141" s="4"/>
      <c r="XAH141" s="4"/>
      <c r="XAI141" s="4"/>
      <c r="XAJ141" s="4"/>
      <c r="XAK141" s="4"/>
      <c r="XAL141" s="4"/>
      <c r="XAM141" s="4"/>
      <c r="XAN141" s="4"/>
      <c r="XAO141" s="4"/>
      <c r="XAP141" s="4"/>
      <c r="XAQ141" s="4"/>
      <c r="XAR141" s="4"/>
      <c r="XAS141" s="4"/>
      <c r="XAT141" s="4"/>
      <c r="XAU141" s="4"/>
      <c r="XAV141" s="4"/>
      <c r="XAW141" s="4"/>
      <c r="XAX141" s="4"/>
      <c r="XAY141" s="4"/>
      <c r="XAZ141" s="4"/>
      <c r="XBA141" s="4"/>
      <c r="XBB141" s="4"/>
      <c r="XBC141" s="4"/>
      <c r="XBD141" s="4"/>
      <c r="XBE141" s="4"/>
      <c r="XBF141" s="4"/>
      <c r="XBG141" s="4"/>
      <c r="XBH141" s="4"/>
      <c r="XBI141" s="4"/>
      <c r="XBJ141" s="4"/>
      <c r="XBK141" s="4"/>
      <c r="XBL141" s="4"/>
      <c r="XBM141" s="4"/>
      <c r="XBN141" s="4"/>
      <c r="XBO141" s="4"/>
      <c r="XBP141" s="4"/>
      <c r="XBQ141" s="4"/>
      <c r="XBR141" s="4"/>
      <c r="XBS141" s="4"/>
      <c r="XBT141" s="4"/>
      <c r="XBU141" s="4"/>
      <c r="XBV141" s="4"/>
      <c r="XBW141" s="4"/>
      <c r="XBX141" s="4"/>
      <c r="XBY141" s="4"/>
      <c r="XBZ141" s="4"/>
      <c r="XCA141" s="4"/>
      <c r="XCB141" s="4"/>
      <c r="XCC141" s="4"/>
      <c r="XCD141" s="4"/>
      <c r="XCE141" s="4"/>
      <c r="XCF141" s="4"/>
      <c r="XCG141" s="4"/>
      <c r="XCH141" s="4"/>
      <c r="XCI141" s="4"/>
      <c r="XCJ141" s="4"/>
      <c r="XCK141" s="4"/>
      <c r="XCL141" s="4"/>
      <c r="XCM141" s="4"/>
      <c r="XCN141" s="4"/>
      <c r="XCO141" s="4"/>
      <c r="XCP141" s="4"/>
      <c r="XCQ141" s="4"/>
      <c r="XCR141" s="4"/>
      <c r="XCS141" s="4"/>
      <c r="XCT141" s="4"/>
      <c r="XCU141" s="4"/>
      <c r="XCV141" s="4"/>
      <c r="XCW141" s="4"/>
      <c r="XCX141" s="4"/>
      <c r="XCY141" s="4"/>
      <c r="XCZ141" s="4"/>
      <c r="XDA141" s="4"/>
      <c r="XDB141" s="4"/>
      <c r="XDC141" s="4"/>
      <c r="XDD141" s="4"/>
      <c r="XDE141" s="4"/>
      <c r="XDF141" s="4"/>
      <c r="XDG141" s="4"/>
      <c r="XDH141" s="4"/>
      <c r="XDI141" s="4"/>
      <c r="XDJ141" s="4"/>
      <c r="XDK141" s="4"/>
      <c r="XDL141" s="4"/>
      <c r="XDM141" s="4"/>
      <c r="XDN141" s="4"/>
      <c r="XDO141" s="4"/>
      <c r="XDP141" s="4"/>
      <c r="XDQ141" s="4"/>
      <c r="XDR141" s="4"/>
      <c r="XDS141" s="4"/>
      <c r="XDT141" s="4"/>
      <c r="XDU141" s="4"/>
      <c r="XDV141" s="4"/>
      <c r="XDW141" s="4"/>
      <c r="XDX141" s="4"/>
      <c r="XDY141" s="4"/>
      <c r="XDZ141" s="4"/>
      <c r="XEA141" s="4"/>
      <c r="XEB141" s="4"/>
      <c r="XEC141" s="4"/>
      <c r="XED141" s="4"/>
      <c r="XEE141" s="4"/>
      <c r="XEF141" s="4"/>
      <c r="XEG141" s="4"/>
      <c r="XEH141" s="4"/>
      <c r="XEI141" s="4"/>
      <c r="XEJ141" s="4"/>
      <c r="XEK141" s="4"/>
      <c r="XEL141" s="4"/>
      <c r="XEM141" s="4"/>
      <c r="XEN141" s="4"/>
      <c r="XEO141" s="4"/>
      <c r="XEP141" s="4"/>
      <c r="XEQ141" s="4"/>
      <c r="XER141" s="4"/>
      <c r="XES141" s="4"/>
      <c r="XET141" s="4"/>
      <c r="XEU141" s="4"/>
      <c r="XEV141" s="4"/>
      <c r="XEW141" s="4"/>
      <c r="XEX141" s="4"/>
      <c r="XEY141" s="4"/>
      <c r="XEZ141" s="4"/>
      <c r="XFA141" s="4"/>
      <c r="XFB141" s="4"/>
      <c r="XFC141" s="4"/>
    </row>
    <row r="142" customFormat="false" ht="13.8" hidden="false" customHeight="false" outlineLevel="0" collapsed="false">
      <c r="A142" s="49"/>
      <c r="B142" s="21" t="s">
        <v>122</v>
      </c>
      <c r="C142" s="26" t="s">
        <v>123</v>
      </c>
      <c r="D142" s="21" t="n">
        <v>150</v>
      </c>
      <c r="E142" s="27" t="n">
        <f aca="false">BD142*150/125</f>
        <v>5.28</v>
      </c>
      <c r="F142" s="27" t="n">
        <f aca="false">BE142*150/125</f>
        <v>6.6</v>
      </c>
      <c r="G142" s="27" t="n">
        <f aca="false">BF142*150/125</f>
        <v>32.7</v>
      </c>
      <c r="H142" s="27" t="n">
        <f aca="false">BG142*150/125</f>
        <v>211.2</v>
      </c>
      <c r="I142" s="27" t="n">
        <f aca="false">BH142*150/125</f>
        <v>0</v>
      </c>
      <c r="J142" s="27" t="n">
        <f aca="false">BI142*150/125</f>
        <v>0.084</v>
      </c>
      <c r="K142" s="27" t="n">
        <f aca="false">BJ142*150/125</f>
        <v>0.024</v>
      </c>
      <c r="L142" s="27" t="n">
        <f aca="false">BK142*150/125</f>
        <v>5.424</v>
      </c>
      <c r="M142" s="27" t="n">
        <f aca="false">BL142*150/125</f>
        <v>20.376</v>
      </c>
      <c r="N142" s="27" t="n">
        <f aca="false">BM142*150/125</f>
        <v>17.64</v>
      </c>
      <c r="O142" s="27" t="n">
        <f aca="false">BN142*150/125</f>
        <v>58.572</v>
      </c>
      <c r="P142" s="27" t="n">
        <f aca="false">BO142*150/125</f>
        <v>1.044</v>
      </c>
      <c r="BD142" s="27" t="n">
        <v>4.4</v>
      </c>
      <c r="BE142" s="27" t="n">
        <v>5.5</v>
      </c>
      <c r="BF142" s="27" t="n">
        <v>27.25</v>
      </c>
      <c r="BG142" s="27" t="n">
        <v>176</v>
      </c>
      <c r="BH142" s="27"/>
      <c r="BI142" s="27" t="n">
        <v>0.07</v>
      </c>
      <c r="BJ142" s="27" t="n">
        <v>0.02</v>
      </c>
      <c r="BK142" s="27" t="n">
        <v>4.52</v>
      </c>
      <c r="BL142" s="27" t="n">
        <v>16.98</v>
      </c>
      <c r="BM142" s="27" t="n">
        <v>14.7</v>
      </c>
      <c r="BN142" s="27" t="n">
        <v>48.81</v>
      </c>
      <c r="BO142" s="27" t="n">
        <v>0.87</v>
      </c>
    </row>
    <row r="143" customFormat="false" ht="13.8" hidden="false" customHeight="false" outlineLevel="0" collapsed="false">
      <c r="A143" s="49"/>
      <c r="B143" s="21" t="s">
        <v>31</v>
      </c>
      <c r="C143" s="26" t="s">
        <v>32</v>
      </c>
      <c r="D143" s="21" t="n">
        <v>20</v>
      </c>
      <c r="E143" s="27" t="n">
        <f aca="false">BD143*20/20</f>
        <v>1.36</v>
      </c>
      <c r="F143" s="27" t="n">
        <f aca="false">BE143*20/20</f>
        <v>0.24</v>
      </c>
      <c r="G143" s="27" t="n">
        <f aca="false">BF143*20/20</f>
        <v>6.72</v>
      </c>
      <c r="H143" s="27" t="n">
        <f aca="false">BG143*20/20</f>
        <v>34.16</v>
      </c>
      <c r="I143" s="27" t="n">
        <f aca="false">BH143*20/20</f>
        <v>0</v>
      </c>
      <c r="J143" s="27" t="n">
        <f aca="false">BI143*20/20</f>
        <v>0.03</v>
      </c>
      <c r="K143" s="27" t="n">
        <f aca="false">BJ143*20/20</f>
        <v>0.02</v>
      </c>
      <c r="L143" s="27" t="n">
        <f aca="false">BK143*20/20</f>
        <v>0</v>
      </c>
      <c r="M143" s="27" t="n">
        <f aca="false">BL143*20/20</f>
        <v>9.01</v>
      </c>
      <c r="N143" s="27" t="n">
        <f aca="false">BM143*20/20</f>
        <v>9.41</v>
      </c>
      <c r="O143" s="27" t="n">
        <f aca="false">BN143*20/20</f>
        <v>30.14</v>
      </c>
      <c r="P143" s="27" t="n">
        <f aca="false">BO143*20/20</f>
        <v>0.75</v>
      </c>
      <c r="Q143" s="27" t="n">
        <v>1.7</v>
      </c>
      <c r="R143" s="27" t="n">
        <v>0.3</v>
      </c>
      <c r="S143" s="27" t="n">
        <v>8.4</v>
      </c>
      <c r="T143" s="27" t="n">
        <v>42.7</v>
      </c>
      <c r="U143" s="27"/>
      <c r="V143" s="27" t="n">
        <v>0.04</v>
      </c>
      <c r="W143" s="27" t="n">
        <v>0.02</v>
      </c>
      <c r="X143" s="27"/>
      <c r="Y143" s="27" t="n">
        <v>11.26</v>
      </c>
      <c r="Z143" s="27" t="n">
        <v>11.76</v>
      </c>
      <c r="AA143" s="27" t="n">
        <v>37.68</v>
      </c>
      <c r="AB143" s="27" t="n">
        <v>0.94</v>
      </c>
      <c r="BD143" s="27" t="n">
        <v>1.36</v>
      </c>
      <c r="BE143" s="27" t="n">
        <v>0.24</v>
      </c>
      <c r="BF143" s="27" t="n">
        <v>6.72</v>
      </c>
      <c r="BG143" s="27" t="n">
        <v>34.16</v>
      </c>
      <c r="BH143" s="27"/>
      <c r="BI143" s="27" t="n">
        <v>0.03</v>
      </c>
      <c r="BJ143" s="27" t="n">
        <v>0.02</v>
      </c>
      <c r="BK143" s="27"/>
      <c r="BL143" s="27" t="n">
        <v>9.01</v>
      </c>
      <c r="BM143" s="27" t="n">
        <v>9.41</v>
      </c>
      <c r="BN143" s="27" t="n">
        <v>30.14</v>
      </c>
      <c r="BO143" s="27" t="n">
        <v>0.75</v>
      </c>
    </row>
    <row r="144" customFormat="false" ht="13.8" hidden="false" customHeight="true" outlineLevel="0" collapsed="false">
      <c r="A144" s="49"/>
      <c r="B144" s="21" t="s">
        <v>31</v>
      </c>
      <c r="C144" s="15" t="s">
        <v>33</v>
      </c>
      <c r="D144" s="21" t="n">
        <v>40</v>
      </c>
      <c r="E144" s="27" t="n">
        <f aca="false">BD144*40/40</f>
        <v>2.96</v>
      </c>
      <c r="F144" s="27" t="n">
        <f aca="false">BE144*40/40</f>
        <v>0.36</v>
      </c>
      <c r="G144" s="27" t="n">
        <f aca="false">BF144*40/40</f>
        <v>21.1</v>
      </c>
      <c r="H144" s="27" t="n">
        <f aca="false">BG144*40/40</f>
        <v>93.78</v>
      </c>
      <c r="I144" s="27" t="n">
        <f aca="false">BH144*40/40</f>
        <v>0</v>
      </c>
      <c r="J144" s="27" t="n">
        <f aca="false">BI144*40/40</f>
        <v>0</v>
      </c>
      <c r="K144" s="27" t="n">
        <f aca="false">BJ144*40/40</f>
        <v>0.02</v>
      </c>
      <c r="L144" s="27" t="n">
        <f aca="false">BK144*40/40</f>
        <v>0</v>
      </c>
      <c r="M144" s="27" t="n">
        <f aca="false">BL144*40/40</f>
        <v>8</v>
      </c>
      <c r="N144" s="27" t="n">
        <f aca="false">BM144*40/40</f>
        <v>5.6</v>
      </c>
      <c r="O144" s="27" t="n">
        <f aca="false">BN144*40/40</f>
        <v>26</v>
      </c>
      <c r="P144" s="27" t="n">
        <f aca="false">BO144*40/40</f>
        <v>0.44</v>
      </c>
      <c r="Q144" s="27" t="n">
        <v>3.03</v>
      </c>
      <c r="R144" s="27" t="n">
        <v>0.36</v>
      </c>
      <c r="S144" s="27" t="n">
        <v>19.64</v>
      </c>
      <c r="T144" s="27" t="n">
        <v>93.77</v>
      </c>
      <c r="U144" s="27"/>
      <c r="V144" s="27"/>
      <c r="W144" s="27" t="n">
        <v>0.013</v>
      </c>
      <c r="X144" s="27"/>
      <c r="Y144" s="27" t="n">
        <v>8</v>
      </c>
      <c r="Z144" s="27" t="n">
        <v>5.6</v>
      </c>
      <c r="AA144" s="27" t="n">
        <v>26</v>
      </c>
      <c r="AB144" s="27" t="n">
        <v>0.44</v>
      </c>
      <c r="AC144" s="27" t="n">
        <v>3</v>
      </c>
      <c r="AD144" s="27" t="n">
        <f aca="false">AP144*40/40</f>
        <v>0</v>
      </c>
      <c r="AE144" s="27" t="n">
        <f aca="false">AQ144*40/40</f>
        <v>0</v>
      </c>
      <c r="AF144" s="27" t="n">
        <f aca="false">AR144*40/40</f>
        <v>0</v>
      </c>
      <c r="AG144" s="27" t="n">
        <f aca="false">AS144*40/40</f>
        <v>0</v>
      </c>
      <c r="AH144" s="27" t="n">
        <f aca="false">AT144*40/40</f>
        <v>0</v>
      </c>
      <c r="AI144" s="27" t="n">
        <f aca="false">AU144*40/40</f>
        <v>0</v>
      </c>
      <c r="AJ144" s="27" t="n">
        <f aca="false">AV144*40/40</f>
        <v>0</v>
      </c>
      <c r="AK144" s="27" t="n">
        <f aca="false">AW144*40/40</f>
        <v>0</v>
      </c>
      <c r="AL144" s="27" t="n">
        <f aca="false">AX144*40/40</f>
        <v>0</v>
      </c>
      <c r="AM144" s="27" t="n">
        <f aca="false">AY144*40/40</f>
        <v>0</v>
      </c>
      <c r="AN144" s="27" t="n">
        <f aca="false">AZ144*40/40</f>
        <v>0</v>
      </c>
      <c r="BD144" s="27" t="n">
        <v>2.96</v>
      </c>
      <c r="BE144" s="27" t="n">
        <v>0.36</v>
      </c>
      <c r="BF144" s="27" t="n">
        <v>21.1</v>
      </c>
      <c r="BG144" s="27" t="n">
        <v>93.78</v>
      </c>
      <c r="BH144" s="27"/>
      <c r="BI144" s="27"/>
      <c r="BJ144" s="27" t="n">
        <v>0.02</v>
      </c>
      <c r="BK144" s="27"/>
      <c r="BL144" s="27" t="n">
        <v>8</v>
      </c>
      <c r="BM144" s="27" t="n">
        <v>5.6</v>
      </c>
      <c r="BN144" s="27" t="n">
        <v>26</v>
      </c>
      <c r="BO144" s="27" t="n">
        <v>0.44</v>
      </c>
      <c r="WAQ144" s="2"/>
      <c r="WAR144" s="2"/>
      <c r="WAS144" s="2"/>
      <c r="WAT144" s="2"/>
      <c r="WAU144" s="2"/>
      <c r="WAV144" s="2"/>
      <c r="WAW144" s="2"/>
      <c r="WAX144" s="2"/>
      <c r="WAY144" s="2"/>
      <c r="WAZ144" s="2"/>
      <c r="WBA144" s="2"/>
      <c r="WBB144" s="2"/>
      <c r="WBC144" s="2"/>
      <c r="WBD144" s="2"/>
      <c r="WBE144" s="2"/>
      <c r="WBF144" s="2"/>
      <c r="WBG144" s="2"/>
      <c r="WBH144" s="2"/>
      <c r="WBI144" s="2"/>
      <c r="WBJ144" s="2"/>
      <c r="WBK144" s="2"/>
      <c r="WBL144" s="2"/>
      <c r="WBM144" s="2"/>
      <c r="WBN144" s="2"/>
      <c r="WBO144" s="2"/>
      <c r="WBP144" s="2"/>
      <c r="WBQ144" s="2"/>
      <c r="WBR144" s="2"/>
      <c r="WBS144" s="2"/>
      <c r="WBT144" s="2"/>
      <c r="WBU144" s="2"/>
      <c r="WBV144" s="2"/>
      <c r="WBW144" s="2"/>
      <c r="WBX144" s="2"/>
      <c r="WBY144" s="2"/>
      <c r="WBZ144" s="2"/>
      <c r="WCA144" s="2"/>
      <c r="WCB144" s="2"/>
      <c r="WCC144" s="2"/>
      <c r="WCD144" s="2"/>
      <c r="WCE144" s="2"/>
      <c r="WCF144" s="2"/>
      <c r="WCG144" s="2"/>
      <c r="WCH144" s="2"/>
      <c r="WCI144" s="2"/>
      <c r="WCJ144" s="2"/>
      <c r="WCK144" s="2"/>
      <c r="WCL144" s="2"/>
      <c r="WCM144" s="2"/>
      <c r="WCN144" s="2"/>
      <c r="WCO144" s="2"/>
      <c r="WCP144" s="2"/>
      <c r="WCQ144" s="2"/>
      <c r="WCR144" s="2"/>
      <c r="WCS144" s="2"/>
      <c r="WCT144" s="2"/>
      <c r="WCU144" s="2"/>
      <c r="WCV144" s="2"/>
      <c r="WCW144" s="2"/>
      <c r="WCX144" s="2"/>
      <c r="WCY144" s="2"/>
      <c r="WCZ144" s="2"/>
      <c r="WDA144" s="2"/>
      <c r="WDB144" s="2"/>
      <c r="WDC144" s="2"/>
      <c r="WDD144" s="2"/>
      <c r="WDE144" s="2"/>
      <c r="WDF144" s="2"/>
      <c r="WDG144" s="2"/>
      <c r="WDH144" s="2"/>
      <c r="WDI144" s="2"/>
      <c r="WDJ144" s="2"/>
      <c r="WDK144" s="2"/>
      <c r="WDL144" s="2"/>
      <c r="WDM144" s="2"/>
      <c r="WDN144" s="2"/>
      <c r="WDO144" s="2"/>
      <c r="WDP144" s="2"/>
      <c r="WDQ144" s="2"/>
      <c r="WDR144" s="2"/>
      <c r="WDS144" s="2"/>
      <c r="WDT144" s="2"/>
      <c r="WDU144" s="2"/>
      <c r="WDV144" s="2"/>
      <c r="WDW144" s="2"/>
      <c r="WDX144" s="2"/>
      <c r="WDY144" s="2"/>
      <c r="WDZ144" s="2"/>
      <c r="WEA144" s="2"/>
      <c r="WEB144" s="2"/>
      <c r="WEC144" s="2"/>
      <c r="WED144" s="2"/>
      <c r="WEE144" s="2"/>
      <c r="WEF144" s="2"/>
      <c r="WEG144" s="2"/>
      <c r="WEH144" s="2"/>
      <c r="WEI144" s="2"/>
      <c r="WEJ144" s="2"/>
      <c r="WEK144" s="2"/>
      <c r="WEL144" s="2"/>
      <c r="WEM144" s="2"/>
      <c r="WEN144" s="2"/>
      <c r="WEO144" s="2"/>
      <c r="WEP144" s="2"/>
      <c r="WEQ144" s="2"/>
      <c r="WER144" s="2"/>
      <c r="WES144" s="2"/>
      <c r="WET144" s="2"/>
      <c r="WEU144" s="2"/>
      <c r="WEV144" s="2"/>
      <c r="WEW144" s="2"/>
      <c r="WEX144" s="2"/>
      <c r="WEY144" s="2"/>
      <c r="WEZ144" s="2"/>
      <c r="WFA144" s="2"/>
      <c r="WFB144" s="2"/>
      <c r="WFC144" s="2"/>
      <c r="WFD144" s="2"/>
      <c r="WFE144" s="2"/>
      <c r="WFF144" s="2"/>
      <c r="WFG144" s="2"/>
      <c r="WFH144" s="2"/>
      <c r="WFI144" s="2"/>
      <c r="WFJ144" s="2"/>
      <c r="WFK144" s="2"/>
      <c r="WFL144" s="2"/>
      <c r="WFM144" s="2"/>
      <c r="WFN144" s="2"/>
      <c r="WFO144" s="2"/>
      <c r="WFP144" s="2"/>
      <c r="WFQ144" s="2"/>
      <c r="WFR144" s="2"/>
      <c r="WFS144" s="2"/>
      <c r="WFT144" s="2"/>
      <c r="WFU144" s="2"/>
      <c r="WFV144" s="2"/>
      <c r="WFW144" s="2"/>
      <c r="WFX144" s="2"/>
      <c r="WFY144" s="2"/>
      <c r="WFZ144" s="2"/>
      <c r="WGA144" s="2"/>
      <c r="WGB144" s="2"/>
      <c r="WGC144" s="2"/>
      <c r="WGD144" s="2"/>
      <c r="WGE144" s="2"/>
      <c r="WGF144" s="2"/>
      <c r="WGG144" s="2"/>
      <c r="WGH144" s="2"/>
      <c r="WGI144" s="2"/>
      <c r="WGJ144" s="2"/>
      <c r="WGK144" s="2"/>
      <c r="WGL144" s="2"/>
      <c r="WGM144" s="2"/>
      <c r="WGN144" s="2"/>
      <c r="WGO144" s="2"/>
      <c r="WGP144" s="2"/>
      <c r="WGQ144" s="2"/>
      <c r="WGR144" s="2"/>
      <c r="WGS144" s="2"/>
      <c r="WGT144" s="2"/>
      <c r="WGU144" s="2"/>
      <c r="WGV144" s="2"/>
      <c r="WGW144" s="2"/>
      <c r="WGX144" s="2"/>
      <c r="WGY144" s="2"/>
      <c r="WGZ144" s="2"/>
      <c r="WHA144" s="2"/>
      <c r="WHB144" s="2"/>
      <c r="WHC144" s="2"/>
      <c r="WHD144" s="2"/>
      <c r="WHE144" s="2"/>
      <c r="WHF144" s="2"/>
      <c r="WHG144" s="2"/>
      <c r="WHH144" s="2"/>
      <c r="WHI144" s="2"/>
      <c r="WHJ144" s="2"/>
      <c r="WHK144" s="2"/>
      <c r="WHL144" s="2"/>
      <c r="WHM144" s="2"/>
      <c r="WHN144" s="2"/>
      <c r="WHO144" s="2"/>
      <c r="WHP144" s="2"/>
      <c r="WHQ144" s="2"/>
      <c r="WHR144" s="2"/>
      <c r="WHS144" s="2"/>
      <c r="WHT144" s="2"/>
      <c r="WHU144" s="2"/>
      <c r="WHV144" s="2"/>
      <c r="WHW144" s="2"/>
      <c r="WHX144" s="2"/>
      <c r="WHY144" s="2"/>
      <c r="WHZ144" s="2"/>
      <c r="WIA144" s="2"/>
      <c r="WIB144" s="2"/>
      <c r="WIC144" s="2"/>
      <c r="WID144" s="2"/>
      <c r="WIE144" s="2"/>
      <c r="WIF144" s="2"/>
      <c r="WIG144" s="2"/>
      <c r="WIH144" s="2"/>
      <c r="WII144" s="2"/>
      <c r="WIJ144" s="2"/>
      <c r="WIK144" s="2"/>
      <c r="WIL144" s="2"/>
      <c r="WIM144" s="2"/>
      <c r="WIN144" s="2"/>
      <c r="WIO144" s="2"/>
      <c r="WIP144" s="2"/>
      <c r="WIQ144" s="2"/>
      <c r="WIR144" s="2"/>
      <c r="WIS144" s="2"/>
      <c r="WIT144" s="2"/>
      <c r="WIU144" s="2"/>
      <c r="WIV144" s="2"/>
      <c r="WIW144" s="2"/>
      <c r="WIX144" s="2"/>
      <c r="WIY144" s="2"/>
      <c r="WIZ144" s="2"/>
      <c r="WJA144" s="2"/>
      <c r="WJB144" s="2"/>
      <c r="WJC144" s="2"/>
      <c r="WJD144" s="2"/>
      <c r="WJE144" s="2"/>
      <c r="WJF144" s="2"/>
      <c r="WJG144" s="2"/>
      <c r="WJH144" s="2"/>
      <c r="WJI144" s="2"/>
      <c r="WJJ144" s="2"/>
      <c r="WJK144" s="2"/>
      <c r="WJL144" s="2"/>
      <c r="WJM144" s="2"/>
      <c r="WJN144" s="2"/>
      <c r="WJO144" s="2"/>
      <c r="WJP144" s="2"/>
      <c r="WJQ144" s="2"/>
      <c r="WJR144" s="2"/>
      <c r="WJS144" s="2"/>
      <c r="WJT144" s="2"/>
      <c r="WJU144" s="2"/>
      <c r="WJV144" s="2"/>
      <c r="WJW144" s="2"/>
      <c r="WJX144" s="2"/>
      <c r="WJY144" s="2"/>
      <c r="WJZ144" s="2"/>
      <c r="WKA144" s="2"/>
      <c r="WKB144" s="2"/>
      <c r="WKC144" s="2"/>
      <c r="WKD144" s="2"/>
      <c r="WKE144" s="2"/>
      <c r="WKF144" s="2"/>
      <c r="WKG144" s="2"/>
      <c r="WKH144" s="2"/>
      <c r="WKI144" s="2"/>
      <c r="WKJ144" s="2"/>
      <c r="WKK144" s="2"/>
      <c r="WKL144" s="2"/>
      <c r="WKM144" s="2"/>
      <c r="WKN144" s="2"/>
      <c r="WKO144" s="2"/>
      <c r="WKP144" s="2"/>
      <c r="WKQ144" s="2"/>
      <c r="WKR144" s="2"/>
      <c r="WKS144" s="2"/>
      <c r="WKT144" s="2"/>
      <c r="WKU144" s="2"/>
      <c r="WKV144" s="2"/>
      <c r="WKW144" s="2"/>
      <c r="WKX144" s="2"/>
      <c r="WKY144" s="2"/>
      <c r="WKZ144" s="2"/>
      <c r="WLA144" s="2"/>
      <c r="WLB144" s="2"/>
      <c r="WLC144" s="2"/>
      <c r="WLD144" s="2"/>
      <c r="WLE144" s="2"/>
      <c r="WLF144" s="2"/>
      <c r="WLG144" s="2"/>
      <c r="WLH144" s="2"/>
      <c r="WLI144" s="2"/>
      <c r="WLJ144" s="2"/>
      <c r="WLK144" s="2"/>
      <c r="WLL144" s="2"/>
      <c r="WLM144" s="2"/>
      <c r="WLN144" s="2"/>
      <c r="WLO144" s="2"/>
      <c r="WLP144" s="2"/>
      <c r="WLQ144" s="2"/>
      <c r="WLR144" s="2"/>
      <c r="WLS144" s="2"/>
      <c r="WLT144" s="2"/>
      <c r="WLU144" s="2"/>
      <c r="WLV144" s="2"/>
      <c r="WLW144" s="2"/>
      <c r="WLX144" s="2"/>
      <c r="WLY144" s="2"/>
      <c r="WLZ144" s="2"/>
      <c r="WMA144" s="2"/>
      <c r="WMB144" s="2"/>
      <c r="WMC144" s="2"/>
      <c r="WMD144" s="2"/>
      <c r="WME144" s="2"/>
      <c r="WMF144" s="2"/>
      <c r="WMG144" s="2"/>
      <c r="WMH144" s="2"/>
      <c r="WMI144" s="2"/>
      <c r="WMJ144" s="2"/>
      <c r="WMK144" s="2"/>
      <c r="WML144" s="2"/>
      <c r="WMM144" s="2"/>
      <c r="WMN144" s="2"/>
      <c r="WMO144" s="2"/>
      <c r="WMP144" s="2"/>
      <c r="WMQ144" s="2"/>
      <c r="WMR144" s="2"/>
      <c r="WMS144" s="2"/>
      <c r="WMT144" s="2"/>
      <c r="WMU144" s="2"/>
      <c r="WMV144" s="2"/>
      <c r="WMW144" s="2"/>
      <c r="WMX144" s="2"/>
      <c r="WMY144" s="2"/>
      <c r="WMZ144" s="2"/>
      <c r="WNA144" s="2"/>
      <c r="WNB144" s="2"/>
      <c r="WNC144" s="2"/>
      <c r="WND144" s="2"/>
      <c r="WNE144" s="2"/>
      <c r="WNF144" s="2"/>
      <c r="WNG144" s="2"/>
      <c r="WNH144" s="2"/>
      <c r="WNI144" s="2"/>
      <c r="WNJ144" s="2"/>
      <c r="WNK144" s="2"/>
      <c r="WNL144" s="2"/>
      <c r="WNM144" s="2"/>
      <c r="WNN144" s="2"/>
      <c r="WNO144" s="2"/>
      <c r="WNP144" s="2"/>
      <c r="WNQ144" s="2"/>
      <c r="WNR144" s="2"/>
      <c r="WNS144" s="2"/>
      <c r="WNT144" s="2"/>
      <c r="WNU144" s="2"/>
      <c r="WNV144" s="2"/>
      <c r="WNW144" s="2"/>
      <c r="WNX144" s="2"/>
      <c r="WNY144" s="2"/>
      <c r="WNZ144" s="2"/>
      <c r="WOA144" s="2"/>
      <c r="WOB144" s="2"/>
      <c r="WOC144" s="2"/>
      <c r="WOD144" s="2"/>
      <c r="WOE144" s="2"/>
      <c r="WOF144" s="2"/>
      <c r="WOG144" s="2"/>
      <c r="WOH144" s="2"/>
      <c r="WOI144" s="2"/>
      <c r="WOJ144" s="2"/>
      <c r="WOK144" s="2"/>
      <c r="WOL144" s="2"/>
      <c r="WOM144" s="2"/>
      <c r="WRG144" s="4"/>
      <c r="WRH144" s="4"/>
      <c r="WRI144" s="4"/>
      <c r="WRJ144" s="4"/>
      <c r="WRK144" s="4"/>
      <c r="WRL144" s="4"/>
      <c r="WRM144" s="4"/>
      <c r="WRN144" s="4"/>
      <c r="WRO144" s="4"/>
      <c r="WRP144" s="4"/>
      <c r="WRQ144" s="4"/>
      <c r="WRR144" s="4"/>
      <c r="WRS144" s="4"/>
      <c r="WRT144" s="4"/>
      <c r="WRU144" s="4"/>
      <c r="WRV144" s="4"/>
      <c r="WRW144" s="4"/>
      <c r="WRX144" s="4"/>
      <c r="WRY144" s="4"/>
      <c r="WRZ144" s="4"/>
      <c r="WSA144" s="4"/>
      <c r="WSB144" s="4"/>
      <c r="WSC144" s="4"/>
      <c r="WSD144" s="4"/>
      <c r="WSE144" s="4"/>
      <c r="WSF144" s="4"/>
      <c r="WSG144" s="4"/>
      <c r="WSH144" s="4"/>
      <c r="WSI144" s="4"/>
      <c r="WSJ144" s="4"/>
      <c r="WSK144" s="4"/>
      <c r="WSL144" s="4"/>
      <c r="WSM144" s="4"/>
      <c r="WSN144" s="4"/>
      <c r="WSO144" s="4"/>
      <c r="WSP144" s="4"/>
      <c r="WSQ144" s="4"/>
      <c r="WSR144" s="4"/>
      <c r="WSS144" s="4"/>
      <c r="WST144" s="4"/>
      <c r="WSU144" s="4"/>
      <c r="WSV144" s="4"/>
      <c r="WSW144" s="4"/>
      <c r="WSX144" s="4"/>
      <c r="WSY144" s="4"/>
      <c r="WSZ144" s="4"/>
      <c r="WTA144" s="4"/>
      <c r="WTB144" s="4"/>
      <c r="WTC144" s="4"/>
      <c r="WTD144" s="4"/>
      <c r="WTE144" s="4"/>
      <c r="WTF144" s="4"/>
      <c r="WTG144" s="4"/>
      <c r="WTH144" s="4"/>
      <c r="WTI144" s="4"/>
      <c r="WTJ144" s="4"/>
      <c r="WTK144" s="4"/>
      <c r="WTL144" s="4"/>
      <c r="WTM144" s="4"/>
      <c r="WTN144" s="4"/>
      <c r="WTO144" s="4"/>
      <c r="WTP144" s="4"/>
      <c r="WTQ144" s="4"/>
      <c r="WTR144" s="4"/>
      <c r="WTS144" s="4"/>
      <c r="WTT144" s="4"/>
      <c r="WTU144" s="4"/>
      <c r="WTV144" s="4"/>
      <c r="WTW144" s="4"/>
      <c r="WTX144" s="4"/>
      <c r="WTY144" s="4"/>
      <c r="WTZ144" s="4"/>
      <c r="WUA144" s="4"/>
      <c r="WUB144" s="4"/>
      <c r="WUC144" s="4"/>
      <c r="WUD144" s="4"/>
      <c r="WUE144" s="4"/>
      <c r="WUF144" s="4"/>
      <c r="WUG144" s="4"/>
      <c r="WUH144" s="4"/>
      <c r="WUI144" s="4"/>
      <c r="WUJ144" s="4"/>
      <c r="WUK144" s="4"/>
      <c r="WUL144" s="4"/>
      <c r="WUM144" s="4"/>
      <c r="WUN144" s="4"/>
      <c r="WUO144" s="4"/>
      <c r="WUP144" s="4"/>
      <c r="WUQ144" s="4"/>
      <c r="WUR144" s="4"/>
      <c r="WUS144" s="4"/>
      <c r="WUT144" s="4"/>
      <c r="WUU144" s="4"/>
      <c r="WUV144" s="4"/>
      <c r="WUW144" s="4"/>
      <c r="WUX144" s="4"/>
      <c r="WUY144" s="4"/>
      <c r="WUZ144" s="4"/>
      <c r="WVA144" s="4"/>
      <c r="WVB144" s="4"/>
      <c r="WVC144" s="4"/>
      <c r="WVD144" s="4"/>
      <c r="WVE144" s="4"/>
      <c r="WVF144" s="4"/>
      <c r="WVG144" s="4"/>
      <c r="WVH144" s="4"/>
      <c r="WVI144" s="4"/>
      <c r="WVJ144" s="4"/>
      <c r="WVK144" s="4"/>
      <c r="WVL144" s="4"/>
      <c r="WVM144" s="4"/>
      <c r="WVN144" s="4"/>
      <c r="WVO144" s="4"/>
      <c r="WVP144" s="4"/>
      <c r="WVQ144" s="4"/>
      <c r="WVR144" s="4"/>
      <c r="WVS144" s="4"/>
      <c r="WVT144" s="4"/>
      <c r="WVU144" s="4"/>
      <c r="WVV144" s="4"/>
      <c r="WVW144" s="4"/>
      <c r="WVX144" s="4"/>
      <c r="WVY144" s="4"/>
      <c r="WVZ144" s="4"/>
      <c r="WWA144" s="4"/>
      <c r="WWB144" s="4"/>
      <c r="WWC144" s="4"/>
      <c r="WWD144" s="4"/>
      <c r="WWE144" s="4"/>
      <c r="WWF144" s="4"/>
      <c r="WWG144" s="4"/>
      <c r="WWH144" s="4"/>
      <c r="WWI144" s="4"/>
      <c r="WWJ144" s="4"/>
      <c r="WWK144" s="4"/>
      <c r="WWL144" s="4"/>
      <c r="WWM144" s="4"/>
      <c r="WWN144" s="4"/>
      <c r="WWO144" s="4"/>
      <c r="WWP144" s="4"/>
      <c r="WWQ144" s="4"/>
      <c r="WWR144" s="4"/>
      <c r="WWS144" s="4"/>
      <c r="WWT144" s="4"/>
      <c r="WWU144" s="4"/>
      <c r="WWV144" s="4"/>
      <c r="WWW144" s="4"/>
      <c r="WWX144" s="4"/>
      <c r="WWY144" s="4"/>
      <c r="WWZ144" s="4"/>
      <c r="WXA144" s="4"/>
      <c r="WXB144" s="4"/>
      <c r="WXC144" s="4"/>
      <c r="WXD144" s="4"/>
      <c r="WXE144" s="4"/>
      <c r="WXF144" s="4"/>
      <c r="WXG144" s="4"/>
      <c r="WXH144" s="4"/>
      <c r="WXI144" s="4"/>
      <c r="WXJ144" s="4"/>
      <c r="WXK144" s="4"/>
      <c r="WXL144" s="4"/>
      <c r="WXM144" s="4"/>
      <c r="WXN144" s="4"/>
      <c r="WXO144" s="4"/>
      <c r="WXP144" s="4"/>
      <c r="WXQ144" s="4"/>
      <c r="WXR144" s="4"/>
      <c r="WXS144" s="4"/>
      <c r="WXT144" s="4"/>
      <c r="WXU144" s="4"/>
      <c r="WXV144" s="4"/>
      <c r="WXW144" s="4"/>
      <c r="WXX144" s="4"/>
      <c r="WXY144" s="4"/>
      <c r="WXZ144" s="4"/>
      <c r="WYA144" s="4"/>
      <c r="WYB144" s="4"/>
      <c r="WYC144" s="4"/>
      <c r="WYD144" s="4"/>
      <c r="WYE144" s="4"/>
      <c r="WYF144" s="4"/>
      <c r="WYG144" s="4"/>
      <c r="WYH144" s="4"/>
      <c r="WYI144" s="4"/>
      <c r="WYJ144" s="4"/>
      <c r="WYK144" s="4"/>
      <c r="WYL144" s="4"/>
      <c r="WYM144" s="4"/>
      <c r="WYN144" s="4"/>
      <c r="WYO144" s="4"/>
      <c r="WYP144" s="4"/>
      <c r="WYQ144" s="4"/>
      <c r="WYR144" s="4"/>
      <c r="WYS144" s="4"/>
      <c r="WYT144" s="4"/>
      <c r="WYU144" s="4"/>
      <c r="WYV144" s="4"/>
      <c r="WYW144" s="4"/>
      <c r="WYX144" s="4"/>
      <c r="WYY144" s="4"/>
      <c r="WYZ144" s="4"/>
      <c r="WZA144" s="4"/>
      <c r="WZB144" s="4"/>
      <c r="WZC144" s="4"/>
      <c r="WZD144" s="4"/>
      <c r="WZE144" s="4"/>
      <c r="WZF144" s="4"/>
      <c r="WZG144" s="4"/>
      <c r="WZH144" s="4"/>
      <c r="WZI144" s="4"/>
      <c r="WZJ144" s="4"/>
      <c r="WZK144" s="4"/>
      <c r="WZL144" s="4"/>
      <c r="WZM144" s="4"/>
      <c r="WZN144" s="4"/>
      <c r="WZO144" s="4"/>
      <c r="WZP144" s="4"/>
      <c r="WZQ144" s="4"/>
      <c r="WZR144" s="4"/>
      <c r="WZS144" s="4"/>
      <c r="WZT144" s="4"/>
      <c r="WZU144" s="4"/>
      <c r="WZV144" s="4"/>
      <c r="WZW144" s="4"/>
      <c r="WZX144" s="4"/>
      <c r="WZY144" s="4"/>
      <c r="WZZ144" s="4"/>
      <c r="XAA144" s="4"/>
      <c r="XAB144" s="4"/>
      <c r="XAC144" s="4"/>
      <c r="XAD144" s="4"/>
      <c r="XAE144" s="4"/>
      <c r="XAF144" s="4"/>
      <c r="XAG144" s="4"/>
      <c r="XAH144" s="4"/>
      <c r="XAI144" s="4"/>
      <c r="XAJ144" s="4"/>
      <c r="XAK144" s="4"/>
      <c r="XAL144" s="4"/>
      <c r="XAM144" s="4"/>
      <c r="XAN144" s="4"/>
      <c r="XAO144" s="4"/>
      <c r="XAP144" s="4"/>
      <c r="XAQ144" s="4"/>
      <c r="XAR144" s="4"/>
      <c r="XAS144" s="4"/>
      <c r="XAT144" s="4"/>
      <c r="XAU144" s="4"/>
      <c r="XAV144" s="4"/>
      <c r="XAW144" s="4"/>
      <c r="XAX144" s="4"/>
      <c r="XAY144" s="4"/>
      <c r="XAZ144" s="4"/>
      <c r="XBA144" s="4"/>
      <c r="XBB144" s="4"/>
      <c r="XBC144" s="4"/>
      <c r="XBD144" s="4"/>
      <c r="XBE144" s="4"/>
      <c r="XBF144" s="4"/>
      <c r="XBG144" s="4"/>
      <c r="XBH144" s="4"/>
      <c r="XBI144" s="4"/>
      <c r="XBJ144" s="4"/>
      <c r="XBK144" s="4"/>
      <c r="XBL144" s="4"/>
      <c r="XBM144" s="4"/>
      <c r="XBN144" s="4"/>
      <c r="XBO144" s="4"/>
      <c r="XBP144" s="4"/>
      <c r="XBQ144" s="4"/>
      <c r="XBR144" s="4"/>
      <c r="XBS144" s="4"/>
      <c r="XBT144" s="4"/>
      <c r="XBU144" s="4"/>
      <c r="XBV144" s="4"/>
      <c r="XBW144" s="4"/>
      <c r="XBX144" s="4"/>
      <c r="XBY144" s="4"/>
      <c r="XBZ144" s="4"/>
      <c r="XCA144" s="4"/>
      <c r="XCB144" s="4"/>
      <c r="XCC144" s="4"/>
      <c r="XCD144" s="4"/>
      <c r="XCE144" s="4"/>
      <c r="XCF144" s="4"/>
      <c r="XCG144" s="4"/>
      <c r="XCH144" s="4"/>
      <c r="XCI144" s="4"/>
      <c r="XCJ144" s="4"/>
      <c r="XCK144" s="4"/>
      <c r="XCL144" s="4"/>
      <c r="XCM144" s="4"/>
      <c r="XCN144" s="4"/>
      <c r="XCO144" s="4"/>
      <c r="XCP144" s="4"/>
      <c r="XCQ144" s="4"/>
      <c r="XCR144" s="4"/>
      <c r="XCS144" s="4"/>
      <c r="XCT144" s="4"/>
      <c r="XCU144" s="4"/>
      <c r="XCV144" s="4"/>
      <c r="XCW144" s="4"/>
      <c r="XCX144" s="4"/>
      <c r="XCY144" s="4"/>
      <c r="XCZ144" s="4"/>
      <c r="XDA144" s="4"/>
      <c r="XDB144" s="4"/>
      <c r="XDC144" s="4"/>
      <c r="XDD144" s="4"/>
      <c r="XDE144" s="4"/>
      <c r="XDF144" s="4"/>
      <c r="XDG144" s="4"/>
      <c r="XDH144" s="4"/>
      <c r="XDI144" s="4"/>
      <c r="XDJ144" s="4"/>
      <c r="XDK144" s="4"/>
      <c r="XDL144" s="4"/>
      <c r="XDM144" s="4"/>
      <c r="XDN144" s="4"/>
      <c r="XDO144" s="4"/>
      <c r="XDP144" s="4"/>
      <c r="XDQ144" s="4"/>
      <c r="XDR144" s="4"/>
      <c r="XDS144" s="4"/>
      <c r="XDT144" s="4"/>
      <c r="XDU144" s="4"/>
      <c r="XDV144" s="4"/>
      <c r="XDW144" s="4"/>
      <c r="XDX144" s="4"/>
      <c r="XDY144" s="4"/>
      <c r="XDZ144" s="4"/>
      <c r="XEA144" s="4"/>
      <c r="XEB144" s="4"/>
      <c r="XEC144" s="4"/>
      <c r="XED144" s="4"/>
      <c r="XEE144" s="4"/>
      <c r="XEF144" s="4"/>
      <c r="XEG144" s="4"/>
      <c r="XEH144" s="4"/>
      <c r="XEI144" s="4"/>
      <c r="XEJ144" s="4"/>
      <c r="XEK144" s="4"/>
      <c r="XEL144" s="4"/>
      <c r="XEM144" s="4"/>
      <c r="XEN144" s="4"/>
      <c r="XEO144" s="4"/>
      <c r="XEP144" s="4"/>
      <c r="XEQ144" s="4"/>
      <c r="XER144" s="4"/>
      <c r="XES144" s="4"/>
      <c r="XET144" s="4"/>
      <c r="XEU144" s="4"/>
      <c r="XEV144" s="4"/>
      <c r="XEW144" s="4"/>
      <c r="XEX144" s="4"/>
      <c r="XEY144" s="4"/>
      <c r="XEZ144" s="4"/>
      <c r="XFA144" s="4"/>
      <c r="XFB144" s="4"/>
      <c r="XFC144" s="4"/>
    </row>
    <row r="145" customFormat="false" ht="13.8" hidden="false" customHeight="false" outlineLevel="0" collapsed="false">
      <c r="A145" s="49"/>
      <c r="B145" s="21" t="s">
        <v>80</v>
      </c>
      <c r="C145" s="26" t="s">
        <v>81</v>
      </c>
      <c r="D145" s="21" t="n">
        <v>180</v>
      </c>
      <c r="E145" s="27" t="n">
        <f aca="false">BD145*180/200</f>
        <v>0.117</v>
      </c>
      <c r="F145" s="27" t="n">
        <v>0.02</v>
      </c>
      <c r="G145" s="27" t="n">
        <v>15.2</v>
      </c>
      <c r="H145" s="27" t="n">
        <v>62</v>
      </c>
      <c r="I145" s="27"/>
      <c r="J145" s="27"/>
      <c r="K145" s="27"/>
      <c r="L145" s="27" t="n">
        <v>2.83</v>
      </c>
      <c r="M145" s="27" t="n">
        <v>14.2</v>
      </c>
      <c r="N145" s="27" t="n">
        <v>2.4</v>
      </c>
      <c r="O145" s="27" t="n">
        <v>4.4</v>
      </c>
      <c r="P145" s="27" t="n">
        <v>0.36</v>
      </c>
      <c r="Q145" s="27" t="n">
        <v>0.3</v>
      </c>
      <c r="R145" s="27"/>
      <c r="S145" s="27" t="n">
        <v>6.7</v>
      </c>
      <c r="T145" s="27" t="n">
        <v>27.9</v>
      </c>
      <c r="U145" s="28" t="n">
        <v>0.38</v>
      </c>
      <c r="V145" s="21"/>
      <c r="W145" s="21" t="n">
        <v>0.01</v>
      </c>
      <c r="X145" s="27" t="n">
        <v>1.16</v>
      </c>
      <c r="Y145" s="27" t="n">
        <v>6.9</v>
      </c>
      <c r="Z145" s="27" t="n">
        <v>4.6</v>
      </c>
      <c r="AA145" s="27" t="n">
        <v>8.5</v>
      </c>
      <c r="AB145" s="27" t="n">
        <v>0.77</v>
      </c>
      <c r="AC145" s="27" t="n">
        <v>0.8</v>
      </c>
      <c r="AD145" s="27" t="n">
        <v>0.2</v>
      </c>
      <c r="AE145" s="27" t="n">
        <v>16.7</v>
      </c>
      <c r="AF145" s="27" t="n">
        <v>66.7</v>
      </c>
      <c r="AG145" s="27" t="n">
        <v>98</v>
      </c>
      <c r="AH145" s="27" t="n">
        <v>0.01</v>
      </c>
      <c r="AI145" s="27" t="n">
        <v>0.05</v>
      </c>
      <c r="AJ145" s="27" t="n">
        <v>80</v>
      </c>
      <c r="AK145" s="27" t="n">
        <v>11</v>
      </c>
      <c r="AL145" s="27" t="n">
        <v>3</v>
      </c>
      <c r="AM145" s="27" t="n">
        <v>3</v>
      </c>
      <c r="AN145" s="27" t="n">
        <v>0.54</v>
      </c>
      <c r="BD145" s="27" t="n">
        <v>0.13</v>
      </c>
      <c r="BE145" s="27" t="n">
        <v>0.02</v>
      </c>
      <c r="BF145" s="27" t="n">
        <v>15.2</v>
      </c>
      <c r="BG145" s="27" t="n">
        <v>62</v>
      </c>
      <c r="BH145" s="27"/>
      <c r="BI145" s="27"/>
      <c r="BJ145" s="27"/>
      <c r="BK145" s="27" t="n">
        <v>2.83</v>
      </c>
      <c r="BL145" s="27" t="n">
        <v>14.2</v>
      </c>
      <c r="BM145" s="27" t="n">
        <v>2.4</v>
      </c>
      <c r="BN145" s="27" t="n">
        <v>4.4</v>
      </c>
      <c r="BO145" s="27" t="n">
        <v>0.36</v>
      </c>
    </row>
    <row r="146" customFormat="false" ht="13.8" hidden="false" customHeight="true" outlineLevel="0" collapsed="false">
      <c r="A146" s="49" t="s">
        <v>82</v>
      </c>
      <c r="B146" s="49"/>
      <c r="C146" s="49"/>
      <c r="D146" s="31" t="n">
        <f aca="false">SUM(D140:D145)</f>
        <v>540</v>
      </c>
      <c r="E146" s="32"/>
      <c r="F146" s="32"/>
      <c r="G146" s="32"/>
      <c r="H146" s="32"/>
      <c r="I146" s="32"/>
      <c r="J146" s="31"/>
      <c r="K146" s="31"/>
      <c r="L146" s="32"/>
      <c r="M146" s="32"/>
      <c r="N146" s="32"/>
      <c r="O146" s="32"/>
      <c r="P146" s="32"/>
    </row>
    <row r="147" customFormat="false" ht="13.8" hidden="false" customHeight="false" outlineLevel="0" collapsed="false">
      <c r="A147" s="33" t="s">
        <v>98</v>
      </c>
      <c r="B147" s="33"/>
      <c r="C147" s="33"/>
      <c r="D147" s="33"/>
      <c r="E147" s="32" t="n">
        <f aca="false">SUM(E140:E146)</f>
        <v>19.737</v>
      </c>
      <c r="F147" s="32" t="n">
        <f aca="false">SUM(F140:F146)</f>
        <v>12.68</v>
      </c>
      <c r="G147" s="32" t="n">
        <f aca="false">SUM(G140:G146)</f>
        <v>91.84</v>
      </c>
      <c r="H147" s="32" t="n">
        <f aca="false">SUM(H140:H146)</f>
        <v>553.54</v>
      </c>
      <c r="I147" s="32" t="n">
        <f aca="false">SUM(I140:I146)</f>
        <v>0</v>
      </c>
      <c r="J147" s="32" t="n">
        <f aca="false">SUM(J140:J146)</f>
        <v>0.198</v>
      </c>
      <c r="K147" s="32" t="n">
        <f aca="false">SUM(K140:K146)</f>
        <v>0.146</v>
      </c>
      <c r="L147" s="32" t="n">
        <f aca="false">SUM(L140:L146)</f>
        <v>11.754</v>
      </c>
      <c r="M147" s="32" t="n">
        <f aca="false">SUM(M140:M146)</f>
        <v>88.186</v>
      </c>
      <c r="N147" s="32" t="n">
        <f aca="false">SUM(N140:N146)</f>
        <v>101.05</v>
      </c>
      <c r="O147" s="32" t="n">
        <f aca="false">SUM(O140:O146)</f>
        <v>266.712</v>
      </c>
      <c r="P147" s="32" t="n">
        <f aca="false">SUM(P140:P146)</f>
        <v>4.134</v>
      </c>
    </row>
    <row r="148" customFormat="false" ht="15" hidden="false" customHeight="true" outlineLevel="0" collapsed="false">
      <c r="A148" s="78" t="s">
        <v>38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</row>
    <row r="149" customFormat="false" ht="13.8" hidden="false" customHeight="false" outlineLevel="0" collapsed="false">
      <c r="A149" s="78"/>
      <c r="B149" s="21" t="s">
        <v>31</v>
      </c>
      <c r="C149" s="26" t="s">
        <v>55</v>
      </c>
      <c r="D149" s="16" t="n">
        <v>60</v>
      </c>
      <c r="E149" s="17" t="n">
        <f aca="false">Q149*60/50</f>
        <v>0.72</v>
      </c>
      <c r="F149" s="17" t="n">
        <f aca="false">R149*60/50</f>
        <v>2.832</v>
      </c>
      <c r="G149" s="17" t="n">
        <f aca="false">S149*60/50</f>
        <v>4.62</v>
      </c>
      <c r="H149" s="17" t="n">
        <f aca="false">T149*60/50</f>
        <v>46.5</v>
      </c>
      <c r="I149" s="17" t="n">
        <f aca="false">U149*60/50</f>
        <v>0.012</v>
      </c>
      <c r="J149" s="17" t="n">
        <f aca="false">V149*60/50</f>
        <v>0.012</v>
      </c>
      <c r="K149" s="17" t="n">
        <f aca="false">W149*60/50</f>
        <v>0.036</v>
      </c>
      <c r="L149" s="17" t="n">
        <f aca="false">X149*60/50</f>
        <v>4.5</v>
      </c>
      <c r="M149" s="17" t="n">
        <f aca="false">Y149*60/50</f>
        <v>24</v>
      </c>
      <c r="N149" s="17" t="n">
        <f aca="false">Z149*60/50</f>
        <v>9</v>
      </c>
      <c r="O149" s="17" t="n">
        <f aca="false">AA149*60/50</f>
        <v>22.5</v>
      </c>
      <c r="P149" s="17" t="n">
        <f aca="false">AB149*60/50</f>
        <v>0.42</v>
      </c>
      <c r="Q149" s="54" t="n">
        <v>0.6</v>
      </c>
      <c r="R149" s="54" t="n">
        <v>2.36</v>
      </c>
      <c r="S149" s="54" t="n">
        <v>3.85</v>
      </c>
      <c r="T149" s="54" t="n">
        <v>38.75</v>
      </c>
      <c r="U149" s="54" t="n">
        <v>0.01</v>
      </c>
      <c r="V149" s="55" t="n">
        <v>0.01</v>
      </c>
      <c r="W149" s="55" t="n">
        <v>0.03</v>
      </c>
      <c r="X149" s="54" t="n">
        <v>3.75</v>
      </c>
      <c r="Y149" s="54" t="n">
        <v>20</v>
      </c>
      <c r="Z149" s="54" t="n">
        <v>7.5</v>
      </c>
      <c r="AA149" s="54" t="n">
        <v>18.75</v>
      </c>
      <c r="AB149" s="54" t="n">
        <v>0.35</v>
      </c>
    </row>
    <row r="150" s="1" customFormat="true" ht="13.8" hidden="false" customHeight="false" outlineLevel="0" collapsed="false">
      <c r="A150" s="78"/>
      <c r="B150" s="21" t="s">
        <v>124</v>
      </c>
      <c r="C150" s="15" t="s">
        <v>125</v>
      </c>
      <c r="D150" s="67" t="n">
        <v>200</v>
      </c>
      <c r="E150" s="21" t="n">
        <f aca="false">BD150*200/100</f>
        <v>1.62</v>
      </c>
      <c r="F150" s="21" t="n">
        <f aca="false">BE150*200/100</f>
        <v>4.08</v>
      </c>
      <c r="G150" s="21" t="n">
        <f aca="false">BF150*200/100</f>
        <v>9.6</v>
      </c>
      <c r="H150" s="21" t="n">
        <f aca="false">BG150*200/100</f>
        <v>84</v>
      </c>
      <c r="I150" s="21" t="n">
        <f aca="false">BH150*200/100</f>
        <v>0</v>
      </c>
      <c r="J150" s="21" t="n">
        <f aca="false">BI150*200/100</f>
        <v>0.08</v>
      </c>
      <c r="K150" s="21" t="n">
        <f aca="false">BJ150*200/100</f>
        <v>0.04</v>
      </c>
      <c r="L150" s="21" t="n">
        <f aca="false">BK150*200/100</f>
        <v>6.5</v>
      </c>
      <c r="M150" s="21" t="n">
        <f aca="false">BL150*200/100</f>
        <v>23.32</v>
      </c>
      <c r="N150" s="21" t="n">
        <f aca="false">BM150*200/100</f>
        <v>19.34</v>
      </c>
      <c r="O150" s="21" t="n">
        <f aca="false">BN150*200/100</f>
        <v>45.38</v>
      </c>
      <c r="P150" s="21" t="n">
        <f aca="false">BO150*200/100</f>
        <v>0.74</v>
      </c>
      <c r="BD150" s="21" t="n">
        <v>0.81</v>
      </c>
      <c r="BE150" s="67" t="n">
        <v>2.04</v>
      </c>
      <c r="BF150" s="21" t="n">
        <v>4.8</v>
      </c>
      <c r="BG150" s="67" t="n">
        <v>42</v>
      </c>
      <c r="BH150" s="21"/>
      <c r="BI150" s="67" t="n">
        <v>0.04</v>
      </c>
      <c r="BJ150" s="73" t="n">
        <v>0.02</v>
      </c>
      <c r="BK150" s="67" t="n">
        <v>3.25</v>
      </c>
      <c r="BL150" s="21" t="n">
        <v>11.66</v>
      </c>
      <c r="BM150" s="67" t="n">
        <v>9.67</v>
      </c>
      <c r="BN150" s="21" t="n">
        <v>22.69</v>
      </c>
      <c r="BO150" s="68" t="n">
        <v>0.37</v>
      </c>
      <c r="WYC150" s="2"/>
      <c r="WYD150" s="2"/>
      <c r="WYE150" s="2"/>
      <c r="WYF150" s="2"/>
      <c r="WYG150" s="2"/>
      <c r="WYH150" s="2"/>
      <c r="WYI150" s="2"/>
      <c r="WYJ150" s="2"/>
      <c r="WYK150" s="2"/>
      <c r="WYL150" s="2"/>
      <c r="WYM150" s="2"/>
      <c r="WYN150" s="2"/>
      <c r="WYO150" s="2"/>
      <c r="WYP150" s="2"/>
      <c r="WYQ150" s="2"/>
      <c r="WYR150" s="2"/>
      <c r="WYS150" s="2"/>
      <c r="WYT150" s="2"/>
      <c r="WYU150" s="2"/>
      <c r="WYV150" s="2"/>
      <c r="WYW150" s="2"/>
      <c r="WYX150" s="2"/>
      <c r="WYY150" s="2"/>
      <c r="WYZ150" s="2"/>
      <c r="WZA150" s="2"/>
      <c r="WZB150" s="2"/>
      <c r="WZC150" s="2"/>
      <c r="WZD150" s="2"/>
      <c r="WZE150" s="2"/>
      <c r="WZF150" s="2"/>
      <c r="WZG150" s="2"/>
      <c r="WZH150" s="2"/>
      <c r="WZI150" s="2"/>
      <c r="WZJ150" s="2"/>
      <c r="WZK150" s="2"/>
      <c r="WZL150" s="2"/>
      <c r="WZM150" s="2"/>
      <c r="WZN150" s="2"/>
      <c r="WZO150" s="2"/>
      <c r="WZP150" s="2"/>
      <c r="WZQ150" s="2"/>
      <c r="WZR150" s="2"/>
      <c r="WZS150" s="2"/>
      <c r="WZT150" s="2"/>
      <c r="WZU150" s="2"/>
      <c r="WZV150" s="2"/>
      <c r="WZW150" s="2"/>
      <c r="WZX150" s="2"/>
      <c r="WZY150" s="2"/>
      <c r="WZZ150" s="2"/>
      <c r="XAA150" s="2"/>
      <c r="XAB150" s="2"/>
      <c r="XAC150" s="2"/>
      <c r="XAD150" s="2"/>
      <c r="XAE150" s="2"/>
      <c r="XAF150" s="2"/>
      <c r="XAG150" s="2"/>
      <c r="XAH150" s="2"/>
      <c r="XAI150" s="2"/>
      <c r="XAJ150" s="2"/>
      <c r="XAK150" s="2"/>
      <c r="XAL150" s="2"/>
      <c r="XAM150" s="2"/>
      <c r="XAN150" s="2"/>
      <c r="XAO150" s="2"/>
      <c r="XAP150" s="2"/>
      <c r="XAQ150" s="2"/>
      <c r="XAR150" s="2"/>
      <c r="XAS150" s="2"/>
      <c r="XAT150" s="2"/>
      <c r="XAU150" s="2"/>
      <c r="XAV150" s="2"/>
      <c r="XAW150" s="2"/>
      <c r="XAX150" s="2"/>
      <c r="XAY150" s="2"/>
      <c r="XAZ150" s="2"/>
      <c r="XBA150" s="2"/>
      <c r="XBB150" s="2"/>
      <c r="XBC150" s="2"/>
      <c r="XBD150" s="2"/>
      <c r="XBE150" s="2"/>
      <c r="XBF150" s="2"/>
      <c r="XBG150" s="2"/>
      <c r="XBH150" s="2"/>
      <c r="XBI150" s="2"/>
      <c r="XBJ150" s="2"/>
      <c r="XBK150" s="2"/>
      <c r="XBL150" s="2"/>
      <c r="XBM150" s="2"/>
      <c r="XBN150" s="2"/>
      <c r="XBO150" s="2"/>
      <c r="XBP150" s="2"/>
      <c r="XBQ150" s="2"/>
      <c r="XBR150" s="2"/>
      <c r="XBS150" s="2"/>
      <c r="XBT150" s="2"/>
      <c r="XBU150" s="2"/>
      <c r="XBV150" s="2"/>
      <c r="XBW150" s="2"/>
      <c r="XBX150" s="2"/>
      <c r="XBY150" s="2"/>
      <c r="XBZ150" s="2"/>
      <c r="XCA150" s="3"/>
      <c r="XCB150" s="3"/>
      <c r="XCC150" s="3"/>
      <c r="XCD150" s="3"/>
      <c r="XCE150" s="3"/>
      <c r="XCF150" s="3"/>
      <c r="XCG150" s="3"/>
      <c r="XCH150" s="3"/>
      <c r="XCI150" s="3"/>
      <c r="XCJ150" s="3"/>
      <c r="XCK150" s="3"/>
      <c r="XCL150" s="3"/>
      <c r="XCM150" s="3"/>
      <c r="XCN150" s="3"/>
      <c r="XCO150" s="3"/>
      <c r="XCP150" s="3"/>
      <c r="XCQ150" s="3"/>
      <c r="XCR150" s="3"/>
      <c r="XCS150" s="3"/>
      <c r="XCT150" s="3"/>
      <c r="XCU150" s="3"/>
      <c r="XCV150" s="3"/>
      <c r="XCW150" s="3"/>
      <c r="XCX150" s="3"/>
      <c r="XCY150" s="3"/>
      <c r="XCZ150" s="3"/>
      <c r="XDA150" s="3"/>
      <c r="XDB150" s="3"/>
      <c r="XDC150" s="3"/>
      <c r="XDD150" s="3"/>
      <c r="XDE150" s="3"/>
      <c r="XDF150" s="3"/>
      <c r="XDG150" s="3"/>
      <c r="XDH150" s="3"/>
      <c r="XDI150" s="3"/>
      <c r="XDJ150" s="3"/>
      <c r="XDK150" s="3"/>
      <c r="XDL150" s="3"/>
      <c r="XDM150" s="3"/>
      <c r="XDN150" s="3"/>
      <c r="XDO150" s="3"/>
      <c r="XDP150" s="3"/>
      <c r="XDQ150" s="3"/>
      <c r="XDR150" s="3"/>
      <c r="XDS150" s="3"/>
      <c r="XDT150" s="3"/>
      <c r="XDU150" s="3"/>
      <c r="XDV150" s="3"/>
      <c r="XDW150" s="3"/>
      <c r="XDX150" s="3"/>
      <c r="XDY150" s="3"/>
      <c r="XDZ150" s="3"/>
      <c r="XEA150" s="3"/>
      <c r="XEB150" s="3"/>
      <c r="XEC150" s="3"/>
      <c r="XED150" s="3"/>
      <c r="XEE150" s="3"/>
      <c r="XEF150" s="3"/>
      <c r="XEG150" s="3"/>
      <c r="XEH150" s="3"/>
      <c r="XEI150" s="3"/>
      <c r="XEJ150" s="3"/>
      <c r="XEK150" s="3"/>
      <c r="XEL150" s="3"/>
      <c r="XEM150" s="3"/>
      <c r="XEN150" s="3"/>
      <c r="XEO150" s="3"/>
      <c r="XEP150" s="3"/>
      <c r="XEQ150" s="3"/>
      <c r="XER150" s="3"/>
      <c r="XES150" s="3"/>
      <c r="XET150" s="3"/>
      <c r="XEU150" s="3"/>
      <c r="XEV150" s="3"/>
      <c r="XEW150" s="3"/>
      <c r="XEX150" s="3"/>
      <c r="XEY150" s="3"/>
      <c r="XEZ150" s="3"/>
      <c r="XFA150" s="3"/>
      <c r="XFB150" s="3"/>
      <c r="XFC150" s="3"/>
      <c r="XFD150" s="4"/>
    </row>
    <row r="151" customFormat="false" ht="13.8" hidden="false" customHeight="false" outlineLevel="0" collapsed="false">
      <c r="A151" s="78"/>
      <c r="B151" s="21" t="s">
        <v>126</v>
      </c>
      <c r="C151" s="15" t="s">
        <v>127</v>
      </c>
      <c r="D151" s="21" t="n">
        <v>200</v>
      </c>
      <c r="E151" s="27" t="n">
        <v>14.05</v>
      </c>
      <c r="F151" s="27" t="n">
        <v>25.71</v>
      </c>
      <c r="G151" s="27" t="n">
        <v>19.74</v>
      </c>
      <c r="H151" s="27" t="n">
        <v>437.6</v>
      </c>
      <c r="I151" s="27" t="n">
        <f aca="false">SUM(CG151*200/250)</f>
        <v>0</v>
      </c>
      <c r="J151" s="27" t="n">
        <v>0.41</v>
      </c>
      <c r="K151" s="27" t="n">
        <v>0.16</v>
      </c>
      <c r="L151" s="27" t="n">
        <v>7.72</v>
      </c>
      <c r="M151" s="27" t="n">
        <v>32.78</v>
      </c>
      <c r="N151" s="27" t="n">
        <v>48.96</v>
      </c>
      <c r="O151" s="27" t="n">
        <v>205.96</v>
      </c>
      <c r="P151" s="27" t="n">
        <v>3.44</v>
      </c>
      <c r="BD151" s="27" t="n">
        <v>8</v>
      </c>
      <c r="BE151" s="27" t="n">
        <v>10</v>
      </c>
      <c r="BF151" s="27" t="n">
        <v>23.29</v>
      </c>
      <c r="BG151" s="27" t="n">
        <v>388</v>
      </c>
      <c r="BH151" s="27"/>
      <c r="BI151" s="27" t="n">
        <v>0.23</v>
      </c>
      <c r="BJ151" s="27" t="n">
        <v>0.25</v>
      </c>
      <c r="BK151" s="27" t="n">
        <v>29.04</v>
      </c>
      <c r="BL151" s="27" t="n">
        <v>30.2</v>
      </c>
      <c r="BM151" s="27" t="n">
        <v>57.69</v>
      </c>
      <c r="BN151" s="27" t="n">
        <v>286.49</v>
      </c>
      <c r="BO151" s="27" t="n">
        <v>4.24</v>
      </c>
      <c r="CC151" s="27" t="n">
        <v>28.23</v>
      </c>
      <c r="CD151" s="27" t="n">
        <v>21.31</v>
      </c>
      <c r="CE151" s="27" t="n">
        <v>29.11</v>
      </c>
      <c r="CF151" s="27" t="n">
        <v>485</v>
      </c>
      <c r="CG151" s="27" t="n">
        <v>0</v>
      </c>
      <c r="CH151" s="27" t="n">
        <v>0.34</v>
      </c>
      <c r="CI151" s="27" t="n">
        <v>0.38</v>
      </c>
      <c r="CJ151" s="27" t="n">
        <v>36.3</v>
      </c>
      <c r="CK151" s="27" t="n">
        <v>37.75</v>
      </c>
      <c r="CL151" s="27" t="n">
        <v>72.11</v>
      </c>
      <c r="CM151" s="27" t="n">
        <v>358.11</v>
      </c>
      <c r="CN151" s="27" t="n">
        <v>5.3</v>
      </c>
      <c r="WAQ151" s="2"/>
      <c r="WAR151" s="2"/>
      <c r="WAS151" s="2"/>
      <c r="WAT151" s="2"/>
      <c r="WAU151" s="2"/>
      <c r="WAV151" s="2"/>
      <c r="WAW151" s="2"/>
      <c r="WAX151" s="2"/>
      <c r="WAY151" s="2"/>
      <c r="WAZ151" s="2"/>
      <c r="WBA151" s="2"/>
      <c r="WBB151" s="2"/>
      <c r="WBC151" s="2"/>
      <c r="WBD151" s="2"/>
      <c r="WBE151" s="2"/>
      <c r="WBF151" s="2"/>
      <c r="WBG151" s="2"/>
      <c r="WBH151" s="2"/>
      <c r="WBI151" s="2"/>
      <c r="WBJ151" s="2"/>
      <c r="WBK151" s="2"/>
      <c r="WBL151" s="2"/>
      <c r="WBM151" s="2"/>
      <c r="WBN151" s="2"/>
      <c r="WBO151" s="2"/>
      <c r="WBP151" s="2"/>
      <c r="WBQ151" s="2"/>
      <c r="WBR151" s="2"/>
      <c r="WBS151" s="2"/>
      <c r="WBT151" s="2"/>
      <c r="WBU151" s="2"/>
      <c r="WBV151" s="2"/>
      <c r="WBW151" s="2"/>
      <c r="WBX151" s="2"/>
      <c r="WBY151" s="2"/>
      <c r="WBZ151" s="2"/>
      <c r="WCA151" s="2"/>
      <c r="WCB151" s="2"/>
      <c r="WCC151" s="2"/>
      <c r="WCD151" s="2"/>
      <c r="WCE151" s="2"/>
      <c r="WCF151" s="2"/>
      <c r="WCG151" s="2"/>
      <c r="WCH151" s="2"/>
      <c r="WCI151" s="2"/>
      <c r="WCJ151" s="2"/>
      <c r="WCK151" s="2"/>
      <c r="WCL151" s="2"/>
      <c r="WCM151" s="2"/>
      <c r="WCN151" s="2"/>
      <c r="WCO151" s="2"/>
      <c r="WCP151" s="2"/>
      <c r="WCQ151" s="2"/>
      <c r="WCR151" s="2"/>
      <c r="WCS151" s="2"/>
      <c r="WCT151" s="2"/>
      <c r="WCU151" s="2"/>
      <c r="WCV151" s="2"/>
      <c r="WCW151" s="2"/>
      <c r="WCX151" s="2"/>
      <c r="WCY151" s="2"/>
      <c r="WCZ151" s="2"/>
      <c r="WDA151" s="2"/>
      <c r="WDB151" s="2"/>
      <c r="WDC151" s="2"/>
      <c r="WDD151" s="2"/>
      <c r="WDE151" s="2"/>
      <c r="WDF151" s="2"/>
      <c r="WDG151" s="2"/>
      <c r="WDH151" s="2"/>
      <c r="WDI151" s="2"/>
      <c r="WDJ151" s="2"/>
      <c r="WDK151" s="2"/>
      <c r="WDL151" s="2"/>
      <c r="WDM151" s="2"/>
      <c r="WDN151" s="2"/>
      <c r="WDO151" s="2"/>
      <c r="WDP151" s="2"/>
      <c r="WDQ151" s="2"/>
      <c r="WDR151" s="2"/>
      <c r="WDS151" s="2"/>
      <c r="WDT151" s="2"/>
      <c r="WDU151" s="2"/>
      <c r="WDV151" s="2"/>
      <c r="WDW151" s="2"/>
      <c r="WDX151" s="2"/>
      <c r="WDY151" s="2"/>
      <c r="WDZ151" s="2"/>
      <c r="WEA151" s="2"/>
      <c r="WEB151" s="2"/>
      <c r="WEC151" s="2"/>
      <c r="WED151" s="2"/>
      <c r="WEE151" s="2"/>
      <c r="WEF151" s="2"/>
      <c r="WEG151" s="2"/>
      <c r="WEH151" s="2"/>
      <c r="WEI151" s="2"/>
      <c r="WEJ151" s="2"/>
      <c r="WEK151" s="2"/>
      <c r="WEL151" s="2"/>
      <c r="WEM151" s="2"/>
      <c r="WEN151" s="2"/>
      <c r="WEO151" s="2"/>
      <c r="WEP151" s="2"/>
      <c r="WEQ151" s="2"/>
      <c r="WER151" s="2"/>
      <c r="WES151" s="2"/>
      <c r="WET151" s="2"/>
      <c r="WEU151" s="2"/>
      <c r="WEV151" s="2"/>
      <c r="WEW151" s="2"/>
      <c r="WEX151" s="2"/>
      <c r="WEY151" s="2"/>
      <c r="WEZ151" s="2"/>
      <c r="WFA151" s="2"/>
      <c r="WFB151" s="2"/>
      <c r="WFC151" s="2"/>
      <c r="WFD151" s="2"/>
      <c r="WFE151" s="2"/>
      <c r="WFF151" s="2"/>
      <c r="WFG151" s="2"/>
      <c r="WFH151" s="2"/>
      <c r="WFI151" s="2"/>
      <c r="WFJ151" s="2"/>
      <c r="WFK151" s="2"/>
      <c r="WFL151" s="2"/>
      <c r="WFM151" s="2"/>
      <c r="WFN151" s="2"/>
      <c r="WFO151" s="2"/>
      <c r="WFP151" s="2"/>
      <c r="WFQ151" s="2"/>
      <c r="WFR151" s="2"/>
      <c r="WFS151" s="2"/>
      <c r="WFT151" s="2"/>
      <c r="WFU151" s="2"/>
      <c r="WFV151" s="2"/>
      <c r="WFW151" s="2"/>
      <c r="WFX151" s="2"/>
      <c r="WFY151" s="2"/>
      <c r="WFZ151" s="2"/>
      <c r="WGA151" s="2"/>
      <c r="WGB151" s="2"/>
      <c r="WGC151" s="2"/>
      <c r="WGD151" s="2"/>
      <c r="WGE151" s="2"/>
      <c r="WGF151" s="2"/>
      <c r="WGG151" s="2"/>
      <c r="WGH151" s="2"/>
      <c r="WGI151" s="2"/>
      <c r="WGJ151" s="2"/>
      <c r="WGK151" s="2"/>
      <c r="WGL151" s="2"/>
      <c r="WGM151" s="2"/>
      <c r="WGN151" s="2"/>
      <c r="WGO151" s="2"/>
      <c r="WGP151" s="2"/>
      <c r="WGQ151" s="2"/>
      <c r="WGR151" s="2"/>
      <c r="WGS151" s="2"/>
      <c r="WGT151" s="2"/>
      <c r="WGU151" s="2"/>
      <c r="WGV151" s="2"/>
      <c r="WGW151" s="2"/>
      <c r="WGX151" s="2"/>
      <c r="WGY151" s="2"/>
      <c r="WGZ151" s="2"/>
      <c r="WHA151" s="2"/>
      <c r="WHB151" s="2"/>
      <c r="WHC151" s="2"/>
      <c r="WHD151" s="2"/>
      <c r="WHE151" s="2"/>
      <c r="WHF151" s="2"/>
      <c r="WHG151" s="2"/>
      <c r="WHH151" s="2"/>
      <c r="WHI151" s="2"/>
      <c r="WHJ151" s="2"/>
      <c r="WHK151" s="2"/>
      <c r="WHL151" s="2"/>
      <c r="WHM151" s="2"/>
      <c r="WHN151" s="2"/>
      <c r="WHO151" s="2"/>
      <c r="WHP151" s="2"/>
      <c r="WHQ151" s="2"/>
      <c r="WHR151" s="2"/>
      <c r="WHS151" s="2"/>
      <c r="WHT151" s="2"/>
      <c r="WHU151" s="2"/>
      <c r="WHV151" s="2"/>
      <c r="WHW151" s="2"/>
      <c r="WHX151" s="2"/>
      <c r="WHY151" s="2"/>
      <c r="WHZ151" s="2"/>
      <c r="WIA151" s="2"/>
      <c r="WIB151" s="2"/>
      <c r="WIC151" s="2"/>
      <c r="WID151" s="2"/>
      <c r="WIE151" s="2"/>
      <c r="WIF151" s="2"/>
      <c r="WIG151" s="2"/>
      <c r="WIH151" s="2"/>
      <c r="WII151" s="2"/>
      <c r="WIJ151" s="2"/>
      <c r="WIK151" s="2"/>
      <c r="WIL151" s="2"/>
      <c r="WIM151" s="2"/>
      <c r="WIN151" s="2"/>
      <c r="WIO151" s="2"/>
      <c r="WIP151" s="2"/>
      <c r="WIQ151" s="2"/>
      <c r="WIR151" s="2"/>
      <c r="WIS151" s="2"/>
      <c r="WIT151" s="2"/>
      <c r="WIU151" s="2"/>
      <c r="WIV151" s="2"/>
      <c r="WIW151" s="2"/>
      <c r="WIX151" s="2"/>
      <c r="WIY151" s="2"/>
      <c r="WIZ151" s="2"/>
      <c r="WJA151" s="2"/>
      <c r="WJB151" s="2"/>
      <c r="WJC151" s="2"/>
      <c r="WJD151" s="2"/>
      <c r="WJE151" s="2"/>
      <c r="WJF151" s="2"/>
      <c r="WJG151" s="2"/>
      <c r="WJH151" s="2"/>
      <c r="WJI151" s="2"/>
      <c r="WJJ151" s="2"/>
      <c r="WJK151" s="2"/>
      <c r="WJL151" s="2"/>
      <c r="WJM151" s="2"/>
      <c r="WJN151" s="2"/>
      <c r="WJO151" s="2"/>
      <c r="WJP151" s="2"/>
      <c r="WJQ151" s="2"/>
      <c r="WJR151" s="2"/>
      <c r="WJS151" s="2"/>
      <c r="WJT151" s="2"/>
      <c r="WJU151" s="2"/>
      <c r="WJV151" s="2"/>
      <c r="WJW151" s="2"/>
      <c r="WJX151" s="2"/>
      <c r="WJY151" s="2"/>
      <c r="WJZ151" s="2"/>
      <c r="WKA151" s="2"/>
      <c r="WKB151" s="2"/>
      <c r="WKC151" s="2"/>
      <c r="WKD151" s="2"/>
      <c r="WKE151" s="2"/>
      <c r="WKF151" s="2"/>
      <c r="WKG151" s="2"/>
      <c r="WKH151" s="2"/>
      <c r="WKI151" s="2"/>
      <c r="WKJ151" s="2"/>
      <c r="WKK151" s="2"/>
      <c r="WKL151" s="2"/>
      <c r="WKM151" s="2"/>
      <c r="WKN151" s="2"/>
      <c r="WKO151" s="2"/>
      <c r="WKP151" s="2"/>
      <c r="WKQ151" s="2"/>
      <c r="WKR151" s="2"/>
      <c r="WKS151" s="2"/>
      <c r="WKT151" s="2"/>
      <c r="WKU151" s="2"/>
      <c r="WKV151" s="2"/>
      <c r="WKW151" s="2"/>
      <c r="WKX151" s="2"/>
      <c r="WKY151" s="2"/>
      <c r="WKZ151" s="2"/>
      <c r="WLA151" s="2"/>
      <c r="WLB151" s="2"/>
      <c r="WLC151" s="2"/>
      <c r="WLD151" s="2"/>
      <c r="WLE151" s="2"/>
      <c r="WLF151" s="2"/>
      <c r="WLG151" s="2"/>
      <c r="WLH151" s="2"/>
      <c r="WLI151" s="2"/>
      <c r="WLJ151" s="2"/>
      <c r="WLK151" s="2"/>
      <c r="WLL151" s="2"/>
      <c r="WLM151" s="2"/>
      <c r="WLN151" s="2"/>
      <c r="WLO151" s="2"/>
      <c r="WLP151" s="2"/>
      <c r="WLQ151" s="2"/>
      <c r="WLR151" s="2"/>
      <c r="WLS151" s="2"/>
      <c r="WLT151" s="2"/>
      <c r="WLU151" s="2"/>
      <c r="WLV151" s="2"/>
      <c r="WLW151" s="2"/>
      <c r="WLX151" s="2"/>
      <c r="WLY151" s="2"/>
      <c r="WLZ151" s="2"/>
      <c r="WMA151" s="2"/>
      <c r="WMB151" s="2"/>
      <c r="WMC151" s="2"/>
      <c r="WMD151" s="2"/>
      <c r="WME151" s="2"/>
      <c r="WMF151" s="2"/>
      <c r="WMG151" s="2"/>
      <c r="WMH151" s="2"/>
      <c r="WMI151" s="2"/>
      <c r="WMJ151" s="2"/>
      <c r="WMK151" s="2"/>
      <c r="WML151" s="2"/>
      <c r="WMM151" s="2"/>
      <c r="WMN151" s="2"/>
      <c r="WMO151" s="2"/>
      <c r="WMP151" s="2"/>
      <c r="WMQ151" s="2"/>
      <c r="WMR151" s="2"/>
      <c r="WMS151" s="2"/>
      <c r="WMT151" s="2"/>
      <c r="WMU151" s="2"/>
      <c r="WMV151" s="2"/>
      <c r="WMW151" s="2"/>
      <c r="WMX151" s="2"/>
      <c r="WMY151" s="2"/>
      <c r="WMZ151" s="2"/>
      <c r="WNA151" s="2"/>
      <c r="WNB151" s="2"/>
      <c r="WNC151" s="2"/>
      <c r="WND151" s="2"/>
      <c r="WNE151" s="2"/>
      <c r="WNF151" s="2"/>
      <c r="WNG151" s="2"/>
      <c r="WNH151" s="2"/>
      <c r="WNI151" s="2"/>
      <c r="WNJ151" s="2"/>
      <c r="WNK151" s="2"/>
      <c r="WNL151" s="2"/>
      <c r="WNM151" s="2"/>
      <c r="WNN151" s="2"/>
      <c r="WNO151" s="2"/>
      <c r="WNP151" s="2"/>
      <c r="WNQ151" s="2"/>
      <c r="WNR151" s="2"/>
      <c r="WNS151" s="2"/>
      <c r="WNT151" s="2"/>
      <c r="WNU151" s="2"/>
      <c r="WNV151" s="2"/>
      <c r="WNW151" s="2"/>
      <c r="WNX151" s="2"/>
      <c r="WNY151" s="2"/>
      <c r="WNZ151" s="2"/>
      <c r="WOA151" s="2"/>
      <c r="WOB151" s="2"/>
      <c r="WOC151" s="2"/>
      <c r="WOD151" s="3"/>
      <c r="WOE151" s="3"/>
      <c r="WOF151" s="3"/>
      <c r="WOG151" s="3"/>
      <c r="WOH151" s="3"/>
      <c r="WOI151" s="3"/>
      <c r="WOJ151" s="3"/>
      <c r="WOK151" s="3"/>
      <c r="WOL151" s="3"/>
      <c r="WOM151" s="3"/>
      <c r="WON151" s="3"/>
      <c r="WOO151" s="3"/>
      <c r="WOP151" s="3"/>
      <c r="WOQ151" s="3"/>
      <c r="WOR151" s="3"/>
      <c r="WOS151" s="3"/>
      <c r="WOT151" s="3"/>
      <c r="WOU151" s="3"/>
      <c r="WOV151" s="3"/>
      <c r="WOW151" s="3"/>
      <c r="WOX151" s="3"/>
      <c r="WOY151" s="3"/>
      <c r="WOZ151" s="3"/>
      <c r="WPA151" s="3"/>
      <c r="WPB151" s="3"/>
      <c r="WPC151" s="3"/>
      <c r="WPD151" s="3"/>
      <c r="WPE151" s="3"/>
      <c r="WPF151" s="3"/>
      <c r="WPG151" s="3"/>
      <c r="WPH151" s="3"/>
      <c r="WPI151" s="3"/>
      <c r="WPJ151" s="3"/>
      <c r="WPK151" s="3"/>
      <c r="WPL151" s="3"/>
      <c r="WPM151" s="3"/>
      <c r="WPN151" s="3"/>
      <c r="WPO151" s="3"/>
      <c r="WPP151" s="3"/>
      <c r="WPQ151" s="3"/>
      <c r="WPR151" s="3"/>
      <c r="WPS151" s="3"/>
      <c r="WPT151" s="3"/>
      <c r="WPU151" s="3"/>
      <c r="WPV151" s="3"/>
      <c r="WPW151" s="3"/>
      <c r="WPX151" s="3"/>
      <c r="WPY151" s="3"/>
      <c r="WPZ151" s="3"/>
      <c r="WQA151" s="3"/>
      <c r="WQB151" s="3"/>
      <c r="WQC151" s="3"/>
      <c r="WQD151" s="3"/>
      <c r="WQE151" s="3"/>
      <c r="WQF151" s="3"/>
      <c r="WQG151" s="3"/>
      <c r="WQH151" s="3"/>
      <c r="WQI151" s="3"/>
      <c r="WQJ151" s="3"/>
      <c r="WQK151" s="3"/>
      <c r="WQL151" s="3"/>
      <c r="WQM151" s="3"/>
      <c r="WQN151" s="3"/>
      <c r="WQO151" s="3"/>
      <c r="WQP151" s="3"/>
      <c r="WQQ151" s="3"/>
      <c r="WQR151" s="3"/>
      <c r="WQS151" s="3"/>
      <c r="WQT151" s="3"/>
      <c r="WQU151" s="3"/>
      <c r="WQV151" s="3"/>
      <c r="WQW151" s="3"/>
      <c r="WQX151" s="3"/>
      <c r="WQY151" s="3"/>
      <c r="WQZ151" s="3"/>
      <c r="WRA151" s="3"/>
      <c r="WRB151" s="3"/>
      <c r="WRC151" s="3"/>
      <c r="WRD151" s="3"/>
      <c r="WRE151" s="3"/>
      <c r="WRF151" s="3"/>
      <c r="WRG151" s="4"/>
      <c r="WRH151" s="4"/>
      <c r="WRI151" s="4"/>
      <c r="WRJ151" s="4"/>
      <c r="WRK151" s="4"/>
      <c r="WRL151" s="4"/>
      <c r="WRM151" s="4"/>
      <c r="WRN151" s="4"/>
      <c r="WRO151" s="4"/>
      <c r="WRP151" s="4"/>
      <c r="WRQ151" s="4"/>
      <c r="WRR151" s="4"/>
      <c r="WRS151" s="4"/>
      <c r="WRT151" s="4"/>
      <c r="WRU151" s="4"/>
      <c r="WRV151" s="4"/>
      <c r="WRW151" s="4"/>
      <c r="WRX151" s="4"/>
      <c r="WRY151" s="4"/>
      <c r="WRZ151" s="4"/>
      <c r="WSA151" s="4"/>
      <c r="WSB151" s="4"/>
      <c r="WSC151" s="4"/>
      <c r="WSD151" s="4"/>
      <c r="WSE151" s="4"/>
      <c r="WSF151" s="4"/>
      <c r="WSG151" s="4"/>
      <c r="WSH151" s="4"/>
      <c r="WSI151" s="4"/>
      <c r="WSJ151" s="4"/>
      <c r="WSK151" s="4"/>
      <c r="WSL151" s="4"/>
      <c r="WSM151" s="4"/>
      <c r="WSN151" s="4"/>
      <c r="WSO151" s="4"/>
      <c r="WSP151" s="4"/>
      <c r="WSQ151" s="4"/>
      <c r="WSR151" s="4"/>
      <c r="WSS151" s="4"/>
      <c r="WST151" s="4"/>
      <c r="WSU151" s="4"/>
      <c r="WSV151" s="4"/>
      <c r="WSW151" s="4"/>
      <c r="WSX151" s="4"/>
      <c r="WSY151" s="4"/>
      <c r="WSZ151" s="4"/>
      <c r="WTA151" s="4"/>
      <c r="WTB151" s="4"/>
      <c r="WTC151" s="4"/>
      <c r="WTD151" s="4"/>
      <c r="WTE151" s="4"/>
      <c r="WTF151" s="4"/>
      <c r="WTG151" s="4"/>
      <c r="WTH151" s="4"/>
      <c r="WTI151" s="4"/>
      <c r="WTJ151" s="4"/>
      <c r="WTK151" s="4"/>
      <c r="WTL151" s="4"/>
      <c r="WTM151" s="4"/>
      <c r="WTN151" s="4"/>
      <c r="WTO151" s="4"/>
      <c r="WTP151" s="4"/>
      <c r="WTQ151" s="4"/>
      <c r="WTR151" s="4"/>
      <c r="WTS151" s="4"/>
      <c r="WTT151" s="4"/>
      <c r="WTU151" s="4"/>
      <c r="WTV151" s="4"/>
      <c r="WTW151" s="4"/>
      <c r="WTX151" s="4"/>
      <c r="WTY151" s="4"/>
      <c r="WTZ151" s="4"/>
      <c r="WUA151" s="4"/>
      <c r="WUB151" s="4"/>
      <c r="WUC151" s="4"/>
      <c r="WUD151" s="4"/>
      <c r="WUE151" s="4"/>
      <c r="WUF151" s="4"/>
      <c r="WUG151" s="4"/>
      <c r="WUH151" s="4"/>
      <c r="WUI151" s="4"/>
      <c r="WUJ151" s="4"/>
      <c r="WUK151" s="4"/>
      <c r="WUL151" s="4"/>
      <c r="WUM151" s="4"/>
      <c r="WUN151" s="4"/>
      <c r="WUO151" s="4"/>
      <c r="WUP151" s="4"/>
      <c r="WUQ151" s="4"/>
      <c r="WUR151" s="4"/>
      <c r="WUS151" s="4"/>
      <c r="WUT151" s="4"/>
      <c r="WUU151" s="4"/>
      <c r="WUV151" s="4"/>
      <c r="WUW151" s="4"/>
      <c r="WUX151" s="4"/>
      <c r="WUY151" s="4"/>
      <c r="WUZ151" s="4"/>
      <c r="WVA151" s="4"/>
      <c r="WVB151" s="4"/>
      <c r="WVC151" s="4"/>
      <c r="WVD151" s="4"/>
      <c r="WVE151" s="4"/>
      <c r="WVF151" s="4"/>
      <c r="WVG151" s="4"/>
      <c r="WVH151" s="4"/>
      <c r="WVI151" s="4"/>
      <c r="WVJ151" s="4"/>
      <c r="WVK151" s="4"/>
      <c r="WVL151" s="4"/>
      <c r="WVM151" s="4"/>
      <c r="WVN151" s="4"/>
      <c r="WVO151" s="4"/>
      <c r="WVP151" s="4"/>
      <c r="WVQ151" s="4"/>
      <c r="WVR151" s="4"/>
      <c r="WVS151" s="4"/>
      <c r="WVT151" s="4"/>
      <c r="WVU151" s="4"/>
      <c r="WVV151" s="4"/>
      <c r="WVW151" s="4"/>
      <c r="WVX151" s="4"/>
      <c r="WVY151" s="4"/>
      <c r="WVZ151" s="4"/>
      <c r="WWA151" s="4"/>
      <c r="WWB151" s="4"/>
      <c r="WWC151" s="4"/>
      <c r="WWD151" s="4"/>
      <c r="WWE151" s="4"/>
      <c r="WWF151" s="4"/>
      <c r="WWG151" s="4"/>
      <c r="WWH151" s="4"/>
      <c r="WWI151" s="4"/>
      <c r="WWJ151" s="4"/>
      <c r="WWK151" s="4"/>
      <c r="WWL151" s="4"/>
      <c r="WWM151" s="4"/>
      <c r="WWN151" s="4"/>
      <c r="WWO151" s="4"/>
      <c r="WWP151" s="4"/>
      <c r="WWQ151" s="4"/>
      <c r="WWR151" s="4"/>
      <c r="WWS151" s="4"/>
      <c r="WWT151" s="4"/>
      <c r="WWU151" s="4"/>
      <c r="WWV151" s="4"/>
      <c r="WWW151" s="4"/>
      <c r="WWX151" s="4"/>
      <c r="WWY151" s="4"/>
      <c r="WWZ151" s="4"/>
      <c r="WXA151" s="4"/>
      <c r="WXB151" s="4"/>
      <c r="WXC151" s="4"/>
      <c r="WXD151" s="4"/>
      <c r="WXE151" s="4"/>
      <c r="WXF151" s="4"/>
      <c r="WXG151" s="4"/>
      <c r="WXH151" s="4"/>
      <c r="WXI151" s="4"/>
      <c r="WXJ151" s="4"/>
      <c r="WXK151" s="4"/>
      <c r="WXL151" s="4"/>
      <c r="WXM151" s="4"/>
      <c r="WXN151" s="4"/>
      <c r="WXO151" s="4"/>
      <c r="WXP151" s="4"/>
      <c r="WXQ151" s="4"/>
      <c r="WXR151" s="4"/>
      <c r="WXS151" s="4"/>
      <c r="WXT151" s="4"/>
      <c r="WXU151" s="4"/>
      <c r="WXV151" s="4"/>
      <c r="WXW151" s="4"/>
      <c r="WXX151" s="4"/>
      <c r="WXY151" s="4"/>
      <c r="WXZ151" s="4"/>
      <c r="WYA151" s="4"/>
      <c r="WYB151" s="4"/>
      <c r="WYC151" s="4"/>
      <c r="WYD151" s="4"/>
      <c r="WYE151" s="4"/>
      <c r="WYF151" s="4"/>
      <c r="WYG151" s="4"/>
      <c r="WYH151" s="4"/>
      <c r="WYI151" s="4"/>
      <c r="WYJ151" s="4"/>
      <c r="WYK151" s="4"/>
      <c r="WYL151" s="4"/>
      <c r="WYM151" s="4"/>
      <c r="WYN151" s="4"/>
      <c r="WYO151" s="4"/>
      <c r="WYP151" s="4"/>
      <c r="WYQ151" s="4"/>
      <c r="WYR151" s="4"/>
      <c r="WYS151" s="4"/>
      <c r="WYT151" s="4"/>
      <c r="WYU151" s="4"/>
      <c r="WYV151" s="4"/>
      <c r="WYW151" s="4"/>
      <c r="WYX151" s="4"/>
      <c r="WYY151" s="4"/>
      <c r="WYZ151" s="4"/>
      <c r="WZA151" s="4"/>
      <c r="WZB151" s="4"/>
      <c r="WZC151" s="4"/>
      <c r="WZD151" s="4"/>
      <c r="WZE151" s="4"/>
      <c r="WZF151" s="4"/>
      <c r="WZG151" s="4"/>
      <c r="WZH151" s="4"/>
      <c r="WZI151" s="4"/>
      <c r="WZJ151" s="4"/>
      <c r="WZK151" s="4"/>
      <c r="WZL151" s="4"/>
      <c r="WZM151" s="4"/>
      <c r="WZN151" s="4"/>
      <c r="WZO151" s="4"/>
      <c r="WZP151" s="4"/>
      <c r="WZQ151" s="4"/>
      <c r="WZR151" s="4"/>
      <c r="WZS151" s="4"/>
      <c r="WZT151" s="4"/>
      <c r="WZU151" s="4"/>
      <c r="WZV151" s="4"/>
      <c r="WZW151" s="4"/>
      <c r="WZX151" s="4"/>
      <c r="WZY151" s="4"/>
      <c r="WZZ151" s="4"/>
      <c r="XAA151" s="4"/>
      <c r="XAB151" s="4"/>
      <c r="XAC151" s="4"/>
      <c r="XAD151" s="4"/>
      <c r="XAE151" s="4"/>
      <c r="XAF151" s="4"/>
      <c r="XAG151" s="4"/>
      <c r="XAH151" s="4"/>
      <c r="XAI151" s="4"/>
      <c r="XAJ151" s="4"/>
      <c r="XAK151" s="4"/>
      <c r="XAL151" s="4"/>
      <c r="XAM151" s="4"/>
      <c r="XAN151" s="4"/>
      <c r="XAO151" s="4"/>
      <c r="XAP151" s="4"/>
      <c r="XAQ151" s="4"/>
      <c r="XAR151" s="4"/>
      <c r="XAS151" s="4"/>
      <c r="XAT151" s="4"/>
      <c r="XAU151" s="4"/>
      <c r="XAV151" s="4"/>
      <c r="XAW151" s="4"/>
      <c r="XAX151" s="4"/>
      <c r="XAY151" s="4"/>
      <c r="XAZ151" s="4"/>
      <c r="XBA151" s="4"/>
      <c r="XBB151" s="4"/>
      <c r="XBC151" s="4"/>
      <c r="XBD151" s="4"/>
      <c r="XBE151" s="4"/>
      <c r="XBF151" s="4"/>
      <c r="XBG151" s="4"/>
      <c r="XBH151" s="4"/>
      <c r="XBI151" s="4"/>
      <c r="XBJ151" s="4"/>
      <c r="XBK151" s="4"/>
      <c r="XBL151" s="4"/>
      <c r="XBM151" s="4"/>
      <c r="XBN151" s="4"/>
      <c r="XBO151" s="4"/>
      <c r="XBP151" s="4"/>
      <c r="XBQ151" s="4"/>
      <c r="XBR151" s="4"/>
      <c r="XBS151" s="4"/>
      <c r="XBT151" s="4"/>
      <c r="XBU151" s="4"/>
      <c r="XBV151" s="4"/>
      <c r="XBW151" s="4"/>
      <c r="XBX151" s="4"/>
      <c r="XBY151" s="4"/>
      <c r="XBZ151" s="4"/>
      <c r="XCA151" s="4"/>
      <c r="XCB151" s="4"/>
      <c r="XCC151" s="4"/>
      <c r="XCD151" s="4"/>
      <c r="XCE151" s="4"/>
      <c r="XCF151" s="4"/>
      <c r="XCG151" s="4"/>
      <c r="XCH151" s="4"/>
      <c r="XCI151" s="4"/>
      <c r="XCJ151" s="4"/>
      <c r="XCK151" s="4"/>
      <c r="XCL151" s="4"/>
      <c r="XCM151" s="4"/>
      <c r="XCN151" s="4"/>
      <c r="XCO151" s="4"/>
      <c r="XCP151" s="4"/>
      <c r="XCQ151" s="4"/>
      <c r="XCR151" s="4"/>
      <c r="XCS151" s="4"/>
      <c r="XCT151" s="4"/>
      <c r="XCU151" s="4"/>
      <c r="XCV151" s="4"/>
      <c r="XCW151" s="4"/>
      <c r="XCX151" s="4"/>
      <c r="XCY151" s="4"/>
      <c r="XCZ151" s="4"/>
      <c r="XDA151" s="4"/>
      <c r="XDB151" s="4"/>
      <c r="XDC151" s="4"/>
      <c r="XDD151" s="4"/>
      <c r="XDE151" s="4"/>
      <c r="XDF151" s="4"/>
      <c r="XDG151" s="4"/>
      <c r="XDH151" s="4"/>
      <c r="XDI151" s="4"/>
      <c r="XDJ151" s="4"/>
      <c r="XDK151" s="4"/>
      <c r="XDL151" s="4"/>
      <c r="XDM151" s="4"/>
      <c r="XDN151" s="4"/>
      <c r="XDO151" s="4"/>
      <c r="XDP151" s="4"/>
      <c r="XDQ151" s="4"/>
      <c r="XDR151" s="4"/>
      <c r="XDS151" s="4"/>
      <c r="XDT151" s="4"/>
      <c r="XDU151" s="4"/>
      <c r="XDV151" s="4"/>
      <c r="XDW151" s="4"/>
      <c r="XDX151" s="4"/>
      <c r="XDY151" s="4"/>
      <c r="XDZ151" s="4"/>
      <c r="XEA151" s="4"/>
      <c r="XEB151" s="4"/>
      <c r="XEC151" s="4"/>
      <c r="XED151" s="4"/>
      <c r="XEE151" s="4"/>
      <c r="XEF151" s="4"/>
      <c r="XEG151" s="4"/>
      <c r="XEH151" s="4"/>
      <c r="XEI151" s="4"/>
      <c r="XEJ151" s="4"/>
      <c r="XEK151" s="4"/>
      <c r="XEL151" s="4"/>
      <c r="XEM151" s="4"/>
      <c r="XEN151" s="4"/>
      <c r="XEO151" s="4"/>
      <c r="XEP151" s="4"/>
      <c r="XEQ151" s="4"/>
      <c r="XER151" s="4"/>
      <c r="XES151" s="4"/>
      <c r="XET151" s="4"/>
      <c r="XEU151" s="4"/>
      <c r="XEV151" s="4"/>
      <c r="XEW151" s="4"/>
      <c r="XEX151" s="4"/>
      <c r="XEY151" s="4"/>
      <c r="XEZ151" s="4"/>
      <c r="XFA151" s="4"/>
      <c r="XFB151" s="4"/>
      <c r="XFC151" s="4"/>
    </row>
    <row r="152" customFormat="false" ht="13.8" hidden="false" customHeight="false" outlineLevel="0" collapsed="false">
      <c r="A152" s="78"/>
      <c r="B152" s="21" t="s">
        <v>31</v>
      </c>
      <c r="C152" s="26" t="s">
        <v>32</v>
      </c>
      <c r="D152" s="21" t="n">
        <v>30</v>
      </c>
      <c r="E152" s="27" t="n">
        <f aca="false">BD152*30/20</f>
        <v>2.04</v>
      </c>
      <c r="F152" s="27" t="n">
        <f aca="false">BE152*30/20</f>
        <v>0.36</v>
      </c>
      <c r="G152" s="27" t="n">
        <f aca="false">BF152*30/20</f>
        <v>10.08</v>
      </c>
      <c r="H152" s="27" t="n">
        <f aca="false">BG152*30/20</f>
        <v>51.24</v>
      </c>
      <c r="I152" s="27" t="n">
        <f aca="false">BH152*30/20</f>
        <v>0</v>
      </c>
      <c r="J152" s="27" t="n">
        <f aca="false">BI152*30/20</f>
        <v>0.045</v>
      </c>
      <c r="K152" s="27" t="n">
        <f aca="false">BJ152*30/20</f>
        <v>0.03</v>
      </c>
      <c r="L152" s="27" t="n">
        <f aca="false">BK152*30/20</f>
        <v>0</v>
      </c>
      <c r="M152" s="27" t="n">
        <f aca="false">BL152*30/20</f>
        <v>13.515</v>
      </c>
      <c r="N152" s="27" t="n">
        <f aca="false">BM152*30/20</f>
        <v>14.115</v>
      </c>
      <c r="O152" s="27" t="n">
        <f aca="false">BN152*30/20</f>
        <v>45.21</v>
      </c>
      <c r="P152" s="27" t="n">
        <f aca="false">BO152*30/20</f>
        <v>1.125</v>
      </c>
      <c r="Q152" s="27" t="n">
        <v>1.7</v>
      </c>
      <c r="R152" s="27" t="n">
        <v>0.3</v>
      </c>
      <c r="S152" s="27" t="n">
        <v>8.4</v>
      </c>
      <c r="T152" s="27" t="n">
        <v>42.7</v>
      </c>
      <c r="U152" s="27"/>
      <c r="V152" s="27" t="n">
        <v>0.04</v>
      </c>
      <c r="W152" s="27" t="n">
        <v>0.02</v>
      </c>
      <c r="X152" s="27"/>
      <c r="Y152" s="27" t="n">
        <v>11.26</v>
      </c>
      <c r="Z152" s="27" t="n">
        <v>11.76</v>
      </c>
      <c r="AA152" s="27" t="n">
        <v>37.68</v>
      </c>
      <c r="AB152" s="27" t="n">
        <v>0.94</v>
      </c>
      <c r="BD152" s="27" t="n">
        <v>1.36</v>
      </c>
      <c r="BE152" s="27" t="n">
        <v>0.24</v>
      </c>
      <c r="BF152" s="27" t="n">
        <v>6.72</v>
      </c>
      <c r="BG152" s="27" t="n">
        <v>34.16</v>
      </c>
      <c r="BH152" s="27"/>
      <c r="BI152" s="27" t="n">
        <v>0.03</v>
      </c>
      <c r="BJ152" s="27" t="n">
        <v>0.02</v>
      </c>
      <c r="BK152" s="27"/>
      <c r="BL152" s="27" t="n">
        <v>9.01</v>
      </c>
      <c r="BM152" s="27" t="n">
        <v>9.41</v>
      </c>
      <c r="BN152" s="27" t="n">
        <v>30.14</v>
      </c>
      <c r="BO152" s="27" t="n">
        <v>0.75</v>
      </c>
    </row>
    <row r="153" customFormat="false" ht="17.15" hidden="false" customHeight="true" outlineLevel="0" collapsed="false">
      <c r="A153" s="78"/>
      <c r="B153" s="21" t="s">
        <v>31</v>
      </c>
      <c r="C153" s="15" t="s">
        <v>33</v>
      </c>
      <c r="D153" s="21" t="n">
        <v>40</v>
      </c>
      <c r="E153" s="27" t="n">
        <f aca="false">BD153*40/40</f>
        <v>2.96</v>
      </c>
      <c r="F153" s="27" t="n">
        <f aca="false">BE153*40/40</f>
        <v>0.36</v>
      </c>
      <c r="G153" s="27" t="n">
        <f aca="false">BF153*40/40</f>
        <v>21.1</v>
      </c>
      <c r="H153" s="27" t="n">
        <f aca="false">BG153*40/40</f>
        <v>93.78</v>
      </c>
      <c r="I153" s="27" t="n">
        <f aca="false">BH153*40/40</f>
        <v>0</v>
      </c>
      <c r="J153" s="27" t="n">
        <f aca="false">BI153*40/40</f>
        <v>0</v>
      </c>
      <c r="K153" s="27" t="n">
        <f aca="false">BJ153*40/40</f>
        <v>0.02</v>
      </c>
      <c r="L153" s="27" t="n">
        <f aca="false">BK153*40/40</f>
        <v>0</v>
      </c>
      <c r="M153" s="27" t="n">
        <f aca="false">BL153*40/40</f>
        <v>8</v>
      </c>
      <c r="N153" s="27" t="n">
        <f aca="false">BM153*40/40</f>
        <v>5.6</v>
      </c>
      <c r="O153" s="27" t="n">
        <f aca="false">BN153*40/40</f>
        <v>26</v>
      </c>
      <c r="P153" s="27" t="n">
        <f aca="false">BO153*40/40</f>
        <v>0.44</v>
      </c>
      <c r="Q153" s="27" t="n">
        <v>3.03</v>
      </c>
      <c r="R153" s="27" t="n">
        <v>0.36</v>
      </c>
      <c r="S153" s="27" t="n">
        <v>19.64</v>
      </c>
      <c r="T153" s="27" t="n">
        <v>93.77</v>
      </c>
      <c r="U153" s="27"/>
      <c r="V153" s="27"/>
      <c r="W153" s="27" t="n">
        <v>0.013</v>
      </c>
      <c r="X153" s="27"/>
      <c r="Y153" s="27" t="n">
        <v>8</v>
      </c>
      <c r="Z153" s="27" t="n">
        <v>5.6</v>
      </c>
      <c r="AA153" s="27" t="n">
        <v>26</v>
      </c>
      <c r="AB153" s="27" t="n">
        <v>0.44</v>
      </c>
      <c r="AC153" s="27" t="n">
        <v>3</v>
      </c>
      <c r="AD153" s="27" t="n">
        <f aca="false">AP153*40/40</f>
        <v>0</v>
      </c>
      <c r="AE153" s="27" t="n">
        <f aca="false">AQ153*40/40</f>
        <v>0</v>
      </c>
      <c r="AF153" s="27" t="n">
        <f aca="false">AR153*40/40</f>
        <v>0</v>
      </c>
      <c r="AG153" s="27" t="n">
        <f aca="false">AS153*40/40</f>
        <v>0</v>
      </c>
      <c r="AH153" s="27" t="n">
        <f aca="false">AT153*40/40</f>
        <v>0</v>
      </c>
      <c r="AI153" s="27" t="n">
        <f aca="false">AU153*40/40</f>
        <v>0</v>
      </c>
      <c r="AJ153" s="27" t="n">
        <f aca="false">AV153*40/40</f>
        <v>0</v>
      </c>
      <c r="AK153" s="27" t="n">
        <f aca="false">AW153*40/40</f>
        <v>0</v>
      </c>
      <c r="AL153" s="27" t="n">
        <f aca="false">AX153*40/40</f>
        <v>0</v>
      </c>
      <c r="AM153" s="27" t="n">
        <f aca="false">AY153*40/40</f>
        <v>0</v>
      </c>
      <c r="AN153" s="27" t="n">
        <f aca="false">AZ153*40/40</f>
        <v>0</v>
      </c>
      <c r="BD153" s="27" t="n">
        <v>2.96</v>
      </c>
      <c r="BE153" s="27" t="n">
        <v>0.36</v>
      </c>
      <c r="BF153" s="27" t="n">
        <v>21.1</v>
      </c>
      <c r="BG153" s="27" t="n">
        <v>93.78</v>
      </c>
      <c r="BH153" s="27"/>
      <c r="BI153" s="27"/>
      <c r="BJ153" s="27" t="n">
        <v>0.02</v>
      </c>
      <c r="BK153" s="27"/>
      <c r="BL153" s="27" t="n">
        <v>8</v>
      </c>
      <c r="BM153" s="27" t="n">
        <v>5.6</v>
      </c>
      <c r="BN153" s="27" t="n">
        <v>26</v>
      </c>
      <c r="BO153" s="27" t="n">
        <v>0.44</v>
      </c>
      <c r="WAQ153" s="2"/>
      <c r="WAR153" s="2"/>
      <c r="WAS153" s="2"/>
      <c r="WAT153" s="2"/>
      <c r="WAU153" s="2"/>
      <c r="WAV153" s="2"/>
      <c r="WAW153" s="2"/>
      <c r="WAX153" s="2"/>
      <c r="WAY153" s="2"/>
      <c r="WAZ153" s="2"/>
      <c r="WBA153" s="2"/>
      <c r="WBB153" s="2"/>
      <c r="WBC153" s="2"/>
      <c r="WBD153" s="2"/>
      <c r="WBE153" s="2"/>
      <c r="WBF153" s="2"/>
      <c r="WBG153" s="2"/>
      <c r="WBH153" s="2"/>
      <c r="WBI153" s="2"/>
      <c r="WBJ153" s="2"/>
      <c r="WBK153" s="2"/>
      <c r="WBL153" s="2"/>
      <c r="WBM153" s="2"/>
      <c r="WBN153" s="2"/>
      <c r="WBO153" s="2"/>
      <c r="WBP153" s="2"/>
      <c r="WBQ153" s="2"/>
      <c r="WBR153" s="2"/>
      <c r="WBS153" s="2"/>
      <c r="WBT153" s="2"/>
      <c r="WBU153" s="2"/>
      <c r="WBV153" s="2"/>
      <c r="WBW153" s="2"/>
      <c r="WBX153" s="2"/>
      <c r="WBY153" s="2"/>
      <c r="WBZ153" s="2"/>
      <c r="WCA153" s="2"/>
      <c r="WCB153" s="2"/>
      <c r="WCC153" s="2"/>
      <c r="WCD153" s="2"/>
      <c r="WCE153" s="2"/>
      <c r="WCF153" s="2"/>
      <c r="WCG153" s="2"/>
      <c r="WCH153" s="2"/>
      <c r="WCI153" s="2"/>
      <c r="WCJ153" s="2"/>
      <c r="WCK153" s="2"/>
      <c r="WCL153" s="2"/>
      <c r="WCM153" s="2"/>
      <c r="WCN153" s="2"/>
      <c r="WCO153" s="2"/>
      <c r="WCP153" s="2"/>
      <c r="WCQ153" s="2"/>
      <c r="WCR153" s="2"/>
      <c r="WCS153" s="2"/>
      <c r="WCT153" s="2"/>
      <c r="WCU153" s="2"/>
      <c r="WCV153" s="2"/>
      <c r="WCW153" s="2"/>
      <c r="WCX153" s="2"/>
      <c r="WCY153" s="2"/>
      <c r="WCZ153" s="2"/>
      <c r="WDA153" s="2"/>
      <c r="WDB153" s="2"/>
      <c r="WDC153" s="2"/>
      <c r="WDD153" s="2"/>
      <c r="WDE153" s="2"/>
      <c r="WDF153" s="2"/>
      <c r="WDG153" s="2"/>
      <c r="WDH153" s="2"/>
      <c r="WDI153" s="2"/>
      <c r="WDJ153" s="2"/>
      <c r="WDK153" s="2"/>
      <c r="WDL153" s="2"/>
      <c r="WDM153" s="2"/>
      <c r="WDN153" s="2"/>
      <c r="WDO153" s="2"/>
      <c r="WDP153" s="2"/>
      <c r="WDQ153" s="2"/>
      <c r="WDR153" s="2"/>
      <c r="WDS153" s="2"/>
      <c r="WDT153" s="2"/>
      <c r="WDU153" s="2"/>
      <c r="WDV153" s="2"/>
      <c r="WDW153" s="2"/>
      <c r="WDX153" s="2"/>
      <c r="WDY153" s="2"/>
      <c r="WDZ153" s="2"/>
      <c r="WEA153" s="2"/>
      <c r="WEB153" s="2"/>
      <c r="WEC153" s="2"/>
      <c r="WED153" s="2"/>
      <c r="WEE153" s="2"/>
      <c r="WEF153" s="2"/>
      <c r="WEG153" s="2"/>
      <c r="WEH153" s="2"/>
      <c r="WEI153" s="2"/>
      <c r="WEJ153" s="2"/>
      <c r="WEK153" s="2"/>
      <c r="WEL153" s="2"/>
      <c r="WEM153" s="2"/>
      <c r="WEN153" s="2"/>
      <c r="WEO153" s="2"/>
      <c r="WEP153" s="2"/>
      <c r="WEQ153" s="2"/>
      <c r="WER153" s="2"/>
      <c r="WES153" s="2"/>
      <c r="WET153" s="2"/>
      <c r="WEU153" s="2"/>
      <c r="WEV153" s="2"/>
      <c r="WEW153" s="2"/>
      <c r="WEX153" s="2"/>
      <c r="WEY153" s="2"/>
      <c r="WEZ153" s="2"/>
      <c r="WFA153" s="2"/>
      <c r="WFB153" s="2"/>
      <c r="WFC153" s="2"/>
      <c r="WFD153" s="2"/>
      <c r="WFE153" s="2"/>
      <c r="WFF153" s="2"/>
      <c r="WFG153" s="2"/>
      <c r="WFH153" s="2"/>
      <c r="WFI153" s="2"/>
      <c r="WFJ153" s="2"/>
      <c r="WFK153" s="2"/>
      <c r="WFL153" s="2"/>
      <c r="WFM153" s="2"/>
      <c r="WFN153" s="2"/>
      <c r="WFO153" s="2"/>
      <c r="WFP153" s="2"/>
      <c r="WFQ153" s="2"/>
      <c r="WFR153" s="2"/>
      <c r="WFS153" s="2"/>
      <c r="WFT153" s="2"/>
      <c r="WFU153" s="2"/>
      <c r="WFV153" s="2"/>
      <c r="WFW153" s="2"/>
      <c r="WFX153" s="2"/>
      <c r="WFY153" s="2"/>
      <c r="WFZ153" s="2"/>
      <c r="WGA153" s="2"/>
      <c r="WGB153" s="2"/>
      <c r="WGC153" s="2"/>
      <c r="WGD153" s="2"/>
      <c r="WGE153" s="2"/>
      <c r="WGF153" s="2"/>
      <c r="WGG153" s="2"/>
      <c r="WGH153" s="2"/>
      <c r="WGI153" s="2"/>
      <c r="WGJ153" s="2"/>
      <c r="WGK153" s="2"/>
      <c r="WGL153" s="2"/>
      <c r="WGM153" s="2"/>
      <c r="WGN153" s="2"/>
      <c r="WGO153" s="2"/>
      <c r="WGP153" s="2"/>
      <c r="WGQ153" s="2"/>
      <c r="WGR153" s="2"/>
      <c r="WGS153" s="2"/>
      <c r="WGT153" s="2"/>
      <c r="WGU153" s="2"/>
      <c r="WGV153" s="2"/>
      <c r="WGW153" s="2"/>
      <c r="WGX153" s="2"/>
      <c r="WGY153" s="2"/>
      <c r="WGZ153" s="2"/>
      <c r="WHA153" s="2"/>
      <c r="WHB153" s="2"/>
      <c r="WHC153" s="2"/>
      <c r="WHD153" s="2"/>
      <c r="WHE153" s="2"/>
      <c r="WHF153" s="2"/>
      <c r="WHG153" s="2"/>
      <c r="WHH153" s="2"/>
      <c r="WHI153" s="2"/>
      <c r="WHJ153" s="2"/>
      <c r="WHK153" s="2"/>
      <c r="WHL153" s="2"/>
      <c r="WHM153" s="2"/>
      <c r="WHN153" s="2"/>
      <c r="WHO153" s="2"/>
      <c r="WHP153" s="2"/>
      <c r="WHQ153" s="2"/>
      <c r="WHR153" s="2"/>
      <c r="WHS153" s="2"/>
      <c r="WHT153" s="2"/>
      <c r="WHU153" s="2"/>
      <c r="WHV153" s="2"/>
      <c r="WHW153" s="2"/>
      <c r="WHX153" s="2"/>
      <c r="WHY153" s="2"/>
      <c r="WHZ153" s="2"/>
      <c r="WIA153" s="2"/>
      <c r="WIB153" s="2"/>
      <c r="WIC153" s="2"/>
      <c r="WID153" s="2"/>
      <c r="WIE153" s="2"/>
      <c r="WIF153" s="2"/>
      <c r="WIG153" s="2"/>
      <c r="WIH153" s="2"/>
      <c r="WII153" s="2"/>
      <c r="WIJ153" s="2"/>
      <c r="WIK153" s="2"/>
      <c r="WIL153" s="2"/>
      <c r="WIM153" s="2"/>
      <c r="WIN153" s="2"/>
      <c r="WIO153" s="2"/>
      <c r="WIP153" s="2"/>
      <c r="WIQ153" s="2"/>
      <c r="WIR153" s="2"/>
      <c r="WIS153" s="2"/>
      <c r="WIT153" s="2"/>
      <c r="WIU153" s="2"/>
      <c r="WIV153" s="2"/>
      <c r="WIW153" s="2"/>
      <c r="WIX153" s="2"/>
      <c r="WIY153" s="2"/>
      <c r="WIZ153" s="2"/>
      <c r="WJA153" s="2"/>
      <c r="WJB153" s="2"/>
      <c r="WJC153" s="2"/>
      <c r="WJD153" s="2"/>
      <c r="WJE153" s="2"/>
      <c r="WJF153" s="2"/>
      <c r="WJG153" s="2"/>
      <c r="WJH153" s="2"/>
      <c r="WJI153" s="2"/>
      <c r="WJJ153" s="2"/>
      <c r="WJK153" s="2"/>
      <c r="WJL153" s="2"/>
      <c r="WJM153" s="2"/>
      <c r="WJN153" s="2"/>
      <c r="WJO153" s="2"/>
      <c r="WJP153" s="2"/>
      <c r="WJQ153" s="2"/>
      <c r="WJR153" s="2"/>
      <c r="WJS153" s="2"/>
      <c r="WJT153" s="2"/>
      <c r="WJU153" s="2"/>
      <c r="WJV153" s="2"/>
      <c r="WJW153" s="2"/>
      <c r="WJX153" s="2"/>
      <c r="WJY153" s="2"/>
      <c r="WJZ153" s="2"/>
      <c r="WKA153" s="2"/>
      <c r="WKB153" s="2"/>
      <c r="WKC153" s="2"/>
      <c r="WKD153" s="2"/>
      <c r="WKE153" s="2"/>
      <c r="WKF153" s="2"/>
      <c r="WKG153" s="2"/>
      <c r="WKH153" s="2"/>
      <c r="WKI153" s="2"/>
      <c r="WKJ153" s="2"/>
      <c r="WKK153" s="2"/>
      <c r="WKL153" s="2"/>
      <c r="WKM153" s="2"/>
      <c r="WKN153" s="2"/>
      <c r="WKO153" s="2"/>
      <c r="WKP153" s="2"/>
      <c r="WKQ153" s="2"/>
      <c r="WKR153" s="2"/>
      <c r="WKS153" s="2"/>
      <c r="WKT153" s="2"/>
      <c r="WKU153" s="2"/>
      <c r="WKV153" s="2"/>
      <c r="WKW153" s="2"/>
      <c r="WKX153" s="2"/>
      <c r="WKY153" s="2"/>
      <c r="WKZ153" s="2"/>
      <c r="WLA153" s="2"/>
      <c r="WLB153" s="2"/>
      <c r="WLC153" s="2"/>
      <c r="WLD153" s="2"/>
      <c r="WLE153" s="2"/>
      <c r="WLF153" s="2"/>
      <c r="WLG153" s="2"/>
      <c r="WLH153" s="2"/>
      <c r="WLI153" s="2"/>
      <c r="WLJ153" s="2"/>
      <c r="WLK153" s="2"/>
      <c r="WLL153" s="2"/>
      <c r="WLM153" s="2"/>
      <c r="WLN153" s="2"/>
      <c r="WLO153" s="2"/>
      <c r="WLP153" s="2"/>
      <c r="WLQ153" s="2"/>
      <c r="WLR153" s="2"/>
      <c r="WLS153" s="2"/>
      <c r="WLT153" s="2"/>
      <c r="WLU153" s="2"/>
      <c r="WLV153" s="2"/>
      <c r="WLW153" s="2"/>
      <c r="WLX153" s="2"/>
      <c r="WLY153" s="2"/>
      <c r="WLZ153" s="2"/>
      <c r="WMA153" s="2"/>
      <c r="WMB153" s="2"/>
      <c r="WMC153" s="2"/>
      <c r="WMD153" s="2"/>
      <c r="WME153" s="2"/>
      <c r="WMF153" s="2"/>
      <c r="WMG153" s="2"/>
      <c r="WMH153" s="2"/>
      <c r="WMI153" s="2"/>
      <c r="WMJ153" s="2"/>
      <c r="WMK153" s="2"/>
      <c r="WML153" s="2"/>
      <c r="WMM153" s="2"/>
      <c r="WMN153" s="2"/>
      <c r="WMO153" s="2"/>
      <c r="WMP153" s="2"/>
      <c r="WMQ153" s="2"/>
      <c r="WMR153" s="2"/>
      <c r="WMS153" s="2"/>
      <c r="WMT153" s="2"/>
      <c r="WMU153" s="2"/>
      <c r="WMV153" s="2"/>
      <c r="WMW153" s="2"/>
      <c r="WMX153" s="2"/>
      <c r="WMY153" s="2"/>
      <c r="WMZ153" s="2"/>
      <c r="WNA153" s="2"/>
      <c r="WNB153" s="2"/>
      <c r="WNC153" s="2"/>
      <c r="WND153" s="2"/>
      <c r="WNE153" s="2"/>
      <c r="WNF153" s="2"/>
      <c r="WNG153" s="2"/>
      <c r="WNH153" s="2"/>
      <c r="WNI153" s="2"/>
      <c r="WNJ153" s="2"/>
      <c r="WNK153" s="2"/>
      <c r="WNL153" s="2"/>
      <c r="WNM153" s="2"/>
      <c r="WNN153" s="2"/>
      <c r="WNO153" s="2"/>
      <c r="WNP153" s="2"/>
      <c r="WNQ153" s="2"/>
      <c r="WNR153" s="2"/>
      <c r="WNS153" s="2"/>
      <c r="WNT153" s="2"/>
      <c r="WNU153" s="2"/>
      <c r="WNV153" s="2"/>
      <c r="WNW153" s="2"/>
      <c r="WNX153" s="2"/>
      <c r="WNY153" s="2"/>
      <c r="WNZ153" s="2"/>
      <c r="WOA153" s="2"/>
      <c r="WOB153" s="2"/>
      <c r="WOC153" s="2"/>
      <c r="WOD153" s="2"/>
      <c r="WOE153" s="2"/>
      <c r="WOF153" s="2"/>
      <c r="WOG153" s="2"/>
      <c r="WOH153" s="2"/>
      <c r="WOI153" s="2"/>
      <c r="WOJ153" s="2"/>
      <c r="WOK153" s="2"/>
      <c r="WOL153" s="2"/>
      <c r="WOM153" s="2"/>
      <c r="WRG153" s="4"/>
      <c r="WRH153" s="4"/>
      <c r="WRI153" s="4"/>
      <c r="WRJ153" s="4"/>
      <c r="WRK153" s="4"/>
      <c r="WRL153" s="4"/>
      <c r="WRM153" s="4"/>
      <c r="WRN153" s="4"/>
      <c r="WRO153" s="4"/>
      <c r="WRP153" s="4"/>
      <c r="WRQ153" s="4"/>
      <c r="WRR153" s="4"/>
      <c r="WRS153" s="4"/>
      <c r="WRT153" s="4"/>
      <c r="WRU153" s="4"/>
      <c r="WRV153" s="4"/>
      <c r="WRW153" s="4"/>
      <c r="WRX153" s="4"/>
      <c r="WRY153" s="4"/>
      <c r="WRZ153" s="4"/>
      <c r="WSA153" s="4"/>
      <c r="WSB153" s="4"/>
      <c r="WSC153" s="4"/>
      <c r="WSD153" s="4"/>
      <c r="WSE153" s="4"/>
      <c r="WSF153" s="4"/>
      <c r="WSG153" s="4"/>
      <c r="WSH153" s="4"/>
      <c r="WSI153" s="4"/>
      <c r="WSJ153" s="4"/>
      <c r="WSK153" s="4"/>
      <c r="WSL153" s="4"/>
      <c r="WSM153" s="4"/>
      <c r="WSN153" s="4"/>
      <c r="WSO153" s="4"/>
      <c r="WSP153" s="4"/>
      <c r="WSQ153" s="4"/>
      <c r="WSR153" s="4"/>
      <c r="WSS153" s="4"/>
      <c r="WST153" s="4"/>
      <c r="WSU153" s="4"/>
      <c r="WSV153" s="4"/>
      <c r="WSW153" s="4"/>
      <c r="WSX153" s="4"/>
      <c r="WSY153" s="4"/>
      <c r="WSZ153" s="4"/>
      <c r="WTA153" s="4"/>
      <c r="WTB153" s="4"/>
      <c r="WTC153" s="4"/>
      <c r="WTD153" s="4"/>
      <c r="WTE153" s="4"/>
      <c r="WTF153" s="4"/>
      <c r="WTG153" s="4"/>
      <c r="WTH153" s="4"/>
      <c r="WTI153" s="4"/>
      <c r="WTJ153" s="4"/>
      <c r="WTK153" s="4"/>
      <c r="WTL153" s="4"/>
      <c r="WTM153" s="4"/>
      <c r="WTN153" s="4"/>
      <c r="WTO153" s="4"/>
      <c r="WTP153" s="4"/>
      <c r="WTQ153" s="4"/>
      <c r="WTR153" s="4"/>
      <c r="WTS153" s="4"/>
      <c r="WTT153" s="4"/>
      <c r="WTU153" s="4"/>
      <c r="WTV153" s="4"/>
      <c r="WTW153" s="4"/>
      <c r="WTX153" s="4"/>
      <c r="WTY153" s="4"/>
      <c r="WTZ153" s="4"/>
      <c r="WUA153" s="4"/>
      <c r="WUB153" s="4"/>
      <c r="WUC153" s="4"/>
      <c r="WUD153" s="4"/>
      <c r="WUE153" s="4"/>
      <c r="WUF153" s="4"/>
      <c r="WUG153" s="4"/>
      <c r="WUH153" s="4"/>
      <c r="WUI153" s="4"/>
      <c r="WUJ153" s="4"/>
      <c r="WUK153" s="4"/>
      <c r="WUL153" s="4"/>
      <c r="WUM153" s="4"/>
      <c r="WUN153" s="4"/>
      <c r="WUO153" s="4"/>
      <c r="WUP153" s="4"/>
      <c r="WUQ153" s="4"/>
      <c r="WUR153" s="4"/>
      <c r="WUS153" s="4"/>
      <c r="WUT153" s="4"/>
      <c r="WUU153" s="4"/>
      <c r="WUV153" s="4"/>
      <c r="WUW153" s="4"/>
      <c r="WUX153" s="4"/>
      <c r="WUY153" s="4"/>
      <c r="WUZ153" s="4"/>
      <c r="WVA153" s="4"/>
      <c r="WVB153" s="4"/>
      <c r="WVC153" s="4"/>
      <c r="WVD153" s="4"/>
      <c r="WVE153" s="4"/>
      <c r="WVF153" s="4"/>
      <c r="WVG153" s="4"/>
      <c r="WVH153" s="4"/>
      <c r="WVI153" s="4"/>
      <c r="WVJ153" s="4"/>
      <c r="WVK153" s="4"/>
      <c r="WVL153" s="4"/>
      <c r="WVM153" s="4"/>
      <c r="WVN153" s="4"/>
      <c r="WVO153" s="4"/>
      <c r="WVP153" s="4"/>
      <c r="WVQ153" s="4"/>
      <c r="WVR153" s="4"/>
      <c r="WVS153" s="4"/>
      <c r="WVT153" s="4"/>
      <c r="WVU153" s="4"/>
      <c r="WVV153" s="4"/>
      <c r="WVW153" s="4"/>
      <c r="WVX153" s="4"/>
      <c r="WVY153" s="4"/>
      <c r="WVZ153" s="4"/>
      <c r="WWA153" s="4"/>
      <c r="WWB153" s="4"/>
      <c r="WWC153" s="4"/>
      <c r="WWD153" s="4"/>
      <c r="WWE153" s="4"/>
      <c r="WWF153" s="4"/>
      <c r="WWG153" s="4"/>
      <c r="WWH153" s="4"/>
      <c r="WWI153" s="4"/>
      <c r="WWJ153" s="4"/>
      <c r="WWK153" s="4"/>
      <c r="WWL153" s="4"/>
      <c r="WWM153" s="4"/>
      <c r="WWN153" s="4"/>
      <c r="WWO153" s="4"/>
      <c r="WWP153" s="4"/>
      <c r="WWQ153" s="4"/>
      <c r="WWR153" s="4"/>
      <c r="WWS153" s="4"/>
      <c r="WWT153" s="4"/>
      <c r="WWU153" s="4"/>
      <c r="WWV153" s="4"/>
      <c r="WWW153" s="4"/>
      <c r="WWX153" s="4"/>
      <c r="WWY153" s="4"/>
      <c r="WWZ153" s="4"/>
      <c r="WXA153" s="4"/>
      <c r="WXB153" s="4"/>
      <c r="WXC153" s="4"/>
      <c r="WXD153" s="4"/>
      <c r="WXE153" s="4"/>
      <c r="WXF153" s="4"/>
      <c r="WXG153" s="4"/>
      <c r="WXH153" s="4"/>
      <c r="WXI153" s="4"/>
      <c r="WXJ153" s="4"/>
      <c r="WXK153" s="4"/>
      <c r="WXL153" s="4"/>
      <c r="WXM153" s="4"/>
      <c r="WXN153" s="4"/>
      <c r="WXO153" s="4"/>
      <c r="WXP153" s="4"/>
      <c r="WXQ153" s="4"/>
      <c r="WXR153" s="4"/>
      <c r="WXS153" s="4"/>
      <c r="WXT153" s="4"/>
      <c r="WXU153" s="4"/>
      <c r="WXV153" s="4"/>
      <c r="WXW153" s="4"/>
      <c r="WXX153" s="4"/>
      <c r="WXY153" s="4"/>
      <c r="WXZ153" s="4"/>
      <c r="WYA153" s="4"/>
      <c r="WYB153" s="4"/>
      <c r="WYC153" s="4"/>
      <c r="WYD153" s="4"/>
      <c r="WYE153" s="4"/>
      <c r="WYF153" s="4"/>
      <c r="WYG153" s="4"/>
      <c r="WYH153" s="4"/>
      <c r="WYI153" s="4"/>
      <c r="WYJ153" s="4"/>
      <c r="WYK153" s="4"/>
      <c r="WYL153" s="4"/>
      <c r="WYM153" s="4"/>
      <c r="WYN153" s="4"/>
      <c r="WYO153" s="4"/>
      <c r="WYP153" s="4"/>
      <c r="WYQ153" s="4"/>
      <c r="WYR153" s="4"/>
      <c r="WYS153" s="4"/>
      <c r="WYT153" s="4"/>
      <c r="WYU153" s="4"/>
      <c r="WYV153" s="4"/>
      <c r="WYW153" s="4"/>
      <c r="WYX153" s="4"/>
      <c r="WYY153" s="4"/>
      <c r="WYZ153" s="4"/>
      <c r="WZA153" s="4"/>
      <c r="WZB153" s="4"/>
      <c r="WZC153" s="4"/>
      <c r="WZD153" s="4"/>
      <c r="WZE153" s="4"/>
      <c r="WZF153" s="4"/>
      <c r="WZG153" s="4"/>
      <c r="WZH153" s="4"/>
      <c r="WZI153" s="4"/>
      <c r="WZJ153" s="4"/>
      <c r="WZK153" s="4"/>
      <c r="WZL153" s="4"/>
      <c r="WZM153" s="4"/>
      <c r="WZN153" s="4"/>
      <c r="WZO153" s="4"/>
      <c r="WZP153" s="4"/>
      <c r="WZQ153" s="4"/>
      <c r="WZR153" s="4"/>
      <c r="WZS153" s="4"/>
      <c r="WZT153" s="4"/>
      <c r="WZU153" s="4"/>
      <c r="WZV153" s="4"/>
      <c r="WZW153" s="4"/>
      <c r="WZX153" s="4"/>
      <c r="WZY153" s="4"/>
      <c r="WZZ153" s="4"/>
      <c r="XAA153" s="4"/>
      <c r="XAB153" s="4"/>
      <c r="XAC153" s="4"/>
      <c r="XAD153" s="4"/>
      <c r="XAE153" s="4"/>
      <c r="XAF153" s="4"/>
      <c r="XAG153" s="4"/>
      <c r="XAH153" s="4"/>
      <c r="XAI153" s="4"/>
      <c r="XAJ153" s="4"/>
      <c r="XAK153" s="4"/>
      <c r="XAL153" s="4"/>
      <c r="XAM153" s="4"/>
      <c r="XAN153" s="4"/>
      <c r="XAO153" s="4"/>
      <c r="XAP153" s="4"/>
      <c r="XAQ153" s="4"/>
      <c r="XAR153" s="4"/>
      <c r="XAS153" s="4"/>
      <c r="XAT153" s="4"/>
      <c r="XAU153" s="4"/>
      <c r="XAV153" s="4"/>
      <c r="XAW153" s="4"/>
      <c r="XAX153" s="4"/>
      <c r="XAY153" s="4"/>
      <c r="XAZ153" s="4"/>
      <c r="XBA153" s="4"/>
      <c r="XBB153" s="4"/>
      <c r="XBC153" s="4"/>
      <c r="XBD153" s="4"/>
      <c r="XBE153" s="4"/>
      <c r="XBF153" s="4"/>
      <c r="XBG153" s="4"/>
      <c r="XBH153" s="4"/>
      <c r="XBI153" s="4"/>
      <c r="XBJ153" s="4"/>
      <c r="XBK153" s="4"/>
      <c r="XBL153" s="4"/>
      <c r="XBM153" s="4"/>
      <c r="XBN153" s="4"/>
      <c r="XBO153" s="4"/>
      <c r="XBP153" s="4"/>
      <c r="XBQ153" s="4"/>
      <c r="XBR153" s="4"/>
      <c r="XBS153" s="4"/>
      <c r="XBT153" s="4"/>
      <c r="XBU153" s="4"/>
      <c r="XBV153" s="4"/>
      <c r="XBW153" s="4"/>
      <c r="XBX153" s="4"/>
      <c r="XBY153" s="4"/>
      <c r="XBZ153" s="4"/>
      <c r="XCA153" s="4"/>
      <c r="XCB153" s="4"/>
      <c r="XCC153" s="4"/>
      <c r="XCD153" s="4"/>
      <c r="XCE153" s="4"/>
      <c r="XCF153" s="4"/>
      <c r="XCG153" s="4"/>
      <c r="XCH153" s="4"/>
      <c r="XCI153" s="4"/>
      <c r="XCJ153" s="4"/>
      <c r="XCK153" s="4"/>
      <c r="XCL153" s="4"/>
      <c r="XCM153" s="4"/>
      <c r="XCN153" s="4"/>
      <c r="XCO153" s="4"/>
      <c r="XCP153" s="4"/>
      <c r="XCQ153" s="4"/>
      <c r="XCR153" s="4"/>
      <c r="XCS153" s="4"/>
      <c r="XCT153" s="4"/>
      <c r="XCU153" s="4"/>
      <c r="XCV153" s="4"/>
      <c r="XCW153" s="4"/>
      <c r="XCX153" s="4"/>
      <c r="XCY153" s="4"/>
      <c r="XCZ153" s="4"/>
      <c r="XDA153" s="4"/>
      <c r="XDB153" s="4"/>
      <c r="XDC153" s="4"/>
      <c r="XDD153" s="4"/>
      <c r="XDE153" s="4"/>
      <c r="XDF153" s="4"/>
      <c r="XDG153" s="4"/>
      <c r="XDH153" s="4"/>
      <c r="XDI153" s="4"/>
      <c r="XDJ153" s="4"/>
      <c r="XDK153" s="4"/>
      <c r="XDL153" s="4"/>
      <c r="XDM153" s="4"/>
      <c r="XDN153" s="4"/>
      <c r="XDO153" s="4"/>
      <c r="XDP153" s="4"/>
      <c r="XDQ153" s="4"/>
      <c r="XDR153" s="4"/>
      <c r="XDS153" s="4"/>
      <c r="XDT153" s="4"/>
      <c r="XDU153" s="4"/>
      <c r="XDV153" s="4"/>
      <c r="XDW153" s="4"/>
      <c r="XDX153" s="4"/>
      <c r="XDY153" s="4"/>
      <c r="XDZ153" s="4"/>
      <c r="XEA153" s="4"/>
      <c r="XEB153" s="4"/>
      <c r="XEC153" s="4"/>
      <c r="XED153" s="4"/>
      <c r="XEE153" s="4"/>
      <c r="XEF153" s="4"/>
      <c r="XEG153" s="4"/>
      <c r="XEH153" s="4"/>
      <c r="XEI153" s="4"/>
      <c r="XEJ153" s="4"/>
      <c r="XEK153" s="4"/>
      <c r="XEL153" s="4"/>
      <c r="XEM153" s="4"/>
      <c r="XEN153" s="4"/>
      <c r="XEO153" s="4"/>
      <c r="XEP153" s="4"/>
      <c r="XEQ153" s="4"/>
      <c r="XER153" s="4"/>
      <c r="XES153" s="4"/>
      <c r="XET153" s="4"/>
      <c r="XEU153" s="4"/>
      <c r="XEV153" s="4"/>
      <c r="XEW153" s="4"/>
      <c r="XEX153" s="4"/>
      <c r="XEY153" s="4"/>
      <c r="XEZ153" s="4"/>
      <c r="XFA153" s="4"/>
      <c r="XFB153" s="4"/>
      <c r="XFC153" s="4"/>
    </row>
    <row r="154" s="2" customFormat="true" ht="13.8" hidden="false" customHeight="false" outlineLevel="0" collapsed="false">
      <c r="A154" s="78"/>
      <c r="B154" s="21" t="s">
        <v>89</v>
      </c>
      <c r="C154" s="69" t="s">
        <v>90</v>
      </c>
      <c r="D154" s="21" t="n">
        <v>200</v>
      </c>
      <c r="E154" s="27" t="n">
        <f aca="false">BD154*200/100</f>
        <v>0.16</v>
      </c>
      <c r="F154" s="27" t="n">
        <f aca="false">BE154*200/100</f>
        <v>0.16</v>
      </c>
      <c r="G154" s="27" t="n">
        <f aca="false">BF154*200/100</f>
        <v>27.88</v>
      </c>
      <c r="H154" s="27" t="n">
        <f aca="false">BG154*200/100</f>
        <v>114</v>
      </c>
      <c r="I154" s="27" t="n">
        <f aca="false">BH154*200/100</f>
        <v>0</v>
      </c>
      <c r="J154" s="27" t="n">
        <f aca="false">BI154*200/100</f>
        <v>0.002</v>
      </c>
      <c r="K154" s="27" t="n">
        <f aca="false">BJ154*200/100</f>
        <v>0.02</v>
      </c>
      <c r="L154" s="27" t="n">
        <f aca="false">BK154*200/100</f>
        <v>0.9</v>
      </c>
      <c r="M154" s="27" t="n">
        <f aca="false">BL154*200/100</f>
        <v>14.18</v>
      </c>
      <c r="N154" s="27" t="n">
        <f aca="false">BM154*200/100</f>
        <v>5.14</v>
      </c>
      <c r="O154" s="27" t="n">
        <f aca="false">BN154*200/100</f>
        <v>4.4</v>
      </c>
      <c r="P154" s="27" t="n">
        <f aca="false">BO154*200/100</f>
        <v>0.94</v>
      </c>
      <c r="AC154" s="27" t="n">
        <v>0.5</v>
      </c>
      <c r="AD154" s="27" t="n">
        <v>0</v>
      </c>
      <c r="AE154" s="27" t="n">
        <v>19.8</v>
      </c>
      <c r="AF154" s="27" t="n">
        <v>81</v>
      </c>
      <c r="AG154" s="27" t="n">
        <v>15</v>
      </c>
      <c r="AH154" s="27" t="n">
        <v>0</v>
      </c>
      <c r="AI154" s="27" t="n">
        <v>0</v>
      </c>
      <c r="AJ154" s="27" t="n">
        <v>0.02</v>
      </c>
      <c r="AK154" s="27" t="n">
        <v>50</v>
      </c>
      <c r="AL154" s="27" t="n">
        <v>2.1</v>
      </c>
      <c r="AM154" s="27" t="n">
        <v>4.3</v>
      </c>
      <c r="AN154" s="27" t="n">
        <v>0.09</v>
      </c>
      <c r="AQ154" s="70" t="n">
        <v>0.6</v>
      </c>
      <c r="AR154" s="70" t="n">
        <v>0.08</v>
      </c>
      <c r="AS154" s="70" t="n">
        <v>28.81</v>
      </c>
      <c r="AT154" s="70" t="n">
        <v>119.52</v>
      </c>
      <c r="AU154" s="71"/>
      <c r="AV154" s="72" t="n">
        <v>0.014</v>
      </c>
      <c r="AW154" s="72" t="n">
        <v>0.02</v>
      </c>
      <c r="AX154" s="72" t="n">
        <v>0.65</v>
      </c>
      <c r="AY154" s="70" t="n">
        <v>29.23</v>
      </c>
      <c r="AZ154" s="70" t="n">
        <v>15.71</v>
      </c>
      <c r="BA154" s="70" t="n">
        <v>21.1</v>
      </c>
      <c r="BB154" s="70" t="n">
        <v>0.63</v>
      </c>
      <c r="BD154" s="27" t="n">
        <v>0.08</v>
      </c>
      <c r="BE154" s="27" t="n">
        <v>0.08</v>
      </c>
      <c r="BF154" s="27" t="n">
        <v>13.94</v>
      </c>
      <c r="BG154" s="27" t="n">
        <v>57</v>
      </c>
      <c r="BH154" s="27"/>
      <c r="BI154" s="27" t="n">
        <v>0.001</v>
      </c>
      <c r="BJ154" s="27" t="n">
        <v>0.01</v>
      </c>
      <c r="BK154" s="73" t="n">
        <v>0.45</v>
      </c>
      <c r="BL154" s="27" t="n">
        <v>7.09</v>
      </c>
      <c r="BM154" s="27" t="n">
        <v>2.57</v>
      </c>
      <c r="BN154" s="27" t="n">
        <v>2.2</v>
      </c>
      <c r="BO154" s="27" t="n">
        <v>0.47</v>
      </c>
      <c r="XBI154" s="3"/>
      <c r="XBJ154" s="3"/>
      <c r="XBK154" s="3"/>
      <c r="XBL154" s="3"/>
      <c r="XBM154" s="3"/>
      <c r="XBN154" s="3"/>
      <c r="XBO154" s="3"/>
      <c r="XBP154" s="3"/>
      <c r="XBQ154" s="3"/>
      <c r="XBR154" s="3"/>
      <c r="XBS154" s="3"/>
      <c r="XBT154" s="3"/>
      <c r="XBU154" s="3"/>
      <c r="XBV154" s="3"/>
      <c r="XBW154" s="3"/>
      <c r="XBX154" s="3"/>
      <c r="XBY154" s="3"/>
      <c r="XBZ154" s="3"/>
      <c r="XCA154" s="3"/>
      <c r="XCB154" s="3"/>
      <c r="XCC154" s="3"/>
      <c r="XCD154" s="3"/>
      <c r="XCE154" s="3"/>
      <c r="XCF154" s="3"/>
      <c r="XCG154" s="3"/>
      <c r="XCH154" s="3"/>
      <c r="XCI154" s="3"/>
      <c r="XCJ154" s="3"/>
      <c r="XCK154" s="3"/>
      <c r="XCL154" s="3"/>
      <c r="XCM154" s="3"/>
      <c r="XCN154" s="3"/>
      <c r="XCO154" s="3"/>
      <c r="XCP154" s="3"/>
      <c r="XCQ154" s="3"/>
      <c r="XCR154" s="3"/>
      <c r="XCS154" s="3"/>
      <c r="XCT154" s="3"/>
      <c r="XCU154" s="3"/>
      <c r="XCV154" s="3"/>
      <c r="XCW154" s="3"/>
      <c r="XCX154" s="3"/>
      <c r="XCY154" s="3"/>
      <c r="XCZ154" s="3"/>
      <c r="XDA154" s="3"/>
      <c r="XDB154" s="3"/>
      <c r="XDC154" s="3"/>
      <c r="XDD154" s="3"/>
      <c r="XDE154" s="3"/>
      <c r="XDF154" s="3"/>
      <c r="XDG154" s="3"/>
      <c r="XDH154" s="3"/>
      <c r="XDI154" s="3"/>
      <c r="XDJ154" s="3"/>
      <c r="XDK154" s="3"/>
      <c r="XDL154" s="3"/>
      <c r="XDM154" s="3"/>
      <c r="XDN154" s="3"/>
      <c r="XDO154" s="3"/>
      <c r="XDP154" s="3"/>
      <c r="XDQ154" s="3"/>
      <c r="XDR154" s="3"/>
      <c r="XDS154" s="3"/>
      <c r="XDT154" s="3"/>
      <c r="XDU154" s="3"/>
      <c r="XDV154" s="3"/>
      <c r="XDW154" s="3"/>
      <c r="XDX154" s="3"/>
      <c r="XDY154" s="3"/>
      <c r="XDZ154" s="3"/>
      <c r="XEA154" s="3"/>
      <c r="XEB154" s="3"/>
      <c r="XEC154" s="3"/>
      <c r="XED154" s="3"/>
      <c r="XEE154" s="3"/>
      <c r="XEF154" s="3"/>
      <c r="XEG154" s="3"/>
      <c r="XEH154" s="3"/>
      <c r="XEI154" s="3"/>
      <c r="XEJ154" s="3"/>
      <c r="XEK154" s="3"/>
      <c r="XEL154" s="3"/>
      <c r="XEM154" s="3"/>
      <c r="XEN154" s="3"/>
      <c r="XEO154" s="3"/>
      <c r="XEP154" s="3"/>
      <c r="XEQ154" s="3"/>
      <c r="XER154" s="3"/>
      <c r="XES154" s="3"/>
      <c r="XET154" s="3"/>
      <c r="XEU154" s="3"/>
      <c r="XEV154" s="3"/>
      <c r="XEW154" s="3"/>
      <c r="XEX154" s="3"/>
      <c r="XEY154" s="3"/>
      <c r="XEZ154" s="3"/>
      <c r="XFA154" s="3"/>
      <c r="XFB154" s="3"/>
      <c r="XFC154" s="3"/>
      <c r="XFD154" s="4"/>
    </row>
    <row r="155" customFormat="false" ht="13.8" hidden="false" customHeight="false" outlineLevel="0" collapsed="false">
      <c r="A155" s="75"/>
      <c r="B155" s="21" t="s">
        <v>49</v>
      </c>
      <c r="C155" s="15" t="s">
        <v>50</v>
      </c>
      <c r="D155" s="21" t="n">
        <v>30</v>
      </c>
      <c r="E155" s="27" t="n">
        <f aca="false">BD155*30/30</f>
        <v>3.6</v>
      </c>
      <c r="F155" s="27" t="n">
        <f aca="false">BE155*30/30</f>
        <v>0.6</v>
      </c>
      <c r="G155" s="27" t="n">
        <f aca="false">BF155*30/30</f>
        <v>22.5</v>
      </c>
      <c r="H155" s="27" t="n">
        <f aca="false">BG155*30/30</f>
        <v>111</v>
      </c>
      <c r="I155" s="27" t="n">
        <f aca="false">BH155*30/30</f>
        <v>0</v>
      </c>
      <c r="J155" s="27" t="n">
        <f aca="false">BI155*30/30</f>
        <v>0</v>
      </c>
      <c r="K155" s="27" t="n">
        <f aca="false">BJ155*30/30</f>
        <v>0</v>
      </c>
      <c r="L155" s="27" t="n">
        <f aca="false">BK155*30/30</f>
        <v>0</v>
      </c>
      <c r="M155" s="27" t="n">
        <f aca="false">BL155*30/30</f>
        <v>0</v>
      </c>
      <c r="N155" s="27" t="n">
        <f aca="false">BM155*30/30</f>
        <v>0</v>
      </c>
      <c r="O155" s="27" t="n">
        <f aca="false">BN155*30/30</f>
        <v>0</v>
      </c>
      <c r="P155" s="27" t="n">
        <f aca="false">BO155*30/30</f>
        <v>0</v>
      </c>
      <c r="Q155" s="42"/>
      <c r="R155" s="42"/>
      <c r="S155" s="42"/>
      <c r="T155" s="42"/>
      <c r="U155" s="42"/>
      <c r="V155" s="15"/>
      <c r="W155" s="15"/>
      <c r="X155" s="42"/>
      <c r="Y155" s="42"/>
      <c r="Z155" s="42"/>
      <c r="AA155" s="42"/>
      <c r="AB155" s="42"/>
      <c r="BD155" s="27" t="n">
        <v>3.6</v>
      </c>
      <c r="BE155" s="27" t="n">
        <v>0.6</v>
      </c>
      <c r="BF155" s="27" t="n">
        <v>22.5</v>
      </c>
      <c r="BG155" s="27" t="n">
        <v>111</v>
      </c>
      <c r="BH155" s="27"/>
      <c r="BI155" s="27"/>
      <c r="BJ155" s="27"/>
      <c r="BK155" s="27"/>
      <c r="BL155" s="27"/>
      <c r="BM155" s="27"/>
      <c r="BN155" s="27"/>
      <c r="BO155" s="27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  <c r="ADR155" s="4"/>
      <c r="ADS155" s="4"/>
      <c r="ADT155" s="4"/>
      <c r="ADU155" s="4"/>
      <c r="ADV155" s="4"/>
      <c r="ADW155" s="4"/>
      <c r="ADX155" s="4"/>
      <c r="ADY155" s="4"/>
      <c r="ADZ155" s="4"/>
      <c r="AEA155" s="4"/>
      <c r="AEB155" s="4"/>
      <c r="AEC155" s="4"/>
      <c r="AED155" s="4"/>
      <c r="AEE155" s="4"/>
      <c r="AEF155" s="4"/>
      <c r="AEG155" s="4"/>
      <c r="AEH155" s="4"/>
      <c r="AEI155" s="4"/>
      <c r="AEJ155" s="4"/>
      <c r="AEK155" s="4"/>
      <c r="AEL155" s="4"/>
      <c r="AEM155" s="4"/>
      <c r="AEN155" s="4"/>
      <c r="AEO155" s="4"/>
      <c r="AEP155" s="4"/>
      <c r="AEQ155" s="4"/>
      <c r="AER155" s="4"/>
      <c r="AES155" s="4"/>
      <c r="AET155" s="4"/>
      <c r="AEU155" s="4"/>
      <c r="AEV155" s="4"/>
      <c r="AEW155" s="4"/>
      <c r="AEX155" s="4"/>
      <c r="AEY155" s="4"/>
      <c r="AEZ155" s="4"/>
      <c r="AFA155" s="4"/>
      <c r="AFB155" s="4"/>
      <c r="AFC155" s="4"/>
      <c r="AFD155" s="4"/>
      <c r="AFE155" s="4"/>
      <c r="AFF155" s="4"/>
      <c r="AFG155" s="4"/>
      <c r="AFH155" s="4"/>
      <c r="AFI155" s="4"/>
      <c r="AFJ155" s="4"/>
      <c r="AFK155" s="4"/>
      <c r="AFL155" s="4"/>
      <c r="AFM155" s="4"/>
      <c r="AFN155" s="4"/>
      <c r="AFO155" s="4"/>
      <c r="AFP155" s="4"/>
      <c r="AFQ155" s="4"/>
      <c r="AFR155" s="4"/>
      <c r="AFS155" s="4"/>
      <c r="AFT155" s="4"/>
      <c r="AFU155" s="4"/>
      <c r="AFV155" s="4"/>
      <c r="AFW155" s="4"/>
      <c r="AFX155" s="4"/>
      <c r="AFY155" s="4"/>
      <c r="AFZ155" s="4"/>
      <c r="AGA155" s="4"/>
      <c r="AGB155" s="4"/>
      <c r="AGC155" s="4"/>
      <c r="AGD155" s="4"/>
      <c r="AGE155" s="4"/>
      <c r="AGF155" s="4"/>
      <c r="AGG155" s="4"/>
      <c r="AGH155" s="4"/>
      <c r="AGI155" s="4"/>
      <c r="AGJ155" s="4"/>
      <c r="AGK155" s="4"/>
      <c r="AGL155" s="4"/>
      <c r="AGM155" s="4"/>
      <c r="AGN155" s="4"/>
      <c r="AGO155" s="4"/>
      <c r="AGP155" s="4"/>
      <c r="AGQ155" s="4"/>
      <c r="AGR155" s="4"/>
      <c r="AGS155" s="4"/>
      <c r="AGT155" s="4"/>
      <c r="AGU155" s="4"/>
      <c r="AGV155" s="4"/>
      <c r="AGW155" s="4"/>
      <c r="AGX155" s="4"/>
      <c r="AGY155" s="4"/>
      <c r="AGZ155" s="4"/>
      <c r="AHA155" s="4"/>
      <c r="AHB155" s="4"/>
      <c r="AHC155" s="4"/>
      <c r="AHD155" s="4"/>
      <c r="AHE155" s="4"/>
      <c r="AHF155" s="4"/>
      <c r="AHG155" s="4"/>
      <c r="AHH155" s="4"/>
      <c r="AHI155" s="4"/>
      <c r="AHJ155" s="4"/>
      <c r="AHK155" s="4"/>
      <c r="AHL155" s="4"/>
      <c r="AHM155" s="4"/>
      <c r="AHN155" s="4"/>
      <c r="AHO155" s="4"/>
      <c r="AHP155" s="4"/>
      <c r="AHQ155" s="4"/>
      <c r="AHR155" s="4"/>
      <c r="AHS155" s="4"/>
      <c r="AHT155" s="4"/>
      <c r="AHU155" s="4"/>
      <c r="AHV155" s="4"/>
      <c r="AHW155" s="4"/>
      <c r="AHX155" s="4"/>
      <c r="AHY155" s="4"/>
      <c r="AHZ155" s="4"/>
      <c r="AIA155" s="4"/>
      <c r="AIB155" s="4"/>
      <c r="AIC155" s="4"/>
      <c r="AID155" s="4"/>
      <c r="AIE155" s="4"/>
      <c r="AIF155" s="4"/>
      <c r="AIG155" s="4"/>
      <c r="AIH155" s="4"/>
      <c r="AII155" s="4"/>
      <c r="AIJ155" s="4"/>
      <c r="AIK155" s="4"/>
      <c r="AIL155" s="4"/>
      <c r="AIM155" s="4"/>
      <c r="AIN155" s="4"/>
      <c r="AIO155" s="4"/>
      <c r="AIP155" s="4"/>
      <c r="AIQ155" s="4"/>
      <c r="AIR155" s="4"/>
      <c r="AIS155" s="4"/>
      <c r="AIT155" s="4"/>
      <c r="AIU155" s="4"/>
      <c r="AIV155" s="4"/>
      <c r="AIW155" s="4"/>
      <c r="AIX155" s="4"/>
      <c r="AIY155" s="4"/>
      <c r="AIZ155" s="4"/>
      <c r="AJA155" s="4"/>
      <c r="AJB155" s="4"/>
      <c r="AJC155" s="4"/>
      <c r="AJD155" s="4"/>
      <c r="AJE155" s="4"/>
      <c r="AJF155" s="4"/>
      <c r="AJG155" s="4"/>
      <c r="AJH155" s="4"/>
      <c r="AJI155" s="4"/>
      <c r="AJJ155" s="4"/>
      <c r="AJK155" s="4"/>
      <c r="AJL155" s="4"/>
      <c r="AJM155" s="4"/>
      <c r="AJN155" s="4"/>
      <c r="AJO155" s="4"/>
      <c r="AJP155" s="4"/>
      <c r="AJQ155" s="4"/>
      <c r="AJR155" s="4"/>
      <c r="AJS155" s="4"/>
      <c r="AJT155" s="4"/>
      <c r="AJU155" s="4"/>
      <c r="AJV155" s="4"/>
      <c r="AJW155" s="4"/>
      <c r="AJX155" s="4"/>
      <c r="AJY155" s="4"/>
      <c r="AJZ155" s="4"/>
      <c r="AKA155" s="4"/>
      <c r="AKB155" s="4"/>
      <c r="AKC155" s="4"/>
      <c r="AKD155" s="4"/>
      <c r="AKE155" s="4"/>
      <c r="AKF155" s="4"/>
      <c r="AKG155" s="4"/>
      <c r="AKH155" s="4"/>
      <c r="AKI155" s="4"/>
      <c r="AKJ155" s="4"/>
      <c r="AKK155" s="4"/>
      <c r="AKL155" s="4"/>
      <c r="AKM155" s="4"/>
      <c r="AKN155" s="4"/>
      <c r="AKO155" s="4"/>
      <c r="AKP155" s="4"/>
      <c r="AKQ155" s="4"/>
      <c r="AKR155" s="4"/>
      <c r="AKS155" s="4"/>
      <c r="AKT155" s="4"/>
      <c r="AKU155" s="4"/>
      <c r="AKV155" s="4"/>
      <c r="AKW155" s="4"/>
      <c r="AKX155" s="4"/>
      <c r="AKY155" s="4"/>
      <c r="AKZ155" s="4"/>
      <c r="ALA155" s="4"/>
      <c r="ALB155" s="4"/>
      <c r="ALC155" s="4"/>
      <c r="ALD155" s="4"/>
      <c r="ALE155" s="4"/>
      <c r="ALF155" s="4"/>
      <c r="ALG155" s="4"/>
      <c r="ALH155" s="4"/>
      <c r="ALI155" s="4"/>
      <c r="ALJ155" s="4"/>
      <c r="ALK155" s="4"/>
      <c r="ALL155" s="4"/>
      <c r="ALM155" s="4"/>
      <c r="ALN155" s="4"/>
      <c r="ALO155" s="4"/>
      <c r="ALP155" s="4"/>
      <c r="ALQ155" s="4"/>
      <c r="ALR155" s="4"/>
      <c r="ALS155" s="4"/>
      <c r="ALT155" s="4"/>
      <c r="ALU155" s="4"/>
      <c r="ALV155" s="4"/>
      <c r="ALW155" s="4"/>
      <c r="ALX155" s="4"/>
      <c r="ALY155" s="4"/>
      <c r="ALZ155" s="4"/>
      <c r="AMA155" s="4"/>
      <c r="AMB155" s="4"/>
      <c r="AMC155" s="4"/>
      <c r="AMD155" s="4"/>
      <c r="AME155" s="4"/>
      <c r="AMF155" s="4"/>
      <c r="AMG155" s="4"/>
      <c r="AMH155" s="4"/>
      <c r="AMI155" s="4"/>
      <c r="AMJ155" s="4"/>
      <c r="AMK155" s="4"/>
      <c r="AML155" s="4"/>
      <c r="AMM155" s="4"/>
      <c r="AMN155" s="4"/>
      <c r="AMO155" s="4"/>
      <c r="AMP155" s="4"/>
      <c r="AMQ155" s="4"/>
      <c r="AMR155" s="4"/>
      <c r="AMS155" s="4"/>
      <c r="AMT155" s="4"/>
      <c r="AMU155" s="4"/>
      <c r="AMV155" s="4"/>
      <c r="AMW155" s="4"/>
      <c r="AMX155" s="4"/>
      <c r="AMY155" s="4"/>
      <c r="AMZ155" s="4"/>
      <c r="ANA155" s="4"/>
      <c r="ANB155" s="4"/>
      <c r="ANC155" s="4"/>
      <c r="AND155" s="4"/>
      <c r="ANE155" s="4"/>
      <c r="ANF155" s="4"/>
      <c r="ANG155" s="4"/>
      <c r="ANH155" s="4"/>
      <c r="ANI155" s="4"/>
      <c r="ANJ155" s="4"/>
      <c r="ANK155" s="4"/>
      <c r="ANL155" s="4"/>
      <c r="ANM155" s="4"/>
      <c r="ANN155" s="4"/>
      <c r="ANO155" s="4"/>
      <c r="ANP155" s="4"/>
      <c r="ANQ155" s="4"/>
      <c r="ANR155" s="4"/>
      <c r="ANS155" s="4"/>
      <c r="ANT155" s="4"/>
      <c r="ANU155" s="4"/>
      <c r="ANV155" s="4"/>
      <c r="ANW155" s="4"/>
      <c r="ANX155" s="4"/>
      <c r="ANY155" s="4"/>
      <c r="ANZ155" s="4"/>
      <c r="AOA155" s="4"/>
      <c r="AOB155" s="4"/>
      <c r="AOC155" s="4"/>
      <c r="AOD155" s="4"/>
      <c r="AOE155" s="4"/>
      <c r="AOF155" s="4"/>
      <c r="AOG155" s="4"/>
      <c r="AOH155" s="4"/>
      <c r="AOI155" s="4"/>
      <c r="AOJ155" s="4"/>
      <c r="AOK155" s="4"/>
      <c r="AOL155" s="4"/>
      <c r="AOM155" s="4"/>
      <c r="AON155" s="4"/>
      <c r="AOO155" s="4"/>
      <c r="AOP155" s="4"/>
      <c r="AOQ155" s="4"/>
      <c r="AOR155" s="4"/>
      <c r="AOS155" s="4"/>
      <c r="AOT155" s="4"/>
      <c r="AOU155" s="4"/>
      <c r="AOV155" s="4"/>
      <c r="AOW155" s="4"/>
      <c r="AOX155" s="4"/>
      <c r="AOY155" s="4"/>
      <c r="AOZ155" s="4"/>
      <c r="APA155" s="4"/>
      <c r="APB155" s="4"/>
      <c r="APC155" s="4"/>
      <c r="APD155" s="4"/>
      <c r="APE155" s="4"/>
      <c r="APF155" s="4"/>
      <c r="APG155" s="4"/>
      <c r="APH155" s="4"/>
      <c r="API155" s="4"/>
      <c r="APJ155" s="4"/>
      <c r="APK155" s="4"/>
      <c r="APL155" s="4"/>
      <c r="APM155" s="4"/>
      <c r="APN155" s="4"/>
      <c r="APO155" s="4"/>
      <c r="APP155" s="4"/>
      <c r="APQ155" s="4"/>
      <c r="APR155" s="4"/>
      <c r="APS155" s="4"/>
      <c r="APT155" s="4"/>
      <c r="APU155" s="4"/>
      <c r="APV155" s="4"/>
      <c r="APW155" s="4"/>
      <c r="APX155" s="4"/>
      <c r="APY155" s="4"/>
      <c r="APZ155" s="4"/>
      <c r="AQA155" s="4"/>
      <c r="AQB155" s="4"/>
      <c r="AQC155" s="4"/>
      <c r="AQD155" s="4"/>
      <c r="AQE155" s="4"/>
      <c r="AQF155" s="4"/>
      <c r="AQG155" s="4"/>
      <c r="AQH155" s="4"/>
      <c r="AQI155" s="4"/>
      <c r="AQJ155" s="4"/>
      <c r="AQK155" s="4"/>
      <c r="AQL155" s="4"/>
      <c r="AQM155" s="4"/>
      <c r="AQN155" s="4"/>
      <c r="AQO155" s="4"/>
      <c r="AQP155" s="4"/>
      <c r="AQQ155" s="4"/>
      <c r="AQR155" s="4"/>
      <c r="AQS155" s="4"/>
      <c r="AQT155" s="4"/>
      <c r="AQU155" s="4"/>
      <c r="AQV155" s="4"/>
      <c r="AQW155" s="4"/>
      <c r="AQX155" s="4"/>
      <c r="AQY155" s="4"/>
      <c r="AQZ155" s="4"/>
      <c r="ARA155" s="4"/>
      <c r="ARB155" s="4"/>
      <c r="ARC155" s="4"/>
      <c r="ARD155" s="4"/>
      <c r="ARE155" s="4"/>
      <c r="ARF155" s="4"/>
      <c r="ARG155" s="4"/>
      <c r="ARH155" s="4"/>
      <c r="ARI155" s="4"/>
      <c r="ARJ155" s="4"/>
      <c r="ARK155" s="4"/>
      <c r="ARL155" s="4"/>
      <c r="ARM155" s="4"/>
      <c r="ARN155" s="4"/>
      <c r="ARO155" s="4"/>
      <c r="ARP155" s="4"/>
      <c r="ARQ155" s="4"/>
      <c r="ARR155" s="4"/>
      <c r="ARS155" s="4"/>
      <c r="ART155" s="4"/>
      <c r="ARU155" s="4"/>
      <c r="ARV155" s="4"/>
      <c r="ARW155" s="4"/>
      <c r="ARX155" s="4"/>
      <c r="ARY155" s="4"/>
      <c r="ARZ155" s="4"/>
      <c r="ASA155" s="4"/>
      <c r="ASB155" s="4"/>
      <c r="ASC155" s="4"/>
      <c r="ASD155" s="4"/>
      <c r="ASE155" s="4"/>
      <c r="ASF155" s="4"/>
      <c r="ASG155" s="4"/>
      <c r="ASH155" s="4"/>
      <c r="ASI155" s="4"/>
      <c r="ASJ155" s="4"/>
      <c r="ASK155" s="4"/>
      <c r="ASL155" s="4"/>
      <c r="ASM155" s="4"/>
      <c r="ASN155" s="4"/>
      <c r="ASO155" s="4"/>
      <c r="ASP155" s="4"/>
      <c r="ASQ155" s="4"/>
      <c r="ASR155" s="4"/>
      <c r="ASS155" s="4"/>
      <c r="AST155" s="4"/>
      <c r="ASU155" s="4"/>
      <c r="ASV155" s="4"/>
      <c r="ASW155" s="4"/>
      <c r="ASX155" s="4"/>
      <c r="ASY155" s="4"/>
      <c r="ASZ155" s="4"/>
      <c r="ATA155" s="4"/>
      <c r="ATB155" s="4"/>
      <c r="ATC155" s="4"/>
      <c r="ATD155" s="4"/>
      <c r="ATE155" s="4"/>
      <c r="ATF155" s="4"/>
      <c r="ATG155" s="4"/>
      <c r="ATH155" s="4"/>
      <c r="ATI155" s="4"/>
      <c r="ATJ155" s="4"/>
      <c r="ATK155" s="4"/>
      <c r="ATL155" s="4"/>
      <c r="ATM155" s="4"/>
      <c r="ATN155" s="4"/>
      <c r="ATO155" s="4"/>
      <c r="ATP155" s="4"/>
      <c r="ATQ155" s="4"/>
      <c r="ATR155" s="4"/>
      <c r="ATS155" s="4"/>
      <c r="ATT155" s="4"/>
      <c r="ATU155" s="4"/>
      <c r="ATV155" s="4"/>
      <c r="ATW155" s="4"/>
      <c r="ATX155" s="4"/>
      <c r="ATY155" s="4"/>
      <c r="ATZ155" s="4"/>
      <c r="AUA155" s="4"/>
      <c r="AUB155" s="4"/>
      <c r="AUC155" s="4"/>
      <c r="AUD155" s="4"/>
      <c r="AUE155" s="4"/>
      <c r="AUF155" s="4"/>
      <c r="AUG155" s="4"/>
      <c r="AUH155" s="4"/>
      <c r="AUI155" s="4"/>
      <c r="AUJ155" s="4"/>
      <c r="AUK155" s="4"/>
      <c r="AUL155" s="4"/>
      <c r="AUM155" s="4"/>
      <c r="AUN155" s="4"/>
      <c r="AUO155" s="4"/>
      <c r="AUP155" s="4"/>
      <c r="AUQ155" s="4"/>
      <c r="AUR155" s="4"/>
      <c r="AUS155" s="4"/>
      <c r="AUT155" s="4"/>
      <c r="AUU155" s="4"/>
      <c r="AUV155" s="4"/>
      <c r="AUW155" s="4"/>
      <c r="AUX155" s="4"/>
      <c r="AUY155" s="4"/>
      <c r="AUZ155" s="4"/>
      <c r="AVA155" s="4"/>
      <c r="AVB155" s="4"/>
      <c r="AVC155" s="4"/>
      <c r="AVD155" s="4"/>
      <c r="AVE155" s="4"/>
      <c r="AVF155" s="4"/>
      <c r="AVG155" s="4"/>
      <c r="AVH155" s="4"/>
      <c r="AVI155" s="4"/>
      <c r="AVJ155" s="4"/>
      <c r="AVK155" s="4"/>
      <c r="AVL155" s="4"/>
      <c r="AVM155" s="4"/>
      <c r="AVN155" s="4"/>
      <c r="AVO155" s="4"/>
      <c r="AVP155" s="4"/>
      <c r="AVQ155" s="4"/>
      <c r="AVR155" s="4"/>
      <c r="AVS155" s="4"/>
      <c r="AVT155" s="4"/>
      <c r="AVU155" s="4"/>
      <c r="AVV155" s="4"/>
      <c r="AVW155" s="4"/>
      <c r="AVX155" s="4"/>
      <c r="AVY155" s="4"/>
      <c r="AVZ155" s="4"/>
      <c r="AWA155" s="4"/>
      <c r="AWB155" s="4"/>
      <c r="AWC155" s="4"/>
      <c r="AWD155" s="4"/>
      <c r="AWE155" s="4"/>
      <c r="AWF155" s="4"/>
      <c r="AWG155" s="4"/>
      <c r="AWH155" s="4"/>
      <c r="AWI155" s="4"/>
      <c r="AWJ155" s="4"/>
      <c r="AWK155" s="4"/>
      <c r="AWL155" s="4"/>
      <c r="AWM155" s="4"/>
      <c r="AWN155" s="4"/>
      <c r="AWO155" s="4"/>
      <c r="AWP155" s="4"/>
      <c r="AWQ155" s="4"/>
      <c r="AWR155" s="4"/>
      <c r="AWS155" s="4"/>
      <c r="AWT155" s="4"/>
      <c r="AWU155" s="4"/>
      <c r="AWV155" s="4"/>
      <c r="AWW155" s="4"/>
      <c r="AWX155" s="4"/>
      <c r="AWY155" s="4"/>
      <c r="AWZ155" s="4"/>
      <c r="AXA155" s="4"/>
      <c r="AXB155" s="4"/>
      <c r="AXC155" s="4"/>
      <c r="AXD155" s="4"/>
      <c r="AXE155" s="4"/>
      <c r="AXF155" s="4"/>
      <c r="AXG155" s="4"/>
      <c r="AXH155" s="4"/>
      <c r="AXI155" s="4"/>
      <c r="AXJ155" s="4"/>
      <c r="AXK155" s="4"/>
      <c r="AXL155" s="4"/>
      <c r="AXM155" s="4"/>
      <c r="AXN155" s="4"/>
      <c r="AXO155" s="4"/>
      <c r="AXP155" s="4"/>
      <c r="AXQ155" s="4"/>
      <c r="AXR155" s="4"/>
      <c r="AXS155" s="4"/>
      <c r="AXT155" s="4"/>
      <c r="AXU155" s="4"/>
      <c r="AXV155" s="4"/>
      <c r="AXW155" s="4"/>
      <c r="AXX155" s="4"/>
      <c r="AXY155" s="4"/>
      <c r="AXZ155" s="4"/>
      <c r="AYA155" s="4"/>
      <c r="AYB155" s="4"/>
      <c r="AYC155" s="4"/>
      <c r="AYD155" s="4"/>
      <c r="AYE155" s="4"/>
      <c r="AYF155" s="4"/>
      <c r="AYG155" s="4"/>
      <c r="AYH155" s="4"/>
      <c r="AYI155" s="4"/>
      <c r="AYJ155" s="4"/>
      <c r="AYK155" s="4"/>
      <c r="AYL155" s="4"/>
      <c r="AYM155" s="4"/>
      <c r="AYN155" s="4"/>
      <c r="AYO155" s="4"/>
      <c r="AYP155" s="4"/>
      <c r="AYQ155" s="4"/>
      <c r="AYR155" s="4"/>
      <c r="AYS155" s="4"/>
      <c r="AYT155" s="4"/>
      <c r="AYU155" s="4"/>
      <c r="AYV155" s="4"/>
      <c r="AYW155" s="4"/>
      <c r="AYX155" s="4"/>
      <c r="AYY155" s="4"/>
      <c r="AYZ155" s="4"/>
      <c r="AZA155" s="4"/>
      <c r="AZB155" s="4"/>
      <c r="AZC155" s="4"/>
      <c r="AZD155" s="4"/>
      <c r="AZE155" s="4"/>
      <c r="AZF155" s="4"/>
      <c r="AZG155" s="4"/>
      <c r="AZH155" s="4"/>
      <c r="AZI155" s="4"/>
      <c r="AZJ155" s="4"/>
      <c r="AZK155" s="4"/>
      <c r="AZL155" s="4"/>
      <c r="AZM155" s="4"/>
      <c r="AZN155" s="4"/>
      <c r="AZO155" s="4"/>
      <c r="AZP155" s="4"/>
      <c r="AZQ155" s="4"/>
      <c r="AZR155" s="4"/>
      <c r="AZS155" s="4"/>
      <c r="AZT155" s="4"/>
      <c r="AZU155" s="4"/>
      <c r="AZV155" s="4"/>
      <c r="AZW155" s="4"/>
      <c r="AZX155" s="4"/>
      <c r="AZY155" s="4"/>
      <c r="AZZ155" s="4"/>
      <c r="BAA155" s="4"/>
      <c r="BAB155" s="4"/>
      <c r="BAC155" s="4"/>
      <c r="BAD155" s="4"/>
      <c r="BAE155" s="4"/>
      <c r="BAF155" s="4"/>
      <c r="BAG155" s="4"/>
      <c r="BAH155" s="4"/>
      <c r="BAI155" s="4"/>
      <c r="BAJ155" s="4"/>
      <c r="BAK155" s="4"/>
      <c r="BAL155" s="4"/>
      <c r="BAM155" s="4"/>
      <c r="BAN155" s="4"/>
      <c r="BAO155" s="4"/>
      <c r="BAP155" s="4"/>
      <c r="BAQ155" s="4"/>
      <c r="BAR155" s="4"/>
      <c r="BAS155" s="4"/>
      <c r="BAT155" s="4"/>
      <c r="BAU155" s="4"/>
      <c r="BAV155" s="4"/>
      <c r="BAW155" s="4"/>
      <c r="BAX155" s="4"/>
      <c r="BAY155" s="4"/>
      <c r="BAZ155" s="4"/>
      <c r="BBA155" s="4"/>
      <c r="BBB155" s="4"/>
      <c r="BBC155" s="4"/>
      <c r="BBD155" s="4"/>
      <c r="BBE155" s="4"/>
      <c r="BBF155" s="4"/>
      <c r="BBG155" s="4"/>
      <c r="BBH155" s="4"/>
      <c r="BBI155" s="4"/>
      <c r="BBJ155" s="4"/>
      <c r="BBK155" s="4"/>
      <c r="BBL155" s="4"/>
      <c r="BBM155" s="4"/>
      <c r="BBN155" s="4"/>
      <c r="BBO155" s="4"/>
      <c r="BBP155" s="4"/>
      <c r="BBQ155" s="4"/>
      <c r="BBR155" s="4"/>
      <c r="BBS155" s="4"/>
      <c r="BBT155" s="4"/>
      <c r="BBU155" s="4"/>
      <c r="BBV155" s="4"/>
      <c r="BBW155" s="4"/>
      <c r="BBX155" s="4"/>
      <c r="BBY155" s="4"/>
      <c r="BBZ155" s="4"/>
      <c r="BCA155" s="4"/>
      <c r="BCB155" s="4"/>
      <c r="BCC155" s="4"/>
      <c r="BCD155" s="4"/>
      <c r="BCE155" s="4"/>
      <c r="BCF155" s="4"/>
      <c r="BCG155" s="4"/>
      <c r="BCH155" s="4"/>
      <c r="BCI155" s="4"/>
      <c r="BCJ155" s="4"/>
      <c r="BCK155" s="4"/>
      <c r="BCL155" s="4"/>
      <c r="BCM155" s="4"/>
      <c r="BCN155" s="4"/>
      <c r="BCO155" s="4"/>
      <c r="BCP155" s="4"/>
      <c r="BCQ155" s="4"/>
      <c r="BCR155" s="4"/>
      <c r="BCS155" s="4"/>
      <c r="BCT155" s="4"/>
      <c r="BCU155" s="4"/>
      <c r="BCV155" s="4"/>
      <c r="BCW155" s="4"/>
      <c r="BCX155" s="4"/>
      <c r="BCY155" s="4"/>
      <c r="BCZ155" s="4"/>
      <c r="BDA155" s="4"/>
      <c r="BDB155" s="4"/>
      <c r="BDC155" s="4"/>
      <c r="BDD155" s="4"/>
      <c r="BDE155" s="4"/>
      <c r="BDF155" s="4"/>
      <c r="BDG155" s="4"/>
      <c r="BDH155" s="4"/>
      <c r="BDI155" s="4"/>
      <c r="BDJ155" s="4"/>
      <c r="BDK155" s="4"/>
      <c r="BDL155" s="4"/>
      <c r="BDM155" s="4"/>
      <c r="BDN155" s="4"/>
      <c r="BDO155" s="4"/>
      <c r="BDP155" s="4"/>
      <c r="BDQ155" s="4"/>
      <c r="BDR155" s="4"/>
      <c r="BDS155" s="4"/>
      <c r="BDT155" s="4"/>
      <c r="BDU155" s="4"/>
      <c r="BDV155" s="4"/>
      <c r="BDW155" s="4"/>
      <c r="BDX155" s="4"/>
      <c r="BDY155" s="4"/>
      <c r="BDZ155" s="4"/>
      <c r="BEA155" s="4"/>
      <c r="BEB155" s="4"/>
      <c r="BEC155" s="4"/>
      <c r="BED155" s="4"/>
      <c r="BEE155" s="4"/>
      <c r="BEF155" s="4"/>
      <c r="BEG155" s="4"/>
      <c r="BEH155" s="4"/>
      <c r="BEI155" s="4"/>
      <c r="BEJ155" s="4"/>
      <c r="BEK155" s="4"/>
      <c r="BEL155" s="4"/>
      <c r="BEM155" s="4"/>
      <c r="BEN155" s="4"/>
      <c r="BEO155" s="4"/>
      <c r="BEP155" s="4"/>
      <c r="BEQ155" s="4"/>
      <c r="BER155" s="4"/>
      <c r="BES155" s="4"/>
      <c r="BET155" s="4"/>
      <c r="BEU155" s="4"/>
      <c r="BEV155" s="4"/>
      <c r="BEW155" s="4"/>
      <c r="BEX155" s="4"/>
      <c r="BEY155" s="4"/>
      <c r="BEZ155" s="4"/>
      <c r="BFA155" s="4"/>
      <c r="BFB155" s="4"/>
      <c r="BFC155" s="4"/>
      <c r="BFD155" s="4"/>
      <c r="BFE155" s="4"/>
      <c r="BFF155" s="4"/>
      <c r="BFG155" s="4"/>
      <c r="BFH155" s="4"/>
      <c r="BFI155" s="4"/>
      <c r="BFJ155" s="4"/>
      <c r="BFK155" s="4"/>
      <c r="BFL155" s="4"/>
      <c r="BFM155" s="4"/>
      <c r="BFN155" s="4"/>
      <c r="BFO155" s="4"/>
      <c r="BFP155" s="4"/>
      <c r="BFQ155" s="4"/>
      <c r="BFR155" s="4"/>
      <c r="BFS155" s="4"/>
      <c r="BFT155" s="4"/>
      <c r="BFU155" s="4"/>
      <c r="BFV155" s="4"/>
      <c r="BFW155" s="4"/>
      <c r="BFX155" s="4"/>
      <c r="BFY155" s="4"/>
      <c r="BFZ155" s="4"/>
      <c r="BGA155" s="4"/>
      <c r="BGB155" s="4"/>
      <c r="BGC155" s="4"/>
      <c r="BGD155" s="4"/>
      <c r="BGE155" s="4"/>
      <c r="BGF155" s="4"/>
      <c r="BGG155" s="4"/>
      <c r="BGH155" s="4"/>
      <c r="BGI155" s="4"/>
      <c r="BGJ155" s="4"/>
      <c r="BGK155" s="4"/>
      <c r="BGL155" s="4"/>
      <c r="BGM155" s="4"/>
      <c r="BGN155" s="4"/>
      <c r="BGO155" s="4"/>
      <c r="BGP155" s="4"/>
      <c r="BGQ155" s="4"/>
      <c r="BGR155" s="4"/>
      <c r="BGS155" s="4"/>
      <c r="BGT155" s="4"/>
      <c r="BGU155" s="4"/>
      <c r="BGV155" s="4"/>
      <c r="BGW155" s="4"/>
      <c r="BGX155" s="4"/>
      <c r="BGY155" s="4"/>
      <c r="BGZ155" s="4"/>
      <c r="BHA155" s="4"/>
      <c r="BHB155" s="4"/>
      <c r="BHC155" s="4"/>
      <c r="BHD155" s="4"/>
      <c r="BHE155" s="4"/>
      <c r="BHF155" s="4"/>
      <c r="BHG155" s="4"/>
      <c r="BHH155" s="4"/>
      <c r="BHI155" s="4"/>
      <c r="BHJ155" s="4"/>
      <c r="BHK155" s="4"/>
      <c r="BHL155" s="4"/>
      <c r="BHM155" s="4"/>
      <c r="BHN155" s="4"/>
      <c r="BHO155" s="4"/>
      <c r="BHP155" s="4"/>
      <c r="BHQ155" s="4"/>
      <c r="BHR155" s="4"/>
      <c r="BHS155" s="4"/>
      <c r="BHT155" s="4"/>
      <c r="BHU155" s="4"/>
      <c r="BHV155" s="4"/>
      <c r="BHW155" s="4"/>
      <c r="BHX155" s="4"/>
      <c r="BHY155" s="4"/>
      <c r="BHZ155" s="4"/>
      <c r="BIA155" s="4"/>
      <c r="BIB155" s="4"/>
      <c r="BIC155" s="4"/>
      <c r="BID155" s="4"/>
      <c r="BIE155" s="4"/>
      <c r="BIF155" s="4"/>
      <c r="BIG155" s="4"/>
      <c r="BIH155" s="4"/>
      <c r="BII155" s="4"/>
      <c r="BIJ155" s="4"/>
      <c r="BIK155" s="4"/>
      <c r="BIL155" s="4"/>
      <c r="BIM155" s="4"/>
      <c r="BIN155" s="4"/>
      <c r="BIO155" s="4"/>
      <c r="BIP155" s="4"/>
      <c r="BIQ155" s="4"/>
      <c r="BIR155" s="4"/>
      <c r="BIS155" s="4"/>
      <c r="BIT155" s="4"/>
      <c r="BIU155" s="4"/>
      <c r="BIV155" s="4"/>
      <c r="BIW155" s="4"/>
      <c r="BIX155" s="4"/>
      <c r="BIY155" s="4"/>
      <c r="BIZ155" s="4"/>
      <c r="BJA155" s="4"/>
      <c r="BJB155" s="4"/>
      <c r="BJC155" s="4"/>
      <c r="BJD155" s="4"/>
      <c r="BJE155" s="4"/>
      <c r="BJF155" s="4"/>
      <c r="BJG155" s="4"/>
      <c r="BJH155" s="4"/>
      <c r="BJI155" s="4"/>
      <c r="BJJ155" s="4"/>
      <c r="BJK155" s="4"/>
      <c r="BJL155" s="4"/>
      <c r="BJM155" s="4"/>
      <c r="BJN155" s="4"/>
      <c r="BJO155" s="4"/>
      <c r="BJP155" s="4"/>
      <c r="BJQ155" s="4"/>
      <c r="BJR155" s="4"/>
      <c r="BJS155" s="4"/>
      <c r="BJT155" s="4"/>
      <c r="BJU155" s="4"/>
      <c r="BJV155" s="4"/>
      <c r="BJW155" s="4"/>
      <c r="BJX155" s="4"/>
      <c r="BJY155" s="4"/>
      <c r="BJZ155" s="4"/>
      <c r="BKA155" s="4"/>
      <c r="BKB155" s="4"/>
      <c r="BKC155" s="4"/>
      <c r="BKD155" s="4"/>
      <c r="BKE155" s="4"/>
      <c r="BKF155" s="4"/>
      <c r="BKG155" s="4"/>
      <c r="BKH155" s="4"/>
      <c r="BKI155" s="4"/>
      <c r="BKJ155" s="4"/>
      <c r="BKK155" s="4"/>
      <c r="BKL155" s="4"/>
      <c r="BKM155" s="4"/>
      <c r="BKN155" s="4"/>
      <c r="BKO155" s="4"/>
      <c r="BKP155" s="4"/>
      <c r="BKQ155" s="4"/>
      <c r="BKR155" s="4"/>
      <c r="BKS155" s="4"/>
      <c r="BKT155" s="4"/>
      <c r="BKU155" s="4"/>
      <c r="BKV155" s="4"/>
      <c r="BKW155" s="4"/>
      <c r="BKX155" s="4"/>
      <c r="BKY155" s="4"/>
      <c r="BKZ155" s="4"/>
      <c r="BLA155" s="4"/>
      <c r="BLB155" s="4"/>
      <c r="BLC155" s="4"/>
      <c r="BLD155" s="4"/>
      <c r="BLE155" s="4"/>
      <c r="BLF155" s="4"/>
      <c r="BLG155" s="4"/>
      <c r="BLH155" s="4"/>
      <c r="BLI155" s="4"/>
      <c r="BLJ155" s="4"/>
      <c r="BLK155" s="4"/>
      <c r="BLL155" s="4"/>
      <c r="BLM155" s="4"/>
      <c r="BLN155" s="4"/>
      <c r="BLO155" s="4"/>
      <c r="BLP155" s="4"/>
      <c r="BLQ155" s="4"/>
      <c r="BLR155" s="4"/>
      <c r="BLS155" s="4"/>
      <c r="BLT155" s="4"/>
      <c r="BLU155" s="4"/>
      <c r="BLV155" s="4"/>
      <c r="BLW155" s="4"/>
      <c r="BLX155" s="4"/>
      <c r="BLY155" s="4"/>
      <c r="BLZ155" s="4"/>
      <c r="BMA155" s="4"/>
      <c r="BMB155" s="4"/>
      <c r="BMC155" s="4"/>
      <c r="BMD155" s="4"/>
      <c r="BME155" s="4"/>
      <c r="BMF155" s="4"/>
      <c r="BMG155" s="4"/>
      <c r="BMH155" s="4"/>
      <c r="BMI155" s="4"/>
      <c r="BMJ155" s="4"/>
      <c r="BMK155" s="4"/>
      <c r="BML155" s="4"/>
      <c r="BMM155" s="4"/>
      <c r="BMN155" s="4"/>
      <c r="BMO155" s="4"/>
      <c r="BMP155" s="4"/>
      <c r="BMQ155" s="4"/>
      <c r="BMR155" s="4"/>
      <c r="BMS155" s="4"/>
      <c r="BMT155" s="4"/>
      <c r="BMU155" s="4"/>
      <c r="BMV155" s="4"/>
      <c r="BMW155" s="4"/>
      <c r="BMX155" s="4"/>
      <c r="BMY155" s="4"/>
      <c r="BMZ155" s="4"/>
      <c r="BNA155" s="4"/>
      <c r="BNB155" s="4"/>
      <c r="BNC155" s="4"/>
      <c r="BND155" s="4"/>
      <c r="BNE155" s="4"/>
      <c r="BNF155" s="4"/>
      <c r="BNG155" s="4"/>
      <c r="BNH155" s="4"/>
      <c r="BNI155" s="4"/>
      <c r="BNJ155" s="4"/>
      <c r="BNK155" s="4"/>
      <c r="BNL155" s="4"/>
      <c r="BNM155" s="4"/>
      <c r="BNN155" s="4"/>
      <c r="BNO155" s="4"/>
      <c r="BNP155" s="4"/>
      <c r="BNQ155" s="4"/>
      <c r="BNR155" s="4"/>
      <c r="BNS155" s="4"/>
      <c r="BNT155" s="4"/>
      <c r="BNU155" s="4"/>
      <c r="BNV155" s="4"/>
      <c r="BNW155" s="4"/>
      <c r="BNX155" s="4"/>
      <c r="BNY155" s="4"/>
      <c r="BNZ155" s="4"/>
      <c r="BOA155" s="4"/>
      <c r="BOB155" s="4"/>
      <c r="BOC155" s="4"/>
      <c r="BOD155" s="4"/>
      <c r="BOE155" s="4"/>
      <c r="BOF155" s="4"/>
      <c r="BOG155" s="4"/>
      <c r="BOH155" s="4"/>
      <c r="BOI155" s="4"/>
      <c r="BOJ155" s="4"/>
      <c r="BOK155" s="4"/>
      <c r="BOL155" s="4"/>
      <c r="BOM155" s="4"/>
      <c r="BON155" s="4"/>
      <c r="BOO155" s="4"/>
      <c r="BOP155" s="4"/>
      <c r="BOQ155" s="4"/>
      <c r="BOR155" s="4"/>
      <c r="BOS155" s="4"/>
      <c r="BOT155" s="4"/>
      <c r="BOU155" s="4"/>
      <c r="BOV155" s="4"/>
      <c r="BOW155" s="4"/>
      <c r="BOX155" s="4"/>
      <c r="BOY155" s="4"/>
      <c r="BOZ155" s="4"/>
      <c r="BPA155" s="4"/>
      <c r="BPB155" s="4"/>
      <c r="BPC155" s="4"/>
      <c r="BPD155" s="4"/>
      <c r="BPE155" s="4"/>
      <c r="BPF155" s="4"/>
      <c r="BPG155" s="4"/>
      <c r="BPH155" s="4"/>
      <c r="BPI155" s="4"/>
      <c r="BPJ155" s="4"/>
      <c r="BPK155" s="4"/>
      <c r="BPL155" s="4"/>
      <c r="BPM155" s="4"/>
      <c r="BPN155" s="4"/>
      <c r="BPO155" s="4"/>
      <c r="BPP155" s="4"/>
      <c r="BPQ155" s="4"/>
      <c r="BPR155" s="4"/>
      <c r="BPS155" s="4"/>
      <c r="BPT155" s="4"/>
      <c r="BPU155" s="4"/>
      <c r="BPV155" s="4"/>
      <c r="BPW155" s="4"/>
      <c r="BPX155" s="4"/>
      <c r="BPY155" s="4"/>
      <c r="BPZ155" s="4"/>
      <c r="BQA155" s="4"/>
      <c r="BQB155" s="4"/>
      <c r="BQC155" s="4"/>
      <c r="BQD155" s="4"/>
      <c r="BQE155" s="4"/>
      <c r="BQF155" s="4"/>
      <c r="BQG155" s="4"/>
      <c r="BQH155" s="4"/>
      <c r="BQI155" s="4"/>
      <c r="BQJ155" s="4"/>
      <c r="BQK155" s="4"/>
      <c r="BQL155" s="4"/>
      <c r="BQM155" s="4"/>
      <c r="BQN155" s="4"/>
      <c r="BQO155" s="4"/>
      <c r="BQP155" s="4"/>
      <c r="BQQ155" s="4"/>
      <c r="BQR155" s="4"/>
      <c r="BQS155" s="4"/>
      <c r="BQT155" s="4"/>
      <c r="BQU155" s="4"/>
      <c r="BQV155" s="4"/>
      <c r="BQW155" s="4"/>
      <c r="BQX155" s="4"/>
      <c r="BQY155" s="4"/>
      <c r="BQZ155" s="4"/>
      <c r="BRA155" s="4"/>
      <c r="BRB155" s="4"/>
      <c r="BRC155" s="4"/>
      <c r="BRD155" s="4"/>
      <c r="BRE155" s="4"/>
      <c r="BRF155" s="4"/>
      <c r="BRG155" s="4"/>
      <c r="BRH155" s="4"/>
      <c r="BRI155" s="4"/>
      <c r="BRJ155" s="4"/>
      <c r="BRK155" s="4"/>
      <c r="BRL155" s="4"/>
      <c r="BRM155" s="4"/>
      <c r="BRN155" s="4"/>
      <c r="BRO155" s="4"/>
      <c r="BRP155" s="4"/>
      <c r="BRQ155" s="4"/>
      <c r="BRR155" s="4"/>
      <c r="BRS155" s="4"/>
      <c r="BRT155" s="4"/>
      <c r="BRU155" s="4"/>
      <c r="BRV155" s="4"/>
      <c r="BRW155" s="4"/>
      <c r="BRX155" s="4"/>
      <c r="BRY155" s="4"/>
      <c r="BRZ155" s="4"/>
      <c r="BSA155" s="4"/>
      <c r="BSB155" s="4"/>
      <c r="BSC155" s="4"/>
      <c r="BSD155" s="4"/>
      <c r="BSE155" s="4"/>
      <c r="BSF155" s="4"/>
      <c r="BSG155" s="4"/>
      <c r="BSH155" s="4"/>
      <c r="BSI155" s="4"/>
      <c r="BSJ155" s="4"/>
      <c r="BSK155" s="4"/>
      <c r="BSL155" s="4"/>
      <c r="BSM155" s="4"/>
      <c r="BSN155" s="4"/>
      <c r="BSO155" s="4"/>
      <c r="BSP155" s="4"/>
      <c r="BSQ155" s="4"/>
      <c r="BSR155" s="4"/>
      <c r="BSS155" s="4"/>
      <c r="BST155" s="4"/>
      <c r="BSU155" s="4"/>
      <c r="BSV155" s="4"/>
      <c r="BSW155" s="4"/>
      <c r="BSX155" s="4"/>
      <c r="BSY155" s="4"/>
      <c r="BSZ155" s="4"/>
      <c r="BTA155" s="4"/>
      <c r="BTB155" s="4"/>
      <c r="BTC155" s="4"/>
      <c r="BTD155" s="4"/>
      <c r="BTE155" s="4"/>
      <c r="BTF155" s="4"/>
      <c r="BTG155" s="4"/>
      <c r="BTH155" s="4"/>
      <c r="BTI155" s="4"/>
      <c r="BTJ155" s="4"/>
      <c r="BTK155" s="4"/>
      <c r="BTL155" s="4"/>
      <c r="BTM155" s="4"/>
      <c r="BTN155" s="4"/>
      <c r="BTO155" s="4"/>
      <c r="BTP155" s="4"/>
      <c r="BTQ155" s="4"/>
      <c r="BTR155" s="4"/>
      <c r="BTS155" s="4"/>
      <c r="BTT155" s="4"/>
      <c r="BTU155" s="4"/>
      <c r="BTV155" s="4"/>
      <c r="BTW155" s="4"/>
      <c r="BTX155" s="4"/>
      <c r="BTY155" s="4"/>
      <c r="BTZ155" s="4"/>
      <c r="BUA155" s="4"/>
      <c r="BUB155" s="4"/>
      <c r="BUC155" s="4"/>
      <c r="BUD155" s="4"/>
      <c r="BUE155" s="4"/>
      <c r="BUF155" s="4"/>
      <c r="BUG155" s="4"/>
      <c r="BUH155" s="4"/>
      <c r="BUI155" s="4"/>
      <c r="BUJ155" s="4"/>
      <c r="BUK155" s="4"/>
      <c r="BUL155" s="4"/>
      <c r="BUM155" s="4"/>
      <c r="BUN155" s="4"/>
      <c r="BUO155" s="4"/>
      <c r="BUP155" s="4"/>
      <c r="BUQ155" s="4"/>
      <c r="BUR155" s="4"/>
      <c r="BUS155" s="4"/>
      <c r="BUT155" s="4"/>
      <c r="BUU155" s="4"/>
      <c r="BUV155" s="4"/>
      <c r="BUW155" s="4"/>
      <c r="BUX155" s="4"/>
      <c r="BUY155" s="4"/>
      <c r="BUZ155" s="4"/>
      <c r="BVA155" s="4"/>
      <c r="BVB155" s="4"/>
      <c r="BVC155" s="4"/>
      <c r="BVD155" s="4"/>
      <c r="BVE155" s="4"/>
      <c r="BVF155" s="4"/>
      <c r="BVG155" s="4"/>
      <c r="BVH155" s="4"/>
      <c r="BVI155" s="4"/>
      <c r="BVJ155" s="4"/>
      <c r="BVK155" s="4"/>
      <c r="BVL155" s="4"/>
      <c r="BVM155" s="4"/>
      <c r="BVN155" s="4"/>
      <c r="BVO155" s="4"/>
      <c r="BVP155" s="4"/>
      <c r="BVQ155" s="4"/>
      <c r="BVR155" s="4"/>
      <c r="BVS155" s="4"/>
      <c r="BVT155" s="4"/>
      <c r="BVU155" s="4"/>
      <c r="BVV155" s="4"/>
      <c r="BVW155" s="4"/>
      <c r="BVX155" s="4"/>
      <c r="BVY155" s="4"/>
      <c r="BVZ155" s="4"/>
      <c r="BWA155" s="4"/>
      <c r="BWB155" s="4"/>
      <c r="BWC155" s="4"/>
      <c r="BWD155" s="4"/>
      <c r="BWE155" s="4"/>
      <c r="BWF155" s="4"/>
      <c r="BWG155" s="4"/>
      <c r="BWH155" s="4"/>
      <c r="BWI155" s="4"/>
      <c r="BWJ155" s="4"/>
      <c r="BWK155" s="4"/>
      <c r="BWL155" s="4"/>
      <c r="BWM155" s="4"/>
      <c r="BWN155" s="4"/>
      <c r="BWO155" s="4"/>
      <c r="BWP155" s="4"/>
      <c r="BWQ155" s="4"/>
      <c r="BWR155" s="4"/>
      <c r="BWS155" s="4"/>
      <c r="BWT155" s="4"/>
      <c r="BWU155" s="4"/>
      <c r="BWV155" s="4"/>
      <c r="BWW155" s="4"/>
      <c r="BWX155" s="4"/>
      <c r="BWY155" s="4"/>
      <c r="BWZ155" s="4"/>
      <c r="BXA155" s="4"/>
      <c r="BXB155" s="4"/>
      <c r="BXC155" s="4"/>
      <c r="BXD155" s="4"/>
      <c r="BXE155" s="4"/>
      <c r="BXF155" s="4"/>
      <c r="BXG155" s="4"/>
      <c r="BXH155" s="4"/>
      <c r="BXI155" s="4"/>
      <c r="BXJ155" s="4"/>
      <c r="BXK155" s="4"/>
      <c r="BXL155" s="4"/>
      <c r="BXM155" s="4"/>
      <c r="BXN155" s="4"/>
      <c r="BXO155" s="4"/>
      <c r="BXP155" s="4"/>
      <c r="BXQ155" s="4"/>
      <c r="BXR155" s="4"/>
      <c r="BXS155" s="4"/>
      <c r="BXT155" s="4"/>
      <c r="BXU155" s="4"/>
      <c r="BXV155" s="4"/>
      <c r="BXW155" s="4"/>
      <c r="BXX155" s="4"/>
      <c r="BXY155" s="4"/>
      <c r="BXZ155" s="4"/>
      <c r="BYA155" s="4"/>
      <c r="BYB155" s="4"/>
      <c r="BYC155" s="4"/>
      <c r="BYD155" s="4"/>
      <c r="BYE155" s="4"/>
      <c r="BYF155" s="4"/>
      <c r="BYG155" s="4"/>
      <c r="BYH155" s="4"/>
      <c r="BYI155" s="4"/>
      <c r="BYJ155" s="4"/>
      <c r="BYK155" s="4"/>
      <c r="BYL155" s="4"/>
      <c r="BYM155" s="4"/>
      <c r="BYN155" s="4"/>
      <c r="BYO155" s="4"/>
      <c r="BYP155" s="4"/>
      <c r="BYQ155" s="4"/>
      <c r="BYR155" s="4"/>
      <c r="BYS155" s="4"/>
      <c r="BYT155" s="4"/>
      <c r="BYU155" s="4"/>
      <c r="BYV155" s="4"/>
      <c r="BYW155" s="4"/>
      <c r="BYX155" s="4"/>
      <c r="BYY155" s="4"/>
      <c r="BYZ155" s="4"/>
      <c r="BZA155" s="4"/>
      <c r="BZB155" s="4"/>
      <c r="BZC155" s="4"/>
      <c r="BZD155" s="4"/>
      <c r="BZE155" s="4"/>
      <c r="BZF155" s="4"/>
      <c r="BZG155" s="4"/>
      <c r="BZH155" s="4"/>
      <c r="BZI155" s="4"/>
      <c r="BZJ155" s="4"/>
      <c r="BZK155" s="4"/>
      <c r="BZL155" s="4"/>
      <c r="BZM155" s="4"/>
      <c r="BZN155" s="4"/>
      <c r="BZO155" s="4"/>
      <c r="BZP155" s="4"/>
      <c r="BZQ155" s="4"/>
      <c r="BZR155" s="4"/>
      <c r="BZS155" s="4"/>
      <c r="BZT155" s="4"/>
      <c r="BZU155" s="4"/>
      <c r="BZV155" s="4"/>
      <c r="BZW155" s="4"/>
      <c r="BZX155" s="4"/>
      <c r="BZY155" s="4"/>
      <c r="BZZ155" s="4"/>
      <c r="CAA155" s="4"/>
      <c r="CAB155" s="4"/>
      <c r="CAC155" s="4"/>
      <c r="CAD155" s="4"/>
      <c r="CAE155" s="4"/>
      <c r="CAF155" s="4"/>
      <c r="CAG155" s="4"/>
      <c r="CAH155" s="4"/>
      <c r="CAI155" s="4"/>
      <c r="CAJ155" s="4"/>
      <c r="CAK155" s="4"/>
      <c r="CAL155" s="4"/>
      <c r="CAM155" s="4"/>
      <c r="CAN155" s="4"/>
      <c r="CAO155" s="4"/>
      <c r="CAP155" s="4"/>
      <c r="CAQ155" s="4"/>
      <c r="CAR155" s="4"/>
      <c r="CAS155" s="4"/>
      <c r="CAT155" s="4"/>
      <c r="CAU155" s="4"/>
      <c r="CAV155" s="4"/>
      <c r="CAW155" s="4"/>
      <c r="CAX155" s="4"/>
      <c r="CAY155" s="4"/>
      <c r="CAZ155" s="4"/>
      <c r="CBA155" s="4"/>
      <c r="CBB155" s="4"/>
      <c r="CBC155" s="4"/>
      <c r="CBD155" s="4"/>
      <c r="CBE155" s="4"/>
      <c r="CBF155" s="4"/>
      <c r="CBG155" s="4"/>
      <c r="CBH155" s="4"/>
      <c r="CBI155" s="4"/>
      <c r="CBJ155" s="4"/>
      <c r="CBK155" s="4"/>
      <c r="CBL155" s="4"/>
      <c r="CBM155" s="4"/>
      <c r="CBN155" s="4"/>
      <c r="CBO155" s="4"/>
      <c r="CBP155" s="4"/>
      <c r="CBQ155" s="4"/>
      <c r="CBR155" s="4"/>
      <c r="CBS155" s="4"/>
      <c r="CBT155" s="4"/>
      <c r="CBU155" s="4"/>
      <c r="CBV155" s="4"/>
      <c r="CBW155" s="4"/>
      <c r="CBX155" s="4"/>
      <c r="CBY155" s="4"/>
      <c r="CBZ155" s="4"/>
      <c r="CCA155" s="4"/>
      <c r="CCB155" s="4"/>
      <c r="CCC155" s="4"/>
      <c r="CCD155" s="4"/>
      <c r="CCE155" s="4"/>
      <c r="CCF155" s="4"/>
      <c r="CCG155" s="4"/>
      <c r="CCH155" s="4"/>
      <c r="CCI155" s="4"/>
      <c r="CCJ155" s="4"/>
      <c r="CCK155" s="4"/>
      <c r="CCL155" s="4"/>
      <c r="CCM155" s="4"/>
      <c r="CCN155" s="4"/>
      <c r="CCO155" s="4"/>
      <c r="CCP155" s="4"/>
      <c r="CCQ155" s="4"/>
      <c r="CCR155" s="4"/>
      <c r="CCS155" s="4"/>
      <c r="CCT155" s="4"/>
      <c r="CCU155" s="4"/>
      <c r="CCV155" s="4"/>
      <c r="CCW155" s="4"/>
      <c r="CCX155" s="4"/>
      <c r="CCY155" s="4"/>
      <c r="CCZ155" s="4"/>
      <c r="CDA155" s="4"/>
      <c r="CDB155" s="4"/>
      <c r="CDC155" s="4"/>
      <c r="CDD155" s="4"/>
      <c r="CDE155" s="4"/>
      <c r="CDF155" s="4"/>
      <c r="CDG155" s="4"/>
      <c r="CDH155" s="4"/>
      <c r="CDI155" s="4"/>
      <c r="CDJ155" s="4"/>
      <c r="CDK155" s="4"/>
      <c r="CDL155" s="4"/>
      <c r="CDM155" s="4"/>
      <c r="CDN155" s="4"/>
      <c r="CDO155" s="4"/>
      <c r="CDP155" s="4"/>
      <c r="CDQ155" s="4"/>
      <c r="CDR155" s="4"/>
      <c r="CDS155" s="4"/>
      <c r="CDT155" s="4"/>
      <c r="CDU155" s="4"/>
      <c r="CDV155" s="4"/>
      <c r="CDW155" s="4"/>
      <c r="CDX155" s="4"/>
      <c r="CDY155" s="4"/>
      <c r="CDZ155" s="4"/>
      <c r="CEA155" s="4"/>
      <c r="CEB155" s="4"/>
      <c r="CEC155" s="4"/>
      <c r="CED155" s="4"/>
      <c r="CEE155" s="4"/>
      <c r="CEF155" s="4"/>
      <c r="CEG155" s="4"/>
      <c r="CEH155" s="4"/>
      <c r="CEI155" s="4"/>
      <c r="CEJ155" s="4"/>
      <c r="CEK155" s="4"/>
      <c r="CEL155" s="4"/>
      <c r="CEM155" s="4"/>
      <c r="CEN155" s="4"/>
      <c r="CEO155" s="4"/>
      <c r="CEP155" s="4"/>
      <c r="CEQ155" s="4"/>
      <c r="CER155" s="4"/>
      <c r="CES155" s="4"/>
      <c r="CET155" s="4"/>
      <c r="CEU155" s="4"/>
      <c r="CEV155" s="4"/>
      <c r="CEW155" s="4"/>
      <c r="CEX155" s="4"/>
      <c r="CEY155" s="4"/>
      <c r="CEZ155" s="4"/>
      <c r="CFA155" s="4"/>
      <c r="CFB155" s="4"/>
      <c r="CFC155" s="4"/>
      <c r="CFD155" s="4"/>
      <c r="CFE155" s="4"/>
      <c r="CFF155" s="4"/>
      <c r="CFG155" s="4"/>
      <c r="CFH155" s="4"/>
      <c r="CFI155" s="4"/>
      <c r="CFJ155" s="4"/>
      <c r="CFK155" s="4"/>
      <c r="CFL155" s="4"/>
      <c r="CFM155" s="4"/>
      <c r="CFN155" s="4"/>
      <c r="CFO155" s="4"/>
      <c r="CFP155" s="4"/>
      <c r="CFQ155" s="4"/>
      <c r="CFR155" s="4"/>
      <c r="CFS155" s="4"/>
      <c r="CFT155" s="4"/>
      <c r="CFU155" s="4"/>
      <c r="CFV155" s="4"/>
      <c r="CFW155" s="4"/>
      <c r="CFX155" s="4"/>
      <c r="CFY155" s="4"/>
      <c r="CFZ155" s="4"/>
      <c r="CGA155" s="4"/>
      <c r="CGB155" s="4"/>
      <c r="CGC155" s="4"/>
      <c r="CGD155" s="4"/>
      <c r="CGE155" s="4"/>
      <c r="CGF155" s="4"/>
      <c r="CGG155" s="4"/>
      <c r="CGH155" s="4"/>
      <c r="CGI155" s="4"/>
      <c r="CGJ155" s="4"/>
      <c r="CGK155" s="4"/>
      <c r="CGL155" s="4"/>
      <c r="CGM155" s="4"/>
      <c r="CGN155" s="4"/>
      <c r="CGO155" s="4"/>
      <c r="CGP155" s="4"/>
      <c r="CGQ155" s="4"/>
      <c r="CGR155" s="4"/>
      <c r="CGS155" s="4"/>
      <c r="CGT155" s="4"/>
      <c r="CGU155" s="4"/>
      <c r="CGV155" s="4"/>
      <c r="CGW155" s="4"/>
      <c r="CGX155" s="4"/>
      <c r="CGY155" s="4"/>
      <c r="CGZ155" s="4"/>
      <c r="CHA155" s="4"/>
      <c r="CHB155" s="4"/>
      <c r="CHC155" s="4"/>
      <c r="CHD155" s="4"/>
      <c r="CHE155" s="4"/>
      <c r="CHF155" s="4"/>
      <c r="CHG155" s="4"/>
      <c r="CHH155" s="4"/>
      <c r="CHI155" s="4"/>
      <c r="CHJ155" s="4"/>
      <c r="CHK155" s="4"/>
      <c r="CHL155" s="4"/>
      <c r="CHM155" s="4"/>
      <c r="CHN155" s="4"/>
      <c r="CHO155" s="4"/>
      <c r="CHP155" s="4"/>
      <c r="CHQ155" s="4"/>
      <c r="CHR155" s="4"/>
      <c r="CHS155" s="4"/>
      <c r="CHT155" s="4"/>
      <c r="CHU155" s="4"/>
      <c r="CHV155" s="4"/>
      <c r="CHW155" s="4"/>
      <c r="CHX155" s="4"/>
      <c r="CHY155" s="4"/>
      <c r="CHZ155" s="4"/>
      <c r="CIA155" s="4"/>
      <c r="CIB155" s="4"/>
      <c r="CIC155" s="4"/>
      <c r="CID155" s="4"/>
      <c r="CIE155" s="4"/>
      <c r="CIF155" s="4"/>
      <c r="CIG155" s="4"/>
      <c r="CIH155" s="4"/>
      <c r="CII155" s="4"/>
      <c r="CIJ155" s="4"/>
      <c r="CIK155" s="4"/>
      <c r="CIL155" s="4"/>
      <c r="CIM155" s="4"/>
      <c r="CIN155" s="4"/>
      <c r="CIO155" s="4"/>
      <c r="CIP155" s="4"/>
      <c r="CIQ155" s="4"/>
      <c r="CIR155" s="4"/>
      <c r="CIS155" s="4"/>
      <c r="CIT155" s="4"/>
      <c r="CIU155" s="4"/>
      <c r="CIV155" s="4"/>
      <c r="CIW155" s="4"/>
      <c r="CIX155" s="4"/>
      <c r="CIY155" s="4"/>
      <c r="CIZ155" s="4"/>
      <c r="CJA155" s="4"/>
      <c r="CJB155" s="4"/>
      <c r="CJC155" s="4"/>
      <c r="CJD155" s="4"/>
      <c r="CJE155" s="4"/>
      <c r="CJF155" s="4"/>
      <c r="CJG155" s="4"/>
      <c r="CJH155" s="4"/>
      <c r="CJI155" s="4"/>
      <c r="CJJ155" s="4"/>
      <c r="CJK155" s="4"/>
      <c r="CJL155" s="4"/>
      <c r="CJM155" s="4"/>
      <c r="CJN155" s="4"/>
      <c r="CJO155" s="4"/>
      <c r="CJP155" s="4"/>
      <c r="CJQ155" s="4"/>
      <c r="CJR155" s="4"/>
      <c r="CJS155" s="4"/>
      <c r="CJT155" s="4"/>
      <c r="CJU155" s="4"/>
      <c r="CJV155" s="4"/>
      <c r="CJW155" s="4"/>
      <c r="CJX155" s="4"/>
      <c r="CJY155" s="4"/>
      <c r="CJZ155" s="4"/>
      <c r="CKA155" s="4"/>
      <c r="CKB155" s="4"/>
      <c r="CKC155" s="4"/>
      <c r="CKD155" s="4"/>
      <c r="CKE155" s="4"/>
      <c r="CKF155" s="4"/>
      <c r="CKG155" s="4"/>
      <c r="CKH155" s="4"/>
      <c r="CKI155" s="4"/>
      <c r="CKJ155" s="4"/>
      <c r="CKK155" s="4"/>
      <c r="CKL155" s="4"/>
      <c r="CKM155" s="4"/>
      <c r="CKN155" s="4"/>
      <c r="CKO155" s="4"/>
      <c r="CKP155" s="4"/>
      <c r="CKQ155" s="4"/>
      <c r="CKR155" s="4"/>
      <c r="CKS155" s="4"/>
      <c r="CKT155" s="4"/>
      <c r="CKU155" s="4"/>
      <c r="CKV155" s="4"/>
      <c r="CKW155" s="4"/>
      <c r="CKX155" s="4"/>
      <c r="CKY155" s="4"/>
      <c r="CKZ155" s="4"/>
      <c r="CLA155" s="4"/>
      <c r="CLB155" s="4"/>
      <c r="CLC155" s="4"/>
      <c r="CLD155" s="4"/>
      <c r="CLE155" s="4"/>
      <c r="CLF155" s="4"/>
      <c r="CLG155" s="4"/>
      <c r="CLH155" s="4"/>
      <c r="CLI155" s="4"/>
      <c r="CLJ155" s="4"/>
      <c r="CLK155" s="4"/>
      <c r="CLL155" s="4"/>
      <c r="CLM155" s="4"/>
      <c r="CLN155" s="4"/>
      <c r="CLO155" s="4"/>
      <c r="CLP155" s="4"/>
      <c r="CLQ155" s="4"/>
      <c r="CLR155" s="4"/>
      <c r="CLS155" s="4"/>
      <c r="CLT155" s="4"/>
      <c r="CLU155" s="4"/>
      <c r="CLV155" s="4"/>
      <c r="CLW155" s="4"/>
      <c r="CLX155" s="4"/>
      <c r="CLY155" s="4"/>
      <c r="CLZ155" s="4"/>
      <c r="CMA155" s="4"/>
      <c r="CMB155" s="4"/>
      <c r="CMC155" s="4"/>
      <c r="CMD155" s="4"/>
      <c r="CME155" s="4"/>
      <c r="CMF155" s="4"/>
      <c r="CMG155" s="4"/>
      <c r="CMH155" s="4"/>
      <c r="CMI155" s="4"/>
      <c r="CMJ155" s="4"/>
      <c r="CMK155" s="4"/>
      <c r="CML155" s="4"/>
      <c r="CMM155" s="4"/>
      <c r="CMN155" s="4"/>
      <c r="CMO155" s="4"/>
      <c r="CMP155" s="4"/>
      <c r="CMQ155" s="4"/>
      <c r="CMR155" s="4"/>
      <c r="CMS155" s="4"/>
      <c r="CMT155" s="4"/>
      <c r="CMU155" s="4"/>
      <c r="CMV155" s="4"/>
      <c r="CMW155" s="4"/>
      <c r="CMX155" s="4"/>
      <c r="CMY155" s="4"/>
      <c r="CMZ155" s="4"/>
      <c r="CNA155" s="4"/>
      <c r="CNB155" s="4"/>
      <c r="CNC155" s="4"/>
      <c r="CND155" s="4"/>
      <c r="CNE155" s="4"/>
      <c r="CNF155" s="4"/>
      <c r="CNG155" s="4"/>
      <c r="CNH155" s="4"/>
      <c r="CNI155" s="4"/>
      <c r="CNJ155" s="4"/>
      <c r="CNK155" s="4"/>
      <c r="CNL155" s="4"/>
      <c r="CNM155" s="4"/>
      <c r="CNN155" s="4"/>
      <c r="CNO155" s="4"/>
      <c r="CNP155" s="4"/>
      <c r="CNQ155" s="4"/>
      <c r="CNR155" s="4"/>
      <c r="CNS155" s="4"/>
      <c r="CNT155" s="4"/>
      <c r="CNU155" s="4"/>
      <c r="CNV155" s="4"/>
      <c r="CNW155" s="4"/>
      <c r="CNX155" s="4"/>
      <c r="CNY155" s="4"/>
      <c r="CNZ155" s="4"/>
      <c r="COA155" s="4"/>
      <c r="COB155" s="4"/>
      <c r="COC155" s="4"/>
      <c r="COD155" s="4"/>
      <c r="COE155" s="4"/>
      <c r="COF155" s="4"/>
      <c r="COG155" s="4"/>
      <c r="COH155" s="4"/>
      <c r="COI155" s="4"/>
      <c r="COJ155" s="4"/>
      <c r="COK155" s="4"/>
      <c r="COL155" s="4"/>
      <c r="COM155" s="4"/>
      <c r="CON155" s="4"/>
      <c r="COO155" s="4"/>
      <c r="COP155" s="4"/>
      <c r="COQ155" s="4"/>
      <c r="COR155" s="4"/>
      <c r="COS155" s="4"/>
      <c r="COT155" s="4"/>
      <c r="COU155" s="4"/>
      <c r="COV155" s="4"/>
      <c r="COW155" s="4"/>
      <c r="COX155" s="4"/>
      <c r="COY155" s="4"/>
      <c r="COZ155" s="4"/>
      <c r="CPA155" s="4"/>
      <c r="CPB155" s="4"/>
      <c r="CPC155" s="4"/>
      <c r="CPD155" s="4"/>
      <c r="CPE155" s="4"/>
      <c r="CPF155" s="4"/>
      <c r="CPG155" s="4"/>
      <c r="CPH155" s="4"/>
      <c r="CPI155" s="4"/>
      <c r="CPJ155" s="4"/>
      <c r="CPK155" s="4"/>
      <c r="CPL155" s="4"/>
      <c r="CPM155" s="4"/>
      <c r="CPN155" s="4"/>
      <c r="CPO155" s="4"/>
      <c r="CPP155" s="4"/>
      <c r="CPQ155" s="4"/>
      <c r="CPR155" s="4"/>
      <c r="CPS155" s="4"/>
      <c r="CPT155" s="4"/>
      <c r="CPU155" s="4"/>
      <c r="CPV155" s="4"/>
      <c r="CPW155" s="4"/>
      <c r="CPX155" s="4"/>
      <c r="CPY155" s="4"/>
      <c r="CPZ155" s="4"/>
      <c r="CQA155" s="4"/>
      <c r="CQB155" s="4"/>
      <c r="CQC155" s="4"/>
      <c r="CQD155" s="4"/>
      <c r="CQE155" s="4"/>
      <c r="CQF155" s="4"/>
      <c r="CQG155" s="4"/>
      <c r="CQH155" s="4"/>
      <c r="CQI155" s="4"/>
      <c r="CQJ155" s="4"/>
      <c r="CQK155" s="4"/>
      <c r="CQL155" s="4"/>
      <c r="CQM155" s="4"/>
      <c r="CQN155" s="4"/>
      <c r="CQO155" s="4"/>
      <c r="CQP155" s="4"/>
      <c r="CQQ155" s="4"/>
      <c r="CQR155" s="4"/>
      <c r="CQS155" s="4"/>
      <c r="CQT155" s="4"/>
      <c r="CQU155" s="4"/>
      <c r="CQV155" s="4"/>
      <c r="CQW155" s="4"/>
      <c r="CQX155" s="4"/>
      <c r="CQY155" s="4"/>
      <c r="CQZ155" s="4"/>
      <c r="CRA155" s="4"/>
      <c r="CRB155" s="4"/>
      <c r="CRC155" s="4"/>
      <c r="CRD155" s="4"/>
      <c r="CRE155" s="4"/>
      <c r="CRF155" s="4"/>
      <c r="CRG155" s="4"/>
      <c r="CRH155" s="4"/>
      <c r="CRI155" s="4"/>
      <c r="CRJ155" s="4"/>
      <c r="CRK155" s="4"/>
      <c r="CRL155" s="4"/>
      <c r="CRM155" s="4"/>
      <c r="CRN155" s="4"/>
      <c r="CRO155" s="4"/>
      <c r="CRP155" s="4"/>
      <c r="CRQ155" s="4"/>
      <c r="CRR155" s="4"/>
      <c r="CRS155" s="4"/>
      <c r="CRT155" s="4"/>
      <c r="CRU155" s="4"/>
      <c r="CRV155" s="4"/>
      <c r="CRW155" s="4"/>
      <c r="CRX155" s="4"/>
      <c r="CRY155" s="4"/>
      <c r="CRZ155" s="4"/>
      <c r="CSA155" s="4"/>
      <c r="CSB155" s="4"/>
      <c r="CSC155" s="4"/>
      <c r="CSD155" s="4"/>
      <c r="CSE155" s="4"/>
      <c r="CSF155" s="4"/>
      <c r="CSG155" s="4"/>
      <c r="CSH155" s="4"/>
      <c r="CSI155" s="4"/>
      <c r="CSJ155" s="4"/>
      <c r="CSK155" s="4"/>
      <c r="CSL155" s="4"/>
      <c r="CSM155" s="4"/>
      <c r="CSN155" s="4"/>
      <c r="CSO155" s="4"/>
      <c r="CSP155" s="4"/>
      <c r="CSQ155" s="4"/>
      <c r="CSR155" s="4"/>
      <c r="CSS155" s="4"/>
      <c r="CST155" s="4"/>
      <c r="CSU155" s="4"/>
      <c r="CSV155" s="4"/>
      <c r="CSW155" s="4"/>
      <c r="CSX155" s="4"/>
      <c r="CSY155" s="4"/>
      <c r="CSZ155" s="4"/>
      <c r="CTA155" s="4"/>
      <c r="CTB155" s="4"/>
      <c r="CTC155" s="4"/>
      <c r="CTD155" s="4"/>
      <c r="CTE155" s="4"/>
      <c r="CTF155" s="4"/>
      <c r="CTG155" s="4"/>
      <c r="CTH155" s="4"/>
      <c r="CTI155" s="4"/>
      <c r="CTJ155" s="4"/>
      <c r="CTK155" s="4"/>
      <c r="CTL155" s="4"/>
      <c r="CTM155" s="4"/>
      <c r="CTN155" s="4"/>
      <c r="CTO155" s="4"/>
      <c r="CTP155" s="4"/>
      <c r="CTQ155" s="4"/>
      <c r="CTR155" s="4"/>
      <c r="CTS155" s="4"/>
      <c r="CTT155" s="4"/>
      <c r="CTU155" s="4"/>
      <c r="CTV155" s="4"/>
      <c r="CTW155" s="4"/>
      <c r="CTX155" s="4"/>
      <c r="CTY155" s="4"/>
      <c r="CTZ155" s="4"/>
      <c r="CUA155" s="4"/>
      <c r="CUB155" s="4"/>
      <c r="CUC155" s="4"/>
      <c r="CUD155" s="4"/>
      <c r="CUE155" s="4"/>
      <c r="CUF155" s="4"/>
      <c r="CUG155" s="4"/>
      <c r="CUH155" s="4"/>
      <c r="CUI155" s="4"/>
      <c r="CUJ155" s="4"/>
      <c r="CUK155" s="4"/>
      <c r="CUL155" s="4"/>
      <c r="CUM155" s="4"/>
      <c r="CUN155" s="4"/>
      <c r="CUO155" s="4"/>
      <c r="CUP155" s="4"/>
      <c r="CUQ155" s="4"/>
      <c r="CUR155" s="4"/>
      <c r="CUS155" s="4"/>
      <c r="CUT155" s="4"/>
      <c r="CUU155" s="4"/>
      <c r="CUV155" s="4"/>
      <c r="CUW155" s="4"/>
      <c r="CUX155" s="4"/>
      <c r="CUY155" s="4"/>
      <c r="CUZ155" s="4"/>
      <c r="CVA155" s="4"/>
      <c r="CVB155" s="4"/>
      <c r="CVC155" s="4"/>
      <c r="CVD155" s="4"/>
      <c r="CVE155" s="4"/>
      <c r="CVF155" s="4"/>
      <c r="CVG155" s="4"/>
      <c r="CVH155" s="4"/>
      <c r="CVI155" s="4"/>
      <c r="CVJ155" s="4"/>
      <c r="CVK155" s="4"/>
      <c r="CVL155" s="4"/>
      <c r="CVM155" s="4"/>
      <c r="CVN155" s="4"/>
      <c r="CVO155" s="4"/>
      <c r="CVP155" s="4"/>
      <c r="CVQ155" s="4"/>
      <c r="CVR155" s="4"/>
      <c r="CVS155" s="4"/>
      <c r="CVT155" s="4"/>
      <c r="CVU155" s="4"/>
      <c r="CVV155" s="4"/>
      <c r="CVW155" s="4"/>
      <c r="CVX155" s="4"/>
      <c r="CVY155" s="4"/>
      <c r="CVZ155" s="4"/>
      <c r="CWA155" s="4"/>
      <c r="CWB155" s="4"/>
      <c r="CWC155" s="4"/>
      <c r="CWD155" s="4"/>
      <c r="CWE155" s="4"/>
      <c r="CWF155" s="4"/>
      <c r="CWG155" s="4"/>
      <c r="CWH155" s="4"/>
      <c r="CWI155" s="4"/>
      <c r="CWJ155" s="4"/>
      <c r="CWK155" s="4"/>
      <c r="CWL155" s="4"/>
      <c r="CWM155" s="4"/>
      <c r="CWN155" s="4"/>
      <c r="CWO155" s="4"/>
      <c r="CWP155" s="4"/>
      <c r="CWQ155" s="4"/>
      <c r="CWR155" s="4"/>
      <c r="CWS155" s="4"/>
      <c r="CWT155" s="4"/>
      <c r="CWU155" s="4"/>
      <c r="CWV155" s="4"/>
      <c r="CWW155" s="4"/>
      <c r="CWX155" s="4"/>
      <c r="CWY155" s="4"/>
      <c r="CWZ155" s="4"/>
      <c r="CXA155" s="4"/>
      <c r="CXB155" s="4"/>
      <c r="CXC155" s="4"/>
      <c r="CXD155" s="4"/>
      <c r="CXE155" s="4"/>
      <c r="CXF155" s="4"/>
      <c r="CXG155" s="4"/>
      <c r="CXH155" s="4"/>
      <c r="CXI155" s="4"/>
      <c r="CXJ155" s="4"/>
      <c r="CXK155" s="4"/>
      <c r="CXL155" s="4"/>
      <c r="CXM155" s="4"/>
      <c r="CXN155" s="4"/>
      <c r="CXO155" s="4"/>
      <c r="CXP155" s="4"/>
      <c r="CXQ155" s="4"/>
      <c r="CXR155" s="4"/>
      <c r="CXS155" s="4"/>
      <c r="CXT155" s="4"/>
      <c r="CXU155" s="4"/>
      <c r="CXV155" s="4"/>
      <c r="CXW155" s="4"/>
      <c r="CXX155" s="4"/>
      <c r="CXY155" s="4"/>
      <c r="CXZ155" s="4"/>
      <c r="CYA155" s="4"/>
      <c r="CYB155" s="4"/>
      <c r="CYC155" s="4"/>
      <c r="CYD155" s="4"/>
      <c r="CYE155" s="4"/>
      <c r="CYF155" s="4"/>
      <c r="CYG155" s="4"/>
      <c r="CYH155" s="4"/>
      <c r="CYI155" s="4"/>
      <c r="CYJ155" s="4"/>
      <c r="CYK155" s="4"/>
      <c r="CYL155" s="4"/>
      <c r="CYM155" s="4"/>
      <c r="CYN155" s="4"/>
      <c r="CYO155" s="4"/>
      <c r="CYP155" s="4"/>
      <c r="CYQ155" s="4"/>
      <c r="CYR155" s="4"/>
      <c r="CYS155" s="4"/>
      <c r="CYT155" s="4"/>
      <c r="CYU155" s="4"/>
      <c r="CYV155" s="4"/>
      <c r="CYW155" s="4"/>
      <c r="CYX155" s="4"/>
      <c r="CYY155" s="4"/>
      <c r="CYZ155" s="4"/>
      <c r="CZA155" s="4"/>
      <c r="CZB155" s="4"/>
      <c r="CZC155" s="4"/>
      <c r="CZD155" s="4"/>
      <c r="CZE155" s="4"/>
      <c r="CZF155" s="4"/>
      <c r="CZG155" s="4"/>
      <c r="CZH155" s="4"/>
      <c r="CZI155" s="4"/>
      <c r="CZJ155" s="4"/>
      <c r="CZK155" s="4"/>
      <c r="CZL155" s="4"/>
      <c r="CZM155" s="4"/>
      <c r="CZN155" s="4"/>
      <c r="CZO155" s="4"/>
      <c r="CZP155" s="4"/>
      <c r="CZQ155" s="4"/>
      <c r="CZR155" s="4"/>
      <c r="CZS155" s="4"/>
      <c r="CZT155" s="4"/>
      <c r="CZU155" s="4"/>
      <c r="CZV155" s="4"/>
      <c r="CZW155" s="4"/>
      <c r="CZX155" s="4"/>
      <c r="CZY155" s="4"/>
      <c r="CZZ155" s="4"/>
      <c r="DAA155" s="4"/>
      <c r="DAB155" s="4"/>
      <c r="DAC155" s="4"/>
      <c r="DAD155" s="4"/>
      <c r="DAE155" s="4"/>
      <c r="DAF155" s="4"/>
      <c r="DAG155" s="4"/>
      <c r="DAH155" s="4"/>
      <c r="DAI155" s="4"/>
      <c r="DAJ155" s="4"/>
      <c r="DAK155" s="4"/>
      <c r="DAL155" s="4"/>
      <c r="DAM155" s="4"/>
      <c r="DAN155" s="4"/>
      <c r="DAO155" s="4"/>
      <c r="DAP155" s="4"/>
      <c r="DAQ155" s="4"/>
      <c r="DAR155" s="4"/>
      <c r="DAS155" s="4"/>
      <c r="DAT155" s="4"/>
      <c r="DAU155" s="4"/>
      <c r="DAV155" s="4"/>
      <c r="DAW155" s="4"/>
      <c r="DAX155" s="4"/>
      <c r="DAY155" s="4"/>
      <c r="DAZ155" s="4"/>
      <c r="DBA155" s="4"/>
      <c r="DBB155" s="4"/>
      <c r="DBC155" s="4"/>
      <c r="DBD155" s="4"/>
      <c r="DBE155" s="4"/>
      <c r="DBF155" s="4"/>
      <c r="DBG155" s="4"/>
      <c r="DBH155" s="4"/>
      <c r="DBI155" s="4"/>
      <c r="DBJ155" s="4"/>
      <c r="DBK155" s="4"/>
      <c r="DBL155" s="4"/>
      <c r="DBM155" s="4"/>
      <c r="DBN155" s="4"/>
      <c r="DBO155" s="4"/>
      <c r="DBP155" s="4"/>
      <c r="DBQ155" s="4"/>
      <c r="DBR155" s="4"/>
      <c r="DBS155" s="4"/>
      <c r="DBT155" s="4"/>
      <c r="DBU155" s="4"/>
      <c r="DBV155" s="4"/>
      <c r="DBW155" s="4"/>
      <c r="DBX155" s="4"/>
      <c r="DBY155" s="4"/>
      <c r="DBZ155" s="4"/>
      <c r="DCA155" s="4"/>
      <c r="DCB155" s="4"/>
      <c r="DCC155" s="4"/>
      <c r="DCD155" s="4"/>
      <c r="DCE155" s="4"/>
      <c r="DCF155" s="4"/>
      <c r="DCG155" s="4"/>
      <c r="DCH155" s="4"/>
      <c r="DCI155" s="4"/>
      <c r="DCJ155" s="4"/>
      <c r="DCK155" s="4"/>
      <c r="DCL155" s="4"/>
      <c r="DCM155" s="4"/>
      <c r="DCN155" s="4"/>
      <c r="DCO155" s="4"/>
      <c r="DCP155" s="4"/>
      <c r="DCQ155" s="4"/>
      <c r="DCR155" s="4"/>
      <c r="DCS155" s="4"/>
      <c r="DCT155" s="4"/>
      <c r="DCU155" s="4"/>
      <c r="DCV155" s="4"/>
      <c r="DCW155" s="4"/>
      <c r="DCX155" s="4"/>
      <c r="DCY155" s="4"/>
      <c r="DCZ155" s="4"/>
      <c r="DDA155" s="4"/>
      <c r="DDB155" s="4"/>
      <c r="DDC155" s="4"/>
      <c r="DDD155" s="4"/>
      <c r="DDE155" s="4"/>
      <c r="DDF155" s="4"/>
      <c r="DDG155" s="4"/>
      <c r="DDH155" s="4"/>
      <c r="DDI155" s="4"/>
      <c r="DDJ155" s="4"/>
      <c r="DDK155" s="4"/>
      <c r="DDL155" s="4"/>
      <c r="DDM155" s="4"/>
      <c r="DDN155" s="4"/>
      <c r="DDO155" s="4"/>
      <c r="DDP155" s="4"/>
      <c r="DDQ155" s="4"/>
      <c r="DDR155" s="4"/>
      <c r="DDS155" s="4"/>
      <c r="DDT155" s="4"/>
      <c r="DDU155" s="4"/>
      <c r="DDV155" s="4"/>
      <c r="DDW155" s="4"/>
      <c r="DDX155" s="4"/>
      <c r="DDY155" s="4"/>
      <c r="DDZ155" s="4"/>
      <c r="DEA155" s="4"/>
      <c r="DEB155" s="4"/>
      <c r="DEC155" s="4"/>
      <c r="DED155" s="4"/>
      <c r="DEE155" s="4"/>
      <c r="DEF155" s="4"/>
      <c r="DEG155" s="4"/>
      <c r="DEH155" s="4"/>
      <c r="DEI155" s="4"/>
      <c r="DEJ155" s="4"/>
      <c r="DEK155" s="4"/>
      <c r="DEL155" s="4"/>
      <c r="DEM155" s="4"/>
      <c r="DEN155" s="4"/>
      <c r="DEO155" s="4"/>
      <c r="DEP155" s="4"/>
      <c r="DEQ155" s="4"/>
      <c r="DER155" s="4"/>
      <c r="DES155" s="4"/>
      <c r="DET155" s="4"/>
      <c r="DEU155" s="4"/>
      <c r="DEV155" s="4"/>
      <c r="DEW155" s="4"/>
      <c r="DEX155" s="4"/>
      <c r="DEY155" s="4"/>
      <c r="DEZ155" s="4"/>
      <c r="DFA155" s="4"/>
      <c r="DFB155" s="4"/>
      <c r="DFC155" s="4"/>
      <c r="DFD155" s="4"/>
      <c r="DFE155" s="4"/>
      <c r="DFF155" s="4"/>
      <c r="DFG155" s="4"/>
      <c r="DFH155" s="4"/>
      <c r="DFI155" s="4"/>
      <c r="DFJ155" s="4"/>
      <c r="DFK155" s="4"/>
      <c r="DFL155" s="4"/>
      <c r="DFM155" s="4"/>
      <c r="DFN155" s="4"/>
      <c r="DFO155" s="4"/>
      <c r="DFP155" s="4"/>
      <c r="DFQ155" s="4"/>
      <c r="DFR155" s="4"/>
      <c r="DFS155" s="4"/>
      <c r="DFT155" s="4"/>
      <c r="DFU155" s="4"/>
      <c r="DFV155" s="4"/>
      <c r="DFW155" s="4"/>
      <c r="DFX155" s="4"/>
      <c r="DFY155" s="4"/>
      <c r="DFZ155" s="4"/>
      <c r="DGA155" s="4"/>
      <c r="DGB155" s="4"/>
      <c r="DGC155" s="4"/>
      <c r="DGD155" s="4"/>
      <c r="DGE155" s="4"/>
      <c r="DGF155" s="4"/>
      <c r="DGG155" s="4"/>
      <c r="DGH155" s="4"/>
      <c r="DGI155" s="4"/>
      <c r="DGJ155" s="4"/>
      <c r="DGK155" s="4"/>
      <c r="DGL155" s="4"/>
      <c r="DGM155" s="4"/>
      <c r="DGN155" s="4"/>
      <c r="DGO155" s="4"/>
      <c r="DGP155" s="4"/>
      <c r="DGQ155" s="4"/>
      <c r="DGR155" s="4"/>
      <c r="DGS155" s="4"/>
      <c r="DGT155" s="4"/>
      <c r="DGU155" s="4"/>
      <c r="DGV155" s="4"/>
      <c r="DGW155" s="4"/>
      <c r="DGX155" s="4"/>
      <c r="DGY155" s="4"/>
      <c r="DGZ155" s="4"/>
      <c r="DHA155" s="4"/>
      <c r="DHB155" s="4"/>
      <c r="DHC155" s="4"/>
      <c r="DHD155" s="4"/>
      <c r="DHE155" s="4"/>
      <c r="DHF155" s="4"/>
      <c r="DHG155" s="4"/>
      <c r="DHH155" s="4"/>
      <c r="DHI155" s="4"/>
      <c r="DHJ155" s="4"/>
      <c r="DHK155" s="4"/>
      <c r="DHL155" s="4"/>
      <c r="DHM155" s="4"/>
      <c r="DHN155" s="4"/>
      <c r="DHO155" s="4"/>
      <c r="DHP155" s="4"/>
      <c r="DHQ155" s="4"/>
      <c r="DHR155" s="4"/>
      <c r="DHS155" s="4"/>
      <c r="DHT155" s="4"/>
      <c r="DHU155" s="4"/>
      <c r="DHV155" s="4"/>
      <c r="DHW155" s="4"/>
      <c r="DHX155" s="4"/>
      <c r="DHY155" s="4"/>
      <c r="DHZ155" s="4"/>
      <c r="DIA155" s="4"/>
      <c r="DIB155" s="4"/>
      <c r="DIC155" s="4"/>
      <c r="DID155" s="4"/>
      <c r="DIE155" s="4"/>
      <c r="DIF155" s="4"/>
      <c r="DIG155" s="4"/>
      <c r="DIH155" s="4"/>
      <c r="DII155" s="4"/>
      <c r="DIJ155" s="4"/>
      <c r="DIK155" s="4"/>
      <c r="DIL155" s="4"/>
      <c r="DIM155" s="4"/>
      <c r="DIN155" s="4"/>
      <c r="DIO155" s="4"/>
      <c r="DIP155" s="4"/>
      <c r="DIQ155" s="4"/>
      <c r="DIR155" s="4"/>
      <c r="DIS155" s="4"/>
      <c r="DIT155" s="4"/>
      <c r="DIU155" s="4"/>
      <c r="DIV155" s="4"/>
      <c r="DIW155" s="4"/>
      <c r="DIX155" s="4"/>
      <c r="DIY155" s="4"/>
      <c r="DIZ155" s="4"/>
      <c r="DJA155" s="4"/>
      <c r="DJB155" s="4"/>
      <c r="DJC155" s="4"/>
      <c r="DJD155" s="4"/>
      <c r="DJE155" s="4"/>
      <c r="DJF155" s="4"/>
      <c r="DJG155" s="4"/>
      <c r="DJH155" s="4"/>
      <c r="DJI155" s="4"/>
      <c r="DJJ155" s="4"/>
      <c r="DJK155" s="4"/>
      <c r="DJL155" s="4"/>
      <c r="DJM155" s="4"/>
      <c r="DJN155" s="4"/>
      <c r="DJO155" s="4"/>
      <c r="DJP155" s="4"/>
      <c r="DJQ155" s="4"/>
      <c r="DJR155" s="4"/>
      <c r="DJS155" s="4"/>
      <c r="DJT155" s="4"/>
      <c r="DJU155" s="4"/>
      <c r="DJV155" s="4"/>
      <c r="DJW155" s="4"/>
      <c r="DJX155" s="4"/>
      <c r="DJY155" s="4"/>
      <c r="DJZ155" s="4"/>
      <c r="DKA155" s="4"/>
      <c r="DKB155" s="4"/>
      <c r="DKC155" s="4"/>
      <c r="DKD155" s="4"/>
      <c r="DKE155" s="4"/>
      <c r="DKF155" s="4"/>
      <c r="DKG155" s="4"/>
      <c r="DKH155" s="4"/>
      <c r="DKI155" s="4"/>
      <c r="DKJ155" s="4"/>
      <c r="DKK155" s="4"/>
      <c r="DKL155" s="4"/>
      <c r="DKM155" s="4"/>
      <c r="DKN155" s="4"/>
      <c r="DKO155" s="4"/>
      <c r="DKP155" s="4"/>
      <c r="DKQ155" s="4"/>
      <c r="DKR155" s="4"/>
      <c r="DKS155" s="4"/>
      <c r="DKT155" s="4"/>
      <c r="DKU155" s="4"/>
      <c r="DKV155" s="4"/>
      <c r="DKW155" s="4"/>
      <c r="DKX155" s="4"/>
      <c r="DKY155" s="4"/>
      <c r="DKZ155" s="4"/>
      <c r="DLA155" s="4"/>
      <c r="DLB155" s="4"/>
      <c r="DLC155" s="4"/>
      <c r="DLD155" s="4"/>
      <c r="DLE155" s="4"/>
      <c r="DLF155" s="4"/>
      <c r="DLG155" s="4"/>
      <c r="DLH155" s="4"/>
      <c r="DLI155" s="4"/>
      <c r="DLJ155" s="4"/>
      <c r="DLK155" s="4"/>
      <c r="DLL155" s="4"/>
      <c r="DLM155" s="4"/>
      <c r="DLN155" s="4"/>
      <c r="DLO155" s="4"/>
      <c r="DLP155" s="4"/>
      <c r="DLQ155" s="4"/>
      <c r="DLR155" s="4"/>
      <c r="DLS155" s="4"/>
      <c r="DLT155" s="4"/>
      <c r="DLU155" s="4"/>
      <c r="DLV155" s="4"/>
      <c r="DLW155" s="4"/>
      <c r="DLX155" s="4"/>
      <c r="DLY155" s="4"/>
      <c r="DLZ155" s="4"/>
      <c r="DMA155" s="4"/>
      <c r="DMB155" s="4"/>
      <c r="DMC155" s="4"/>
      <c r="DMD155" s="4"/>
      <c r="DME155" s="4"/>
      <c r="DMF155" s="4"/>
      <c r="DMG155" s="4"/>
      <c r="DMH155" s="4"/>
      <c r="DMI155" s="4"/>
      <c r="DMJ155" s="4"/>
      <c r="DMK155" s="4"/>
      <c r="DML155" s="4"/>
      <c r="DMM155" s="4"/>
      <c r="DMN155" s="4"/>
      <c r="DMO155" s="4"/>
      <c r="DMP155" s="4"/>
      <c r="DMQ155" s="4"/>
      <c r="DMR155" s="4"/>
      <c r="DMS155" s="4"/>
      <c r="DMT155" s="4"/>
      <c r="DMU155" s="4"/>
      <c r="DMV155" s="4"/>
      <c r="DMW155" s="4"/>
      <c r="DMX155" s="4"/>
      <c r="DMY155" s="4"/>
      <c r="DMZ155" s="4"/>
      <c r="DNA155" s="4"/>
      <c r="DNB155" s="4"/>
      <c r="DNC155" s="4"/>
      <c r="DND155" s="4"/>
      <c r="DNE155" s="4"/>
      <c r="DNF155" s="4"/>
      <c r="DNG155" s="4"/>
      <c r="DNH155" s="4"/>
      <c r="DNI155" s="4"/>
      <c r="DNJ155" s="4"/>
      <c r="DNK155" s="4"/>
      <c r="DNL155" s="4"/>
      <c r="DNM155" s="4"/>
      <c r="DNN155" s="4"/>
      <c r="DNO155" s="4"/>
      <c r="DNP155" s="4"/>
      <c r="DNQ155" s="4"/>
      <c r="DNR155" s="4"/>
      <c r="DNS155" s="4"/>
      <c r="DNT155" s="4"/>
      <c r="DNU155" s="4"/>
      <c r="DNV155" s="4"/>
      <c r="DNW155" s="4"/>
      <c r="DNX155" s="4"/>
      <c r="DNY155" s="4"/>
      <c r="DNZ155" s="4"/>
      <c r="DOA155" s="4"/>
      <c r="DOB155" s="4"/>
      <c r="DOC155" s="4"/>
      <c r="DOD155" s="4"/>
      <c r="DOE155" s="4"/>
      <c r="DOF155" s="4"/>
      <c r="DOG155" s="4"/>
      <c r="DOH155" s="4"/>
      <c r="DOI155" s="4"/>
      <c r="DOJ155" s="4"/>
      <c r="DOK155" s="4"/>
      <c r="DOL155" s="4"/>
      <c r="DOM155" s="4"/>
      <c r="DON155" s="4"/>
      <c r="DOO155" s="4"/>
      <c r="DOP155" s="4"/>
      <c r="DOQ155" s="4"/>
      <c r="DOR155" s="4"/>
      <c r="DOS155" s="4"/>
      <c r="DOT155" s="4"/>
      <c r="DOU155" s="4"/>
      <c r="DOV155" s="4"/>
      <c r="DOW155" s="4"/>
      <c r="DOX155" s="4"/>
      <c r="DOY155" s="4"/>
      <c r="DOZ155" s="4"/>
      <c r="DPA155" s="4"/>
      <c r="DPB155" s="4"/>
      <c r="DPC155" s="4"/>
      <c r="DPD155" s="4"/>
      <c r="DPE155" s="4"/>
      <c r="DPF155" s="4"/>
      <c r="DPG155" s="4"/>
      <c r="DPH155" s="4"/>
      <c r="DPI155" s="4"/>
      <c r="DPJ155" s="4"/>
      <c r="DPK155" s="4"/>
      <c r="DPL155" s="4"/>
      <c r="DPM155" s="4"/>
      <c r="DPN155" s="4"/>
      <c r="DPO155" s="4"/>
      <c r="DPP155" s="4"/>
      <c r="DPQ155" s="4"/>
      <c r="DPR155" s="4"/>
      <c r="DPS155" s="4"/>
      <c r="DPT155" s="4"/>
      <c r="DPU155" s="4"/>
      <c r="DPV155" s="4"/>
      <c r="DPW155" s="4"/>
      <c r="DPX155" s="4"/>
      <c r="DPY155" s="4"/>
      <c r="DPZ155" s="4"/>
      <c r="DQA155" s="4"/>
      <c r="DQB155" s="4"/>
      <c r="DQC155" s="4"/>
      <c r="DQD155" s="4"/>
      <c r="DQE155" s="4"/>
      <c r="DQF155" s="4"/>
      <c r="DQG155" s="4"/>
      <c r="DQH155" s="4"/>
      <c r="DQI155" s="4"/>
      <c r="DQJ155" s="4"/>
      <c r="DQK155" s="4"/>
      <c r="DQL155" s="4"/>
      <c r="DQM155" s="4"/>
      <c r="DQN155" s="4"/>
      <c r="DQO155" s="4"/>
      <c r="DQP155" s="4"/>
      <c r="DQQ155" s="4"/>
      <c r="DQR155" s="4"/>
      <c r="DQS155" s="4"/>
      <c r="DQT155" s="4"/>
      <c r="DQU155" s="4"/>
      <c r="DQV155" s="4"/>
      <c r="DQW155" s="4"/>
      <c r="DQX155" s="4"/>
      <c r="DQY155" s="4"/>
      <c r="DQZ155" s="4"/>
      <c r="DRA155" s="4"/>
      <c r="DRB155" s="4"/>
      <c r="DRC155" s="4"/>
      <c r="DRD155" s="4"/>
      <c r="DRE155" s="4"/>
      <c r="DRF155" s="4"/>
      <c r="DRG155" s="4"/>
      <c r="DRH155" s="4"/>
      <c r="DRI155" s="4"/>
      <c r="DRJ155" s="4"/>
      <c r="DRK155" s="4"/>
      <c r="DRL155" s="4"/>
      <c r="DRM155" s="4"/>
      <c r="DRN155" s="4"/>
      <c r="DRO155" s="4"/>
      <c r="DRP155" s="4"/>
      <c r="DRQ155" s="4"/>
      <c r="DRR155" s="4"/>
      <c r="DRS155" s="4"/>
      <c r="DRT155" s="4"/>
      <c r="DRU155" s="4"/>
      <c r="DRV155" s="4"/>
      <c r="DRW155" s="4"/>
      <c r="DRX155" s="4"/>
      <c r="DRY155" s="4"/>
      <c r="DRZ155" s="4"/>
      <c r="DSA155" s="4"/>
      <c r="DSB155" s="4"/>
      <c r="DSC155" s="4"/>
      <c r="DSD155" s="4"/>
      <c r="DSE155" s="4"/>
      <c r="DSF155" s="4"/>
      <c r="DSG155" s="4"/>
      <c r="DSH155" s="4"/>
      <c r="DSI155" s="4"/>
      <c r="DSJ155" s="4"/>
      <c r="DSK155" s="4"/>
      <c r="DSL155" s="4"/>
      <c r="DSM155" s="4"/>
      <c r="DSN155" s="4"/>
      <c r="DSO155" s="4"/>
      <c r="DSP155" s="4"/>
      <c r="DSQ155" s="4"/>
      <c r="DSR155" s="4"/>
      <c r="DSS155" s="4"/>
      <c r="DST155" s="4"/>
      <c r="DSU155" s="4"/>
      <c r="DSV155" s="4"/>
      <c r="DSW155" s="4"/>
      <c r="DSX155" s="4"/>
      <c r="DSY155" s="4"/>
      <c r="DSZ155" s="4"/>
      <c r="DTA155" s="4"/>
      <c r="DTB155" s="4"/>
      <c r="DTC155" s="4"/>
      <c r="DTD155" s="4"/>
      <c r="DTE155" s="4"/>
      <c r="DTF155" s="4"/>
      <c r="DTG155" s="4"/>
      <c r="DTH155" s="4"/>
      <c r="DTI155" s="4"/>
      <c r="DTJ155" s="4"/>
      <c r="DTK155" s="4"/>
      <c r="DTL155" s="4"/>
      <c r="DTM155" s="4"/>
      <c r="DTN155" s="4"/>
      <c r="DTO155" s="4"/>
      <c r="DTP155" s="4"/>
      <c r="DTQ155" s="4"/>
      <c r="DTR155" s="4"/>
      <c r="DTS155" s="4"/>
      <c r="DTT155" s="4"/>
      <c r="DTU155" s="4"/>
      <c r="DTV155" s="4"/>
      <c r="DTW155" s="4"/>
      <c r="DTX155" s="4"/>
      <c r="DTY155" s="4"/>
      <c r="DTZ155" s="4"/>
      <c r="DUA155" s="4"/>
      <c r="DUB155" s="4"/>
      <c r="DUC155" s="4"/>
      <c r="DUD155" s="4"/>
      <c r="DUE155" s="4"/>
      <c r="DUF155" s="4"/>
      <c r="DUG155" s="4"/>
      <c r="DUH155" s="4"/>
      <c r="DUI155" s="4"/>
      <c r="DUJ155" s="4"/>
      <c r="DUK155" s="4"/>
      <c r="DUL155" s="4"/>
      <c r="DUM155" s="4"/>
      <c r="DUN155" s="4"/>
      <c r="DUO155" s="4"/>
      <c r="DUP155" s="4"/>
      <c r="DUQ155" s="4"/>
      <c r="DUR155" s="4"/>
      <c r="DUS155" s="4"/>
      <c r="DUT155" s="4"/>
      <c r="DUU155" s="4"/>
      <c r="DUV155" s="4"/>
      <c r="DUW155" s="4"/>
      <c r="DUX155" s="4"/>
      <c r="DUY155" s="4"/>
      <c r="DUZ155" s="4"/>
      <c r="DVA155" s="4"/>
      <c r="DVB155" s="4"/>
      <c r="DVC155" s="4"/>
      <c r="DVD155" s="4"/>
      <c r="DVE155" s="4"/>
      <c r="DVF155" s="4"/>
      <c r="DVG155" s="4"/>
      <c r="DVH155" s="4"/>
      <c r="DVI155" s="4"/>
      <c r="DVJ155" s="4"/>
      <c r="DVK155" s="4"/>
      <c r="DVL155" s="4"/>
      <c r="DVM155" s="4"/>
      <c r="DVN155" s="4"/>
      <c r="DVO155" s="4"/>
      <c r="DVP155" s="4"/>
      <c r="DVQ155" s="4"/>
      <c r="DVR155" s="4"/>
      <c r="DVS155" s="4"/>
      <c r="DVT155" s="4"/>
      <c r="DVU155" s="4"/>
      <c r="DVV155" s="4"/>
      <c r="DVW155" s="4"/>
      <c r="DVX155" s="4"/>
      <c r="DVY155" s="4"/>
      <c r="DVZ155" s="4"/>
      <c r="DWA155" s="4"/>
      <c r="DWB155" s="4"/>
      <c r="DWC155" s="4"/>
      <c r="DWD155" s="4"/>
      <c r="DWE155" s="4"/>
      <c r="DWF155" s="4"/>
      <c r="DWG155" s="4"/>
      <c r="DWH155" s="4"/>
      <c r="DWI155" s="4"/>
      <c r="DWJ155" s="4"/>
      <c r="DWK155" s="4"/>
      <c r="DWL155" s="4"/>
      <c r="DWM155" s="4"/>
      <c r="DWN155" s="4"/>
      <c r="DWO155" s="4"/>
      <c r="DWP155" s="4"/>
      <c r="DWQ155" s="4"/>
      <c r="DWR155" s="4"/>
      <c r="DWS155" s="4"/>
      <c r="DWT155" s="4"/>
      <c r="DWU155" s="4"/>
      <c r="DWV155" s="4"/>
      <c r="DWW155" s="4"/>
      <c r="DWX155" s="4"/>
      <c r="DWY155" s="4"/>
      <c r="DWZ155" s="4"/>
      <c r="DXA155" s="4"/>
      <c r="DXB155" s="4"/>
      <c r="DXC155" s="4"/>
      <c r="DXD155" s="4"/>
      <c r="DXE155" s="4"/>
      <c r="DXF155" s="4"/>
      <c r="DXG155" s="4"/>
      <c r="DXH155" s="4"/>
      <c r="DXI155" s="4"/>
      <c r="DXJ155" s="4"/>
      <c r="DXK155" s="4"/>
      <c r="DXL155" s="4"/>
      <c r="DXM155" s="4"/>
      <c r="DXN155" s="4"/>
      <c r="DXO155" s="4"/>
      <c r="DXP155" s="4"/>
      <c r="DXQ155" s="4"/>
      <c r="DXR155" s="4"/>
      <c r="DXS155" s="4"/>
      <c r="DXT155" s="4"/>
      <c r="DXU155" s="4"/>
      <c r="DXV155" s="4"/>
      <c r="DXW155" s="4"/>
      <c r="DXX155" s="4"/>
      <c r="DXY155" s="4"/>
      <c r="DXZ155" s="4"/>
      <c r="DYA155" s="4"/>
      <c r="DYB155" s="4"/>
      <c r="DYC155" s="4"/>
      <c r="DYD155" s="4"/>
      <c r="DYE155" s="4"/>
      <c r="DYF155" s="4"/>
      <c r="DYG155" s="4"/>
      <c r="DYH155" s="4"/>
      <c r="DYI155" s="4"/>
      <c r="DYJ155" s="4"/>
      <c r="DYK155" s="4"/>
      <c r="DYL155" s="4"/>
      <c r="DYM155" s="4"/>
      <c r="DYN155" s="4"/>
      <c r="DYO155" s="4"/>
      <c r="DYP155" s="4"/>
      <c r="DYQ155" s="4"/>
      <c r="DYR155" s="4"/>
      <c r="DYS155" s="4"/>
      <c r="DYT155" s="4"/>
      <c r="DYU155" s="4"/>
      <c r="DYV155" s="4"/>
      <c r="DYW155" s="4"/>
      <c r="DYX155" s="4"/>
      <c r="DYY155" s="4"/>
      <c r="DYZ155" s="4"/>
      <c r="DZA155" s="4"/>
      <c r="DZB155" s="4"/>
      <c r="DZC155" s="4"/>
      <c r="DZD155" s="4"/>
      <c r="DZE155" s="4"/>
      <c r="DZF155" s="4"/>
      <c r="DZG155" s="4"/>
      <c r="DZH155" s="4"/>
      <c r="DZI155" s="4"/>
      <c r="DZJ155" s="4"/>
      <c r="DZK155" s="4"/>
      <c r="DZL155" s="4"/>
      <c r="DZM155" s="4"/>
      <c r="DZN155" s="4"/>
      <c r="DZO155" s="4"/>
      <c r="DZP155" s="4"/>
      <c r="DZQ155" s="4"/>
      <c r="DZR155" s="4"/>
      <c r="DZS155" s="4"/>
      <c r="DZT155" s="4"/>
      <c r="DZU155" s="4"/>
      <c r="DZV155" s="4"/>
      <c r="DZW155" s="4"/>
      <c r="DZX155" s="4"/>
      <c r="DZY155" s="4"/>
      <c r="DZZ155" s="4"/>
      <c r="EAA155" s="4"/>
      <c r="EAB155" s="4"/>
      <c r="EAC155" s="4"/>
      <c r="EAD155" s="4"/>
      <c r="EAE155" s="4"/>
      <c r="EAF155" s="4"/>
      <c r="EAG155" s="4"/>
      <c r="EAH155" s="4"/>
      <c r="EAI155" s="4"/>
      <c r="EAJ155" s="4"/>
      <c r="EAK155" s="4"/>
      <c r="EAL155" s="4"/>
      <c r="EAM155" s="4"/>
      <c r="EAN155" s="4"/>
      <c r="EAO155" s="4"/>
      <c r="EAP155" s="4"/>
      <c r="EAQ155" s="4"/>
      <c r="EAR155" s="4"/>
      <c r="EAS155" s="4"/>
      <c r="EAT155" s="4"/>
      <c r="EAU155" s="4"/>
      <c r="EAV155" s="4"/>
      <c r="EAW155" s="4"/>
      <c r="EAX155" s="4"/>
      <c r="EAY155" s="4"/>
      <c r="EAZ155" s="4"/>
      <c r="EBA155" s="4"/>
      <c r="EBB155" s="4"/>
      <c r="EBC155" s="4"/>
      <c r="EBD155" s="4"/>
      <c r="EBE155" s="4"/>
      <c r="EBF155" s="4"/>
      <c r="EBG155" s="4"/>
      <c r="EBH155" s="4"/>
      <c r="EBI155" s="4"/>
      <c r="EBJ155" s="4"/>
      <c r="EBK155" s="4"/>
      <c r="EBL155" s="4"/>
      <c r="EBM155" s="4"/>
      <c r="EBN155" s="4"/>
      <c r="EBO155" s="4"/>
      <c r="EBP155" s="4"/>
      <c r="EBQ155" s="4"/>
      <c r="EBR155" s="4"/>
      <c r="EBS155" s="4"/>
      <c r="EBT155" s="4"/>
      <c r="EBU155" s="4"/>
      <c r="EBV155" s="4"/>
      <c r="EBW155" s="4"/>
      <c r="EBX155" s="4"/>
      <c r="EBY155" s="4"/>
      <c r="EBZ155" s="4"/>
      <c r="ECA155" s="4"/>
      <c r="ECB155" s="4"/>
      <c r="ECC155" s="4"/>
      <c r="ECD155" s="4"/>
      <c r="ECE155" s="4"/>
      <c r="ECF155" s="4"/>
      <c r="ECG155" s="4"/>
      <c r="ECH155" s="4"/>
      <c r="ECI155" s="4"/>
      <c r="ECJ155" s="4"/>
      <c r="ECK155" s="4"/>
      <c r="ECL155" s="4"/>
      <c r="ECM155" s="4"/>
      <c r="ECN155" s="4"/>
      <c r="ECO155" s="4"/>
      <c r="ECP155" s="4"/>
      <c r="ECQ155" s="4"/>
      <c r="ECR155" s="4"/>
      <c r="ECS155" s="4"/>
      <c r="ECT155" s="4"/>
      <c r="ECU155" s="4"/>
      <c r="ECV155" s="4"/>
      <c r="ECW155" s="4"/>
      <c r="ECX155" s="4"/>
      <c r="ECY155" s="4"/>
      <c r="ECZ155" s="4"/>
      <c r="EDA155" s="4"/>
      <c r="EDB155" s="4"/>
      <c r="EDC155" s="4"/>
      <c r="EDD155" s="4"/>
      <c r="EDE155" s="4"/>
      <c r="EDF155" s="4"/>
      <c r="EDG155" s="4"/>
      <c r="EDH155" s="4"/>
      <c r="EDI155" s="4"/>
      <c r="EDJ155" s="4"/>
      <c r="EDK155" s="4"/>
      <c r="EDL155" s="4"/>
      <c r="EDM155" s="4"/>
      <c r="EDN155" s="4"/>
      <c r="EDO155" s="4"/>
      <c r="EDP155" s="4"/>
      <c r="EDQ155" s="4"/>
      <c r="EDR155" s="4"/>
      <c r="EDS155" s="4"/>
      <c r="EDT155" s="4"/>
      <c r="EDU155" s="4"/>
      <c r="EDV155" s="4"/>
      <c r="EDW155" s="4"/>
      <c r="EDX155" s="4"/>
      <c r="EDY155" s="4"/>
      <c r="EDZ155" s="4"/>
      <c r="EEA155" s="4"/>
      <c r="EEB155" s="4"/>
      <c r="EEC155" s="4"/>
      <c r="EED155" s="4"/>
      <c r="EEE155" s="4"/>
      <c r="EEF155" s="4"/>
      <c r="EEG155" s="4"/>
      <c r="EEH155" s="4"/>
      <c r="EEI155" s="4"/>
      <c r="EEJ155" s="4"/>
      <c r="EEK155" s="4"/>
      <c r="EEL155" s="4"/>
      <c r="EEM155" s="4"/>
      <c r="EEN155" s="4"/>
      <c r="EEO155" s="4"/>
      <c r="EEP155" s="4"/>
      <c r="EEQ155" s="4"/>
      <c r="EER155" s="4"/>
      <c r="EES155" s="4"/>
      <c r="EET155" s="4"/>
      <c r="EEU155" s="4"/>
      <c r="EEV155" s="4"/>
      <c r="EEW155" s="4"/>
      <c r="EEX155" s="4"/>
      <c r="EEY155" s="4"/>
      <c r="EEZ155" s="4"/>
      <c r="EFA155" s="4"/>
      <c r="EFB155" s="4"/>
      <c r="EFC155" s="4"/>
      <c r="EFD155" s="4"/>
      <c r="EFE155" s="4"/>
      <c r="EFF155" s="4"/>
      <c r="EFG155" s="4"/>
      <c r="EFH155" s="4"/>
      <c r="EFI155" s="4"/>
      <c r="EFJ155" s="4"/>
      <c r="EFK155" s="4"/>
      <c r="EFL155" s="4"/>
      <c r="EFM155" s="4"/>
      <c r="EFN155" s="4"/>
      <c r="EFO155" s="4"/>
      <c r="EFP155" s="4"/>
      <c r="EFQ155" s="4"/>
      <c r="EFR155" s="4"/>
      <c r="EFS155" s="4"/>
      <c r="EFT155" s="4"/>
      <c r="EFU155" s="4"/>
      <c r="EFV155" s="4"/>
      <c r="EFW155" s="4"/>
      <c r="EFX155" s="4"/>
      <c r="EFY155" s="4"/>
      <c r="EFZ155" s="4"/>
      <c r="EGA155" s="4"/>
      <c r="EGB155" s="4"/>
      <c r="EGC155" s="4"/>
      <c r="EGD155" s="4"/>
      <c r="EGE155" s="4"/>
      <c r="EGF155" s="4"/>
      <c r="EGG155" s="4"/>
      <c r="EGH155" s="4"/>
      <c r="EGI155" s="4"/>
      <c r="EGJ155" s="4"/>
      <c r="EGK155" s="4"/>
      <c r="EGL155" s="4"/>
      <c r="EGM155" s="4"/>
      <c r="EGN155" s="4"/>
      <c r="EGO155" s="4"/>
      <c r="EGP155" s="4"/>
      <c r="EGQ155" s="4"/>
      <c r="EGR155" s="4"/>
      <c r="EGS155" s="4"/>
      <c r="EGT155" s="4"/>
      <c r="EGU155" s="4"/>
      <c r="EGV155" s="4"/>
      <c r="EGW155" s="4"/>
      <c r="EGX155" s="4"/>
      <c r="EGY155" s="4"/>
      <c r="EGZ155" s="4"/>
      <c r="EHA155" s="4"/>
      <c r="EHB155" s="4"/>
      <c r="EHC155" s="4"/>
      <c r="EHD155" s="4"/>
      <c r="EHE155" s="4"/>
      <c r="EHF155" s="4"/>
      <c r="EHG155" s="4"/>
      <c r="EHH155" s="4"/>
      <c r="EHI155" s="4"/>
      <c r="EHJ155" s="4"/>
      <c r="EHK155" s="4"/>
      <c r="EHL155" s="4"/>
      <c r="EHM155" s="4"/>
      <c r="EHN155" s="4"/>
      <c r="EHO155" s="4"/>
      <c r="EHP155" s="4"/>
      <c r="EHQ155" s="4"/>
      <c r="EHR155" s="4"/>
      <c r="EHS155" s="4"/>
      <c r="EHT155" s="4"/>
      <c r="EHU155" s="4"/>
      <c r="EHV155" s="4"/>
      <c r="EHW155" s="4"/>
      <c r="EHX155" s="4"/>
      <c r="EHY155" s="4"/>
      <c r="EHZ155" s="4"/>
      <c r="EIA155" s="4"/>
      <c r="EIB155" s="4"/>
      <c r="EIC155" s="4"/>
      <c r="EID155" s="4"/>
      <c r="EIE155" s="4"/>
      <c r="EIF155" s="4"/>
      <c r="EIG155" s="4"/>
      <c r="EIH155" s="4"/>
      <c r="EII155" s="4"/>
      <c r="EIJ155" s="4"/>
      <c r="EIK155" s="4"/>
      <c r="EIL155" s="4"/>
      <c r="EIM155" s="4"/>
      <c r="EIN155" s="4"/>
      <c r="EIO155" s="4"/>
      <c r="EIP155" s="4"/>
      <c r="EIQ155" s="4"/>
      <c r="EIR155" s="4"/>
      <c r="EIS155" s="4"/>
      <c r="EIT155" s="4"/>
      <c r="EIU155" s="4"/>
      <c r="EIV155" s="4"/>
      <c r="EIW155" s="4"/>
      <c r="EIX155" s="4"/>
      <c r="EIY155" s="4"/>
      <c r="EIZ155" s="4"/>
      <c r="EJA155" s="4"/>
      <c r="EJB155" s="4"/>
      <c r="EJC155" s="4"/>
      <c r="EJD155" s="4"/>
      <c r="EJE155" s="4"/>
      <c r="EJF155" s="4"/>
      <c r="EJG155" s="4"/>
      <c r="EJH155" s="4"/>
      <c r="EJI155" s="4"/>
      <c r="EJJ155" s="4"/>
      <c r="EJK155" s="4"/>
      <c r="EJL155" s="4"/>
      <c r="EJM155" s="4"/>
      <c r="EJN155" s="4"/>
      <c r="EJO155" s="4"/>
      <c r="EJP155" s="4"/>
      <c r="EJQ155" s="4"/>
      <c r="EJR155" s="4"/>
      <c r="EJS155" s="4"/>
      <c r="EJT155" s="4"/>
      <c r="EJU155" s="4"/>
      <c r="EJV155" s="4"/>
      <c r="EJW155" s="4"/>
      <c r="EJX155" s="4"/>
      <c r="EJY155" s="4"/>
      <c r="EJZ155" s="4"/>
      <c r="EKA155" s="4"/>
      <c r="EKB155" s="4"/>
      <c r="EKC155" s="4"/>
      <c r="EKD155" s="4"/>
      <c r="EKE155" s="4"/>
      <c r="EKF155" s="4"/>
      <c r="EKG155" s="4"/>
      <c r="EKH155" s="4"/>
      <c r="EKI155" s="4"/>
      <c r="EKJ155" s="4"/>
      <c r="EKK155" s="4"/>
      <c r="EKL155" s="4"/>
      <c r="EKM155" s="4"/>
      <c r="EKN155" s="4"/>
      <c r="EKO155" s="4"/>
      <c r="EKP155" s="4"/>
      <c r="EKQ155" s="4"/>
      <c r="EKR155" s="4"/>
      <c r="EKS155" s="4"/>
      <c r="EKT155" s="4"/>
      <c r="EKU155" s="4"/>
      <c r="EKV155" s="4"/>
      <c r="EKW155" s="4"/>
      <c r="EKX155" s="4"/>
      <c r="EKY155" s="4"/>
      <c r="EKZ155" s="4"/>
      <c r="ELA155" s="4"/>
      <c r="ELB155" s="4"/>
      <c r="ELC155" s="4"/>
      <c r="ELD155" s="4"/>
      <c r="ELE155" s="4"/>
      <c r="ELF155" s="4"/>
      <c r="ELG155" s="4"/>
      <c r="ELH155" s="4"/>
      <c r="ELI155" s="4"/>
      <c r="ELJ155" s="4"/>
      <c r="ELK155" s="4"/>
      <c r="ELL155" s="4"/>
      <c r="ELM155" s="4"/>
      <c r="ELN155" s="4"/>
      <c r="ELO155" s="4"/>
      <c r="ELP155" s="4"/>
      <c r="ELQ155" s="4"/>
      <c r="ELR155" s="4"/>
      <c r="ELS155" s="4"/>
      <c r="ELT155" s="4"/>
      <c r="ELU155" s="4"/>
      <c r="ELV155" s="4"/>
      <c r="ELW155" s="4"/>
      <c r="ELX155" s="4"/>
      <c r="ELY155" s="4"/>
      <c r="ELZ155" s="4"/>
      <c r="EMA155" s="4"/>
      <c r="EMB155" s="4"/>
      <c r="EMC155" s="4"/>
      <c r="EMD155" s="4"/>
      <c r="EME155" s="4"/>
      <c r="EMF155" s="4"/>
      <c r="EMG155" s="4"/>
      <c r="EMH155" s="4"/>
      <c r="EMI155" s="4"/>
      <c r="EMJ155" s="4"/>
      <c r="EMK155" s="4"/>
      <c r="EML155" s="4"/>
      <c r="EMM155" s="4"/>
      <c r="EMN155" s="4"/>
      <c r="EMO155" s="4"/>
      <c r="EMP155" s="4"/>
      <c r="EMQ155" s="4"/>
      <c r="EMR155" s="4"/>
      <c r="EMS155" s="4"/>
      <c r="EMT155" s="4"/>
      <c r="EMU155" s="4"/>
      <c r="EMV155" s="4"/>
      <c r="EMW155" s="4"/>
      <c r="EMX155" s="4"/>
      <c r="EMY155" s="4"/>
      <c r="EMZ155" s="4"/>
      <c r="ENA155" s="4"/>
      <c r="ENB155" s="4"/>
      <c r="ENC155" s="4"/>
      <c r="END155" s="4"/>
      <c r="ENE155" s="4"/>
      <c r="ENF155" s="4"/>
      <c r="ENG155" s="4"/>
      <c r="ENH155" s="4"/>
      <c r="ENI155" s="4"/>
      <c r="ENJ155" s="4"/>
      <c r="ENK155" s="4"/>
      <c r="ENL155" s="4"/>
      <c r="ENM155" s="4"/>
      <c r="ENN155" s="4"/>
      <c r="ENO155" s="4"/>
      <c r="ENP155" s="4"/>
      <c r="ENQ155" s="4"/>
      <c r="ENR155" s="4"/>
      <c r="ENS155" s="4"/>
      <c r="ENT155" s="4"/>
      <c r="ENU155" s="4"/>
      <c r="ENV155" s="4"/>
      <c r="ENW155" s="4"/>
      <c r="ENX155" s="4"/>
      <c r="ENY155" s="4"/>
      <c r="ENZ155" s="4"/>
      <c r="EOA155" s="4"/>
      <c r="EOB155" s="4"/>
      <c r="EOC155" s="4"/>
      <c r="EOD155" s="4"/>
      <c r="EOE155" s="4"/>
      <c r="EOF155" s="4"/>
      <c r="EOG155" s="4"/>
      <c r="EOH155" s="4"/>
      <c r="EOI155" s="4"/>
      <c r="EOJ155" s="4"/>
      <c r="EOK155" s="4"/>
      <c r="EOL155" s="4"/>
      <c r="EOM155" s="4"/>
      <c r="EON155" s="4"/>
      <c r="EOO155" s="4"/>
      <c r="EOP155" s="4"/>
      <c r="EOQ155" s="4"/>
      <c r="EOR155" s="4"/>
      <c r="EOS155" s="4"/>
      <c r="EOT155" s="4"/>
      <c r="EOU155" s="4"/>
      <c r="EOV155" s="4"/>
      <c r="EOW155" s="4"/>
      <c r="EOX155" s="4"/>
      <c r="EOY155" s="4"/>
      <c r="EOZ155" s="4"/>
      <c r="EPA155" s="4"/>
      <c r="EPB155" s="4"/>
      <c r="EPC155" s="4"/>
      <c r="EPD155" s="4"/>
      <c r="EPE155" s="4"/>
      <c r="EPF155" s="4"/>
      <c r="EPG155" s="4"/>
      <c r="EPH155" s="4"/>
      <c r="EPI155" s="4"/>
      <c r="EPJ155" s="4"/>
      <c r="EPK155" s="4"/>
      <c r="EPL155" s="4"/>
      <c r="EPM155" s="4"/>
      <c r="EPN155" s="4"/>
      <c r="EPO155" s="4"/>
      <c r="EPP155" s="4"/>
      <c r="EPQ155" s="4"/>
      <c r="EPR155" s="4"/>
      <c r="EPS155" s="4"/>
      <c r="EPT155" s="4"/>
      <c r="EPU155" s="4"/>
      <c r="EPV155" s="4"/>
      <c r="EPW155" s="4"/>
      <c r="EPX155" s="4"/>
      <c r="EPY155" s="4"/>
      <c r="EPZ155" s="4"/>
      <c r="EQA155" s="4"/>
      <c r="EQB155" s="4"/>
      <c r="EQC155" s="4"/>
      <c r="EQD155" s="4"/>
      <c r="EQE155" s="4"/>
      <c r="EQF155" s="4"/>
      <c r="EQG155" s="4"/>
      <c r="EQH155" s="4"/>
      <c r="EQI155" s="4"/>
      <c r="EQJ155" s="4"/>
      <c r="EQK155" s="4"/>
      <c r="EQL155" s="4"/>
      <c r="EQM155" s="4"/>
      <c r="EQN155" s="4"/>
      <c r="EQO155" s="4"/>
      <c r="EQP155" s="4"/>
      <c r="EQQ155" s="4"/>
      <c r="EQR155" s="4"/>
      <c r="EQS155" s="4"/>
      <c r="EQT155" s="4"/>
      <c r="EQU155" s="4"/>
      <c r="EQV155" s="4"/>
      <c r="EQW155" s="4"/>
      <c r="EQX155" s="4"/>
      <c r="EQY155" s="4"/>
      <c r="EQZ155" s="4"/>
      <c r="ERA155" s="4"/>
      <c r="ERB155" s="4"/>
      <c r="ERC155" s="4"/>
      <c r="ERD155" s="4"/>
      <c r="ERE155" s="4"/>
      <c r="ERF155" s="4"/>
      <c r="ERG155" s="4"/>
      <c r="ERH155" s="4"/>
      <c r="ERI155" s="4"/>
      <c r="ERJ155" s="4"/>
      <c r="ERK155" s="4"/>
      <c r="ERL155" s="4"/>
      <c r="ERM155" s="4"/>
      <c r="ERN155" s="4"/>
      <c r="ERO155" s="4"/>
      <c r="ERP155" s="4"/>
      <c r="ERQ155" s="4"/>
      <c r="ERR155" s="4"/>
      <c r="ERS155" s="4"/>
      <c r="ERT155" s="4"/>
      <c r="ERU155" s="4"/>
      <c r="ERV155" s="4"/>
      <c r="ERW155" s="4"/>
      <c r="ERX155" s="4"/>
      <c r="ERY155" s="4"/>
      <c r="ERZ155" s="4"/>
      <c r="ESA155" s="4"/>
      <c r="ESB155" s="4"/>
      <c r="ESC155" s="4"/>
      <c r="ESD155" s="4"/>
      <c r="ESE155" s="4"/>
      <c r="ESF155" s="4"/>
      <c r="ESG155" s="4"/>
      <c r="ESH155" s="4"/>
      <c r="ESI155" s="4"/>
      <c r="ESJ155" s="4"/>
      <c r="ESK155" s="4"/>
      <c r="ESL155" s="4"/>
      <c r="ESM155" s="4"/>
      <c r="ESN155" s="4"/>
      <c r="ESO155" s="4"/>
      <c r="ESP155" s="4"/>
      <c r="ESQ155" s="4"/>
      <c r="ESR155" s="4"/>
      <c r="ESS155" s="4"/>
      <c r="EST155" s="4"/>
      <c r="ESU155" s="4"/>
      <c r="ESV155" s="4"/>
      <c r="ESW155" s="4"/>
      <c r="ESX155" s="4"/>
      <c r="ESY155" s="4"/>
      <c r="ESZ155" s="4"/>
      <c r="ETA155" s="4"/>
      <c r="ETB155" s="4"/>
      <c r="ETC155" s="4"/>
      <c r="ETD155" s="4"/>
      <c r="ETE155" s="4"/>
      <c r="ETF155" s="4"/>
      <c r="ETG155" s="4"/>
      <c r="ETH155" s="4"/>
      <c r="ETI155" s="4"/>
      <c r="ETJ155" s="4"/>
      <c r="ETK155" s="4"/>
      <c r="ETL155" s="4"/>
      <c r="ETM155" s="4"/>
      <c r="ETN155" s="4"/>
      <c r="ETO155" s="4"/>
      <c r="ETP155" s="4"/>
      <c r="ETQ155" s="4"/>
      <c r="ETR155" s="4"/>
      <c r="ETS155" s="4"/>
      <c r="ETT155" s="4"/>
      <c r="ETU155" s="4"/>
      <c r="ETV155" s="4"/>
      <c r="ETW155" s="4"/>
      <c r="ETX155" s="4"/>
      <c r="ETY155" s="4"/>
      <c r="ETZ155" s="4"/>
      <c r="EUA155" s="4"/>
      <c r="EUB155" s="4"/>
      <c r="EUC155" s="4"/>
      <c r="EUD155" s="4"/>
      <c r="EUE155" s="4"/>
      <c r="EUF155" s="4"/>
      <c r="EUG155" s="4"/>
      <c r="EUH155" s="4"/>
      <c r="EUI155" s="4"/>
      <c r="EUJ155" s="4"/>
      <c r="EUK155" s="4"/>
      <c r="EUL155" s="4"/>
      <c r="EUM155" s="4"/>
      <c r="EUN155" s="4"/>
      <c r="EUO155" s="4"/>
      <c r="EUP155" s="4"/>
      <c r="EUQ155" s="4"/>
      <c r="EUR155" s="4"/>
      <c r="EUS155" s="4"/>
      <c r="EUT155" s="4"/>
      <c r="EUU155" s="4"/>
      <c r="EUV155" s="4"/>
      <c r="EUW155" s="4"/>
      <c r="EUX155" s="4"/>
      <c r="EUY155" s="4"/>
      <c r="EUZ155" s="4"/>
      <c r="EVA155" s="4"/>
      <c r="EVB155" s="4"/>
      <c r="EVC155" s="4"/>
      <c r="EVD155" s="4"/>
      <c r="EVE155" s="4"/>
      <c r="EVF155" s="4"/>
      <c r="EVG155" s="4"/>
      <c r="EVH155" s="4"/>
      <c r="EVI155" s="4"/>
      <c r="EVJ155" s="4"/>
      <c r="EVK155" s="4"/>
      <c r="EVL155" s="4"/>
      <c r="EVM155" s="4"/>
      <c r="EVN155" s="4"/>
      <c r="EVO155" s="4"/>
      <c r="EVP155" s="4"/>
      <c r="EVQ155" s="4"/>
      <c r="EVR155" s="4"/>
      <c r="EVS155" s="4"/>
      <c r="EVT155" s="4"/>
      <c r="EVU155" s="4"/>
      <c r="EVV155" s="4"/>
      <c r="EVW155" s="4"/>
      <c r="EVX155" s="4"/>
      <c r="EVY155" s="4"/>
      <c r="EVZ155" s="4"/>
      <c r="EWA155" s="4"/>
      <c r="EWB155" s="4"/>
      <c r="EWC155" s="4"/>
      <c r="EWD155" s="4"/>
      <c r="EWE155" s="4"/>
      <c r="EWF155" s="4"/>
      <c r="EWG155" s="4"/>
      <c r="EWH155" s="4"/>
      <c r="EWI155" s="4"/>
      <c r="EWJ155" s="4"/>
      <c r="EWK155" s="4"/>
      <c r="EWL155" s="4"/>
      <c r="EWM155" s="4"/>
      <c r="EWN155" s="4"/>
      <c r="EWO155" s="4"/>
      <c r="EWP155" s="4"/>
      <c r="EWQ155" s="4"/>
      <c r="EWR155" s="4"/>
      <c r="EWS155" s="4"/>
      <c r="EWT155" s="4"/>
      <c r="EWU155" s="4"/>
      <c r="EWV155" s="4"/>
      <c r="EWW155" s="4"/>
      <c r="EWX155" s="4"/>
      <c r="EWY155" s="4"/>
      <c r="EWZ155" s="4"/>
      <c r="EXA155" s="4"/>
      <c r="EXB155" s="4"/>
      <c r="EXC155" s="4"/>
      <c r="EXD155" s="4"/>
      <c r="EXE155" s="4"/>
      <c r="EXF155" s="4"/>
      <c r="EXG155" s="4"/>
      <c r="EXH155" s="4"/>
      <c r="EXI155" s="4"/>
      <c r="EXJ155" s="4"/>
      <c r="EXK155" s="4"/>
      <c r="EXL155" s="4"/>
      <c r="EXM155" s="4"/>
      <c r="EXN155" s="4"/>
      <c r="EXO155" s="4"/>
      <c r="EXP155" s="4"/>
      <c r="EXQ155" s="4"/>
      <c r="EXR155" s="4"/>
      <c r="EXS155" s="4"/>
      <c r="EXT155" s="4"/>
      <c r="EXU155" s="4"/>
      <c r="EXV155" s="4"/>
      <c r="EXW155" s="4"/>
      <c r="EXX155" s="4"/>
      <c r="EXY155" s="4"/>
      <c r="EXZ155" s="4"/>
      <c r="EYA155" s="4"/>
      <c r="EYB155" s="4"/>
      <c r="EYC155" s="4"/>
      <c r="EYD155" s="4"/>
      <c r="EYE155" s="4"/>
      <c r="EYF155" s="4"/>
      <c r="EYG155" s="4"/>
      <c r="EYH155" s="4"/>
      <c r="EYI155" s="4"/>
      <c r="EYJ155" s="4"/>
      <c r="EYK155" s="4"/>
      <c r="EYL155" s="4"/>
      <c r="EYM155" s="4"/>
      <c r="EYN155" s="4"/>
      <c r="EYO155" s="4"/>
      <c r="EYP155" s="4"/>
      <c r="EYQ155" s="4"/>
      <c r="EYR155" s="4"/>
      <c r="EYS155" s="4"/>
      <c r="EYT155" s="4"/>
      <c r="EYU155" s="4"/>
      <c r="EYV155" s="4"/>
      <c r="EYW155" s="4"/>
      <c r="EYX155" s="4"/>
      <c r="TOX155" s="2"/>
      <c r="TOY155" s="2"/>
      <c r="TOZ155" s="2"/>
      <c r="TPA155" s="2"/>
      <c r="TPB155" s="2"/>
      <c r="TPC155" s="2"/>
      <c r="TPD155" s="2"/>
      <c r="TPE155" s="2"/>
      <c r="TPF155" s="2"/>
      <c r="TPG155" s="2"/>
      <c r="TPH155" s="2"/>
      <c r="TPI155" s="2"/>
      <c r="TPJ155" s="2"/>
      <c r="TPK155" s="2"/>
      <c r="TPL155" s="2"/>
      <c r="TPM155" s="2"/>
      <c r="TPN155" s="2"/>
      <c r="TPO155" s="2"/>
      <c r="TPP155" s="2"/>
      <c r="TPQ155" s="2"/>
      <c r="TPR155" s="2"/>
      <c r="TPS155" s="2"/>
      <c r="TPT155" s="2"/>
      <c r="TPU155" s="2"/>
      <c r="TPV155" s="2"/>
      <c r="TPW155" s="2"/>
      <c r="TPX155" s="2"/>
      <c r="TPY155" s="2"/>
      <c r="TPZ155" s="2"/>
      <c r="TQA155" s="2"/>
      <c r="TQB155" s="2"/>
      <c r="TQC155" s="2"/>
      <c r="TQD155" s="2"/>
      <c r="TQE155" s="2"/>
      <c r="TQF155" s="2"/>
      <c r="TQG155" s="2"/>
      <c r="TQH155" s="2"/>
      <c r="TQI155" s="2"/>
      <c r="TQJ155" s="2"/>
      <c r="TQK155" s="2"/>
      <c r="TQL155" s="2"/>
      <c r="TQM155" s="2"/>
      <c r="TQN155" s="2"/>
      <c r="TQO155" s="2"/>
      <c r="TQP155" s="2"/>
      <c r="TQQ155" s="2"/>
      <c r="TQR155" s="2"/>
      <c r="TQS155" s="2"/>
      <c r="TQT155" s="2"/>
      <c r="TQU155" s="2"/>
      <c r="TQV155" s="2"/>
      <c r="TQW155" s="2"/>
      <c r="TQX155" s="2"/>
      <c r="TQY155" s="2"/>
      <c r="TQZ155" s="2"/>
      <c r="TRA155" s="2"/>
      <c r="TRB155" s="2"/>
      <c r="TRC155" s="2"/>
      <c r="TRD155" s="2"/>
      <c r="TRE155" s="2"/>
      <c r="TRF155" s="2"/>
      <c r="TRG155" s="2"/>
      <c r="TRH155" s="2"/>
      <c r="TRI155" s="2"/>
      <c r="TRJ155" s="2"/>
      <c r="TRK155" s="2"/>
      <c r="TRL155" s="2"/>
      <c r="TRM155" s="2"/>
      <c r="TRN155" s="2"/>
      <c r="TRO155" s="2"/>
      <c r="TRP155" s="2"/>
      <c r="TRQ155" s="2"/>
      <c r="TRR155" s="2"/>
      <c r="TRS155" s="2"/>
      <c r="TRT155" s="2"/>
      <c r="TRU155" s="2"/>
      <c r="TRV155" s="2"/>
      <c r="TRW155" s="2"/>
      <c r="TRX155" s="2"/>
      <c r="TRY155" s="2"/>
      <c r="TRZ155" s="2"/>
      <c r="TSA155" s="2"/>
      <c r="TSB155" s="2"/>
      <c r="TSC155" s="2"/>
      <c r="TSD155" s="2"/>
      <c r="TSE155" s="2"/>
      <c r="TSF155" s="2"/>
      <c r="TSG155" s="2"/>
      <c r="TSH155" s="2"/>
      <c r="TSI155" s="2"/>
      <c r="TSJ155" s="2"/>
      <c r="TSK155" s="2"/>
      <c r="TSL155" s="2"/>
      <c r="TSM155" s="2"/>
      <c r="TSN155" s="2"/>
      <c r="TSO155" s="2"/>
      <c r="TSP155" s="2"/>
      <c r="TSQ155" s="2"/>
      <c r="TSR155" s="2"/>
      <c r="TSS155" s="2"/>
      <c r="TST155" s="2"/>
      <c r="TSU155" s="2"/>
      <c r="TSV155" s="2"/>
      <c r="TSW155" s="2"/>
      <c r="TSX155" s="2"/>
      <c r="TSY155" s="2"/>
      <c r="TSZ155" s="2"/>
      <c r="TTA155" s="2"/>
      <c r="TTB155" s="2"/>
      <c r="TTC155" s="2"/>
      <c r="TTD155" s="2"/>
      <c r="TTE155" s="2"/>
      <c r="TTF155" s="2"/>
      <c r="TTG155" s="2"/>
      <c r="TTH155" s="2"/>
      <c r="TTI155" s="2"/>
      <c r="TTJ155" s="2"/>
      <c r="TTK155" s="2"/>
      <c r="TTL155" s="2"/>
      <c r="TTM155" s="2"/>
      <c r="TTN155" s="2"/>
      <c r="TTO155" s="2"/>
      <c r="TTP155" s="2"/>
      <c r="TTQ155" s="2"/>
      <c r="TTR155" s="2"/>
      <c r="TTS155" s="2"/>
      <c r="TTT155" s="2"/>
      <c r="TTU155" s="2"/>
      <c r="TTV155" s="2"/>
      <c r="TTW155" s="2"/>
      <c r="TTX155" s="2"/>
      <c r="TTY155" s="2"/>
      <c r="TTZ155" s="2"/>
      <c r="TUA155" s="2"/>
      <c r="TUB155" s="2"/>
      <c r="TUC155" s="2"/>
      <c r="TUD155" s="2"/>
      <c r="TUE155" s="2"/>
      <c r="TUF155" s="2"/>
      <c r="TUG155" s="2"/>
      <c r="TUH155" s="2"/>
      <c r="TUI155" s="2"/>
      <c r="TUJ155" s="2"/>
      <c r="TUK155" s="2"/>
      <c r="TUL155" s="2"/>
      <c r="TUM155" s="2"/>
      <c r="TUN155" s="2"/>
      <c r="TUO155" s="2"/>
      <c r="TUP155" s="2"/>
      <c r="TUQ155" s="2"/>
      <c r="TUR155" s="2"/>
      <c r="TUS155" s="2"/>
      <c r="TUT155" s="2"/>
      <c r="TUU155" s="2"/>
      <c r="TUV155" s="2"/>
      <c r="TUW155" s="2"/>
      <c r="TUX155" s="2"/>
      <c r="TUY155" s="2"/>
      <c r="TUZ155" s="2"/>
      <c r="TVA155" s="2"/>
      <c r="TVB155" s="2"/>
      <c r="TVC155" s="2"/>
      <c r="TVD155" s="2"/>
      <c r="TVE155" s="2"/>
      <c r="TVF155" s="2"/>
      <c r="TVG155" s="2"/>
      <c r="TVH155" s="2"/>
      <c r="TVI155" s="2"/>
      <c r="TVJ155" s="2"/>
      <c r="TVK155" s="2"/>
      <c r="TVL155" s="2"/>
      <c r="TVM155" s="2"/>
      <c r="TVN155" s="2"/>
      <c r="TVO155" s="2"/>
      <c r="TVP155" s="2"/>
      <c r="TVQ155" s="2"/>
      <c r="TVR155" s="2"/>
      <c r="TVS155" s="2"/>
      <c r="TVT155" s="2"/>
      <c r="TVU155" s="2"/>
      <c r="TVV155" s="2"/>
      <c r="TVW155" s="2"/>
      <c r="TVX155" s="2"/>
      <c r="TVY155" s="2"/>
      <c r="TVZ155" s="2"/>
      <c r="TWA155" s="2"/>
      <c r="TWB155" s="2"/>
      <c r="TWC155" s="2"/>
      <c r="TWD155" s="2"/>
      <c r="TWE155" s="2"/>
      <c r="TWF155" s="2"/>
      <c r="TWG155" s="2"/>
      <c r="TWH155" s="2"/>
      <c r="TWI155" s="2"/>
      <c r="TWJ155" s="2"/>
      <c r="TWK155" s="2"/>
      <c r="TWL155" s="2"/>
      <c r="TWM155" s="2"/>
      <c r="TWN155" s="2"/>
      <c r="TWO155" s="2"/>
      <c r="TWP155" s="2"/>
      <c r="TWQ155" s="2"/>
      <c r="TWR155" s="2"/>
      <c r="TWS155" s="2"/>
      <c r="TWT155" s="2"/>
      <c r="TWU155" s="2"/>
      <c r="TWV155" s="2"/>
      <c r="TWW155" s="2"/>
      <c r="TWX155" s="2"/>
      <c r="TWY155" s="2"/>
      <c r="TWZ155" s="2"/>
      <c r="TXA155" s="2"/>
      <c r="TXB155" s="2"/>
      <c r="TXC155" s="2"/>
      <c r="TXD155" s="2"/>
      <c r="TXE155" s="2"/>
      <c r="TXF155" s="2"/>
      <c r="TXG155" s="2"/>
      <c r="TXH155" s="2"/>
      <c r="TXI155" s="2"/>
      <c r="TXJ155" s="2"/>
      <c r="TXK155" s="2"/>
      <c r="TXL155" s="2"/>
      <c r="TXM155" s="2"/>
      <c r="TXN155" s="2"/>
      <c r="TXO155" s="2"/>
      <c r="TXP155" s="2"/>
      <c r="TXQ155" s="2"/>
      <c r="TXR155" s="2"/>
      <c r="TXS155" s="2"/>
      <c r="TXT155" s="2"/>
      <c r="TXU155" s="2"/>
      <c r="TXV155" s="2"/>
      <c r="TXW155" s="2"/>
      <c r="TXX155" s="2"/>
      <c r="TXY155" s="2"/>
      <c r="TXZ155" s="2"/>
      <c r="TYA155" s="2"/>
      <c r="TYB155" s="2"/>
      <c r="TYC155" s="2"/>
      <c r="TYD155" s="2"/>
      <c r="TYE155" s="2"/>
      <c r="TYF155" s="2"/>
      <c r="TYG155" s="2"/>
      <c r="TYH155" s="2"/>
      <c r="TYI155" s="2"/>
      <c r="TYJ155" s="2"/>
      <c r="TYK155" s="2"/>
      <c r="TYL155" s="2"/>
      <c r="TYM155" s="2"/>
      <c r="TYN155" s="2"/>
      <c r="TYO155" s="2"/>
      <c r="TYP155" s="2"/>
      <c r="TYQ155" s="2"/>
      <c r="TYR155" s="2"/>
      <c r="TYS155" s="2"/>
      <c r="TYT155" s="2"/>
      <c r="TYU155" s="2"/>
      <c r="TYV155" s="2"/>
      <c r="TYW155" s="2"/>
      <c r="TYX155" s="2"/>
      <c r="TYY155" s="2"/>
      <c r="TYZ155" s="2"/>
      <c r="TZA155" s="2"/>
      <c r="TZB155" s="2"/>
      <c r="TZC155" s="2"/>
      <c r="TZD155" s="2"/>
      <c r="TZE155" s="2"/>
      <c r="TZF155" s="2"/>
      <c r="TZG155" s="2"/>
      <c r="TZH155" s="2"/>
      <c r="TZI155" s="2"/>
      <c r="TZJ155" s="2"/>
      <c r="TZK155" s="2"/>
      <c r="TZL155" s="2"/>
      <c r="TZM155" s="2"/>
      <c r="TZN155" s="2"/>
      <c r="TZO155" s="2"/>
      <c r="TZP155" s="2"/>
      <c r="TZQ155" s="2"/>
      <c r="TZR155" s="2"/>
      <c r="TZS155" s="2"/>
      <c r="TZT155" s="2"/>
      <c r="TZU155" s="2"/>
      <c r="TZV155" s="2"/>
      <c r="TZW155" s="2"/>
      <c r="TZX155" s="2"/>
      <c r="TZY155" s="2"/>
      <c r="TZZ155" s="2"/>
      <c r="UAA155" s="2"/>
      <c r="UAB155" s="2"/>
      <c r="UAC155" s="2"/>
      <c r="UAD155" s="2"/>
      <c r="UAE155" s="2"/>
      <c r="UAF155" s="2"/>
      <c r="UAG155" s="2"/>
      <c r="UAH155" s="2"/>
      <c r="UAI155" s="2"/>
      <c r="UAJ155" s="2"/>
      <c r="UAK155" s="2"/>
      <c r="UAL155" s="2"/>
      <c r="UAM155" s="2"/>
      <c r="UAN155" s="2"/>
      <c r="UAO155" s="2"/>
      <c r="UAP155" s="2"/>
      <c r="UAQ155" s="2"/>
      <c r="UAR155" s="2"/>
      <c r="UAS155" s="2"/>
      <c r="UAT155" s="2"/>
      <c r="UAU155" s="2"/>
      <c r="UAV155" s="2"/>
      <c r="UAW155" s="2"/>
      <c r="UAX155" s="2"/>
      <c r="UAY155" s="2"/>
      <c r="UAZ155" s="2"/>
      <c r="UBA155" s="2"/>
      <c r="UBB155" s="2"/>
      <c r="UBC155" s="2"/>
      <c r="UBD155" s="2"/>
      <c r="UBE155" s="2"/>
      <c r="UBF155" s="2"/>
      <c r="UBG155" s="2"/>
      <c r="UBH155" s="2"/>
      <c r="UBI155" s="2"/>
      <c r="UBJ155" s="2"/>
      <c r="UBK155" s="2"/>
      <c r="UBL155" s="2"/>
      <c r="UBM155" s="2"/>
      <c r="UBN155" s="2"/>
      <c r="UBO155" s="2"/>
      <c r="UBP155" s="2"/>
      <c r="UBQ155" s="2"/>
      <c r="UBR155" s="2"/>
      <c r="UBS155" s="2"/>
      <c r="UBT155" s="2"/>
      <c r="UBU155" s="2"/>
      <c r="UBV155" s="2"/>
      <c r="UBW155" s="2"/>
      <c r="UBX155" s="2"/>
      <c r="UBY155" s="2"/>
      <c r="UBZ155" s="2"/>
      <c r="UCA155" s="2"/>
      <c r="UCB155" s="2"/>
      <c r="UCC155" s="2"/>
      <c r="UCD155" s="2"/>
      <c r="UCE155" s="2"/>
      <c r="UCF155" s="2"/>
      <c r="UCG155" s="2"/>
      <c r="UCH155" s="2"/>
      <c r="UCI155" s="2"/>
      <c r="UCJ155" s="2"/>
      <c r="UCK155" s="2"/>
      <c r="UCL155" s="2"/>
      <c r="UCM155" s="2"/>
      <c r="UCN155" s="2"/>
      <c r="UCO155" s="2"/>
      <c r="UCP155" s="2"/>
      <c r="UCQ155" s="2"/>
      <c r="UCR155" s="2"/>
      <c r="UCS155" s="2"/>
      <c r="UCT155" s="2"/>
      <c r="UCU155" s="2"/>
      <c r="UCV155" s="2"/>
      <c r="UCW155" s="2"/>
      <c r="UCX155" s="2"/>
      <c r="UCY155" s="2"/>
      <c r="UCZ155" s="2"/>
      <c r="UDA155" s="2"/>
      <c r="UDB155" s="2"/>
      <c r="UDC155" s="2"/>
      <c r="UDD155" s="2"/>
      <c r="UDE155" s="2"/>
      <c r="UDF155" s="2"/>
      <c r="UDG155" s="2"/>
      <c r="UDH155" s="2"/>
      <c r="UDI155" s="2"/>
      <c r="UDJ155" s="2"/>
      <c r="UDK155" s="2"/>
      <c r="UDL155" s="2"/>
      <c r="UDM155" s="2"/>
      <c r="UDN155" s="2"/>
      <c r="UDO155" s="2"/>
      <c r="UDP155" s="2"/>
      <c r="UDQ155" s="2"/>
      <c r="UDR155" s="2"/>
      <c r="UDS155" s="2"/>
      <c r="UDT155" s="2"/>
      <c r="UDU155" s="2"/>
      <c r="UDV155" s="2"/>
      <c r="UDW155" s="2"/>
      <c r="UDX155" s="2"/>
      <c r="UDY155" s="2"/>
      <c r="UDZ155" s="2"/>
      <c r="UEA155" s="2"/>
      <c r="UEB155" s="2"/>
      <c r="UEC155" s="2"/>
      <c r="UED155" s="2"/>
      <c r="UEE155" s="2"/>
      <c r="UEF155" s="2"/>
      <c r="UEG155" s="2"/>
      <c r="UEH155" s="2"/>
      <c r="UEI155" s="2"/>
      <c r="UEJ155" s="2"/>
      <c r="UEK155" s="2"/>
      <c r="UEL155" s="2"/>
      <c r="UEM155" s="2"/>
      <c r="UEN155" s="2"/>
      <c r="UEO155" s="2"/>
      <c r="UEP155" s="2"/>
      <c r="UEQ155" s="2"/>
      <c r="UER155" s="2"/>
      <c r="UES155" s="2"/>
      <c r="UET155" s="2"/>
      <c r="UEU155" s="2"/>
      <c r="UEV155" s="2"/>
      <c r="UEW155" s="2"/>
      <c r="UEX155" s="2"/>
      <c r="UEY155" s="2"/>
      <c r="UEZ155" s="2"/>
      <c r="UFA155" s="2"/>
      <c r="UFB155" s="2"/>
      <c r="UFC155" s="2"/>
      <c r="UFD155" s="2"/>
      <c r="UFE155" s="2"/>
      <c r="UFF155" s="2"/>
      <c r="UFG155" s="2"/>
      <c r="UFH155" s="2"/>
      <c r="UFI155" s="2"/>
      <c r="UFJ155" s="2"/>
      <c r="UFK155" s="2"/>
      <c r="UFL155" s="2"/>
      <c r="UFM155" s="2"/>
      <c r="UFN155" s="43"/>
      <c r="UFO155" s="4"/>
      <c r="UFP155" s="4"/>
      <c r="UFQ155" s="4"/>
      <c r="UFR155" s="4"/>
      <c r="UFS155" s="4"/>
      <c r="UFT155" s="4"/>
      <c r="UFU155" s="4"/>
      <c r="UFV155" s="4"/>
      <c r="UFW155" s="4"/>
      <c r="UFX155" s="4"/>
      <c r="UFY155" s="4"/>
      <c r="UFZ155" s="4"/>
      <c r="UGA155" s="4"/>
      <c r="UGB155" s="4"/>
      <c r="UGC155" s="4"/>
      <c r="UGD155" s="4"/>
      <c r="UGE155" s="4"/>
      <c r="UGF155" s="4"/>
      <c r="UGG155" s="4"/>
      <c r="UGH155" s="4"/>
      <c r="UGI155" s="4"/>
      <c r="UGJ155" s="4"/>
      <c r="UGK155" s="4"/>
      <c r="UGL155" s="4"/>
      <c r="UGM155" s="4"/>
      <c r="UGN155" s="4"/>
      <c r="UGO155" s="4"/>
      <c r="UGP155" s="4"/>
      <c r="UGQ155" s="4"/>
      <c r="UGR155" s="4"/>
      <c r="UGS155" s="4"/>
      <c r="UGT155" s="4"/>
      <c r="UGU155" s="4"/>
      <c r="UGV155" s="4"/>
      <c r="UGW155" s="4"/>
      <c r="UGX155" s="4"/>
      <c r="UGY155" s="4"/>
      <c r="UGZ155" s="4"/>
      <c r="UHA155" s="4"/>
      <c r="UHB155" s="4"/>
      <c r="UHC155" s="4"/>
      <c r="UHD155" s="4"/>
      <c r="UHE155" s="4"/>
      <c r="UHF155" s="4"/>
      <c r="UHG155" s="4"/>
      <c r="UHH155" s="4"/>
      <c r="UHI155" s="4"/>
      <c r="UHJ155" s="4"/>
      <c r="UHK155" s="4"/>
      <c r="UHL155" s="4"/>
      <c r="UHM155" s="4"/>
      <c r="UHN155" s="4"/>
      <c r="UHO155" s="4"/>
      <c r="UHP155" s="4"/>
      <c r="UHQ155" s="4"/>
      <c r="UHR155" s="4"/>
      <c r="UHS155" s="4"/>
      <c r="UHT155" s="4"/>
      <c r="UHU155" s="4"/>
      <c r="UHV155" s="4"/>
      <c r="UHW155" s="4"/>
      <c r="UHX155" s="4"/>
      <c r="UHY155" s="4"/>
      <c r="UHZ155" s="4"/>
      <c r="UIA155" s="4"/>
      <c r="UIB155" s="4"/>
      <c r="UIC155" s="4"/>
      <c r="UID155" s="4"/>
      <c r="UIE155" s="4"/>
      <c r="UIF155" s="4"/>
      <c r="UIG155" s="4"/>
      <c r="UIH155" s="4"/>
      <c r="UII155" s="4"/>
      <c r="UIJ155" s="4"/>
      <c r="UIK155" s="4"/>
      <c r="UIL155" s="4"/>
      <c r="UIM155" s="4"/>
      <c r="UIN155" s="4"/>
      <c r="UIO155" s="4"/>
      <c r="UIP155" s="4"/>
      <c r="UIQ155" s="4"/>
      <c r="UIR155" s="4"/>
      <c r="UIS155" s="4"/>
      <c r="UIT155" s="4"/>
      <c r="UIU155" s="4"/>
      <c r="UIV155" s="4"/>
      <c r="UIW155" s="4"/>
      <c r="UIX155" s="4"/>
      <c r="UIY155" s="4"/>
      <c r="UIZ155" s="4"/>
      <c r="UJA155" s="4"/>
      <c r="UJB155" s="4"/>
      <c r="UJC155" s="4"/>
      <c r="UJD155" s="4"/>
      <c r="UJE155" s="4"/>
      <c r="UJF155" s="4"/>
      <c r="UJG155" s="4"/>
      <c r="UJH155" s="4"/>
      <c r="UJI155" s="4"/>
      <c r="UJJ155" s="4"/>
      <c r="UJK155" s="4"/>
      <c r="UJL155" s="4"/>
      <c r="UJM155" s="4"/>
      <c r="UJN155" s="4"/>
      <c r="UJO155" s="4"/>
      <c r="UJP155" s="4"/>
      <c r="UJQ155" s="4"/>
      <c r="UJR155" s="4"/>
      <c r="UJS155" s="4"/>
      <c r="UJT155" s="4"/>
      <c r="UJU155" s="4"/>
      <c r="UJV155" s="4"/>
      <c r="UJW155" s="4"/>
      <c r="UJX155" s="4"/>
      <c r="UJY155" s="4"/>
      <c r="UJZ155" s="4"/>
      <c r="UKA155" s="4"/>
      <c r="UKB155" s="4"/>
      <c r="UKC155" s="4"/>
      <c r="UKD155" s="4"/>
      <c r="UKE155" s="4"/>
      <c r="UKF155" s="4"/>
      <c r="UKG155" s="4"/>
      <c r="UKH155" s="4"/>
      <c r="UKI155" s="4"/>
      <c r="UKJ155" s="4"/>
      <c r="UKK155" s="4"/>
      <c r="UKL155" s="4"/>
      <c r="UKM155" s="4"/>
      <c r="UKN155" s="4"/>
      <c r="UKO155" s="4"/>
      <c r="UKP155" s="4"/>
      <c r="UKQ155" s="4"/>
      <c r="UKR155" s="4"/>
      <c r="UKS155" s="4"/>
      <c r="UKT155" s="4"/>
      <c r="UKU155" s="4"/>
      <c r="UKV155" s="4"/>
      <c r="UKW155" s="4"/>
      <c r="UKX155" s="4"/>
      <c r="UKY155" s="4"/>
      <c r="UKZ155" s="4"/>
      <c r="ULA155" s="4"/>
      <c r="ULB155" s="4"/>
      <c r="ULC155" s="4"/>
      <c r="ULD155" s="4"/>
      <c r="ULE155" s="4"/>
      <c r="ULF155" s="4"/>
      <c r="ULG155" s="4"/>
      <c r="ULH155" s="4"/>
      <c r="ULI155" s="4"/>
      <c r="ULJ155" s="4"/>
      <c r="ULK155" s="4"/>
      <c r="ULL155" s="4"/>
      <c r="ULM155" s="4"/>
      <c r="ULN155" s="4"/>
      <c r="ULO155" s="4"/>
      <c r="ULP155" s="4"/>
      <c r="ULQ155" s="4"/>
      <c r="ULR155" s="4"/>
      <c r="ULS155" s="4"/>
      <c r="ULT155" s="4"/>
      <c r="ULU155" s="4"/>
      <c r="ULV155" s="4"/>
      <c r="ULW155" s="4"/>
      <c r="ULX155" s="4"/>
      <c r="ULY155" s="4"/>
      <c r="ULZ155" s="4"/>
      <c r="UMA155" s="4"/>
      <c r="UMB155" s="4"/>
      <c r="UMC155" s="4"/>
      <c r="UMD155" s="4"/>
      <c r="UME155" s="4"/>
      <c r="UMF155" s="4"/>
      <c r="UMG155" s="4"/>
      <c r="UMH155" s="4"/>
      <c r="UMI155" s="4"/>
      <c r="UMJ155" s="4"/>
      <c r="UMK155" s="4"/>
      <c r="UML155" s="4"/>
      <c r="UMM155" s="4"/>
      <c r="UMN155" s="4"/>
      <c r="UMO155" s="4"/>
      <c r="UMP155" s="4"/>
      <c r="UMQ155" s="4"/>
      <c r="UMR155" s="4"/>
      <c r="UMS155" s="4"/>
      <c r="UMT155" s="4"/>
      <c r="UMU155" s="4"/>
      <c r="UMV155" s="4"/>
      <c r="UMW155" s="4"/>
      <c r="UMX155" s="4"/>
      <c r="UMY155" s="4"/>
      <c r="UMZ155" s="4"/>
      <c r="UNA155" s="4"/>
      <c r="UNB155" s="4"/>
      <c r="UNC155" s="4"/>
      <c r="UND155" s="4"/>
      <c r="UNE155" s="4"/>
      <c r="UNF155" s="4"/>
      <c r="UNG155" s="4"/>
      <c r="UNH155" s="4"/>
      <c r="UNI155" s="4"/>
      <c r="UNJ155" s="4"/>
      <c r="UNK155" s="4"/>
      <c r="UNL155" s="4"/>
      <c r="UNM155" s="4"/>
      <c r="UNN155" s="4"/>
      <c r="UNO155" s="4"/>
      <c r="UNP155" s="4"/>
      <c r="UNQ155" s="4"/>
      <c r="UNR155" s="4"/>
      <c r="UNS155" s="4"/>
      <c r="UNT155" s="4"/>
      <c r="UNU155" s="4"/>
      <c r="UNV155" s="4"/>
      <c r="UNW155" s="4"/>
      <c r="UNX155" s="4"/>
      <c r="UNY155" s="4"/>
      <c r="UNZ155" s="4"/>
      <c r="UOA155" s="4"/>
      <c r="UOB155" s="4"/>
      <c r="UOC155" s="4"/>
      <c r="UOD155" s="4"/>
      <c r="UOE155" s="4"/>
      <c r="UOF155" s="4"/>
      <c r="UOG155" s="4"/>
      <c r="UOH155" s="4"/>
      <c r="UOI155" s="4"/>
      <c r="UOJ155" s="4"/>
      <c r="UOK155" s="4"/>
      <c r="UOL155" s="4"/>
      <c r="UOM155" s="4"/>
      <c r="UON155" s="4"/>
      <c r="UOO155" s="4"/>
      <c r="UOP155" s="4"/>
      <c r="UOQ155" s="4"/>
      <c r="UOR155" s="4"/>
      <c r="UOS155" s="4"/>
      <c r="UOT155" s="4"/>
      <c r="UOU155" s="4"/>
      <c r="UOV155" s="4"/>
      <c r="UOW155" s="4"/>
      <c r="UOX155" s="4"/>
      <c r="UOY155" s="4"/>
      <c r="UOZ155" s="4"/>
      <c r="UPA155" s="4"/>
      <c r="UPB155" s="4"/>
      <c r="UPC155" s="4"/>
      <c r="UPD155" s="4"/>
      <c r="UPE155" s="4"/>
      <c r="UPF155" s="4"/>
      <c r="UPG155" s="4"/>
      <c r="UPH155" s="4"/>
      <c r="UPI155" s="4"/>
      <c r="UPJ155" s="4"/>
      <c r="UPK155" s="4"/>
      <c r="UPL155" s="4"/>
      <c r="UPM155" s="4"/>
      <c r="UPN155" s="4"/>
      <c r="UPO155" s="4"/>
      <c r="UPP155" s="4"/>
      <c r="UPQ155" s="4"/>
      <c r="UPR155" s="4"/>
      <c r="UPS155" s="4"/>
      <c r="UPT155" s="4"/>
      <c r="UPU155" s="4"/>
      <c r="UPV155" s="4"/>
      <c r="UPW155" s="4"/>
      <c r="UPX155" s="4"/>
      <c r="UPY155" s="4"/>
      <c r="UPZ155" s="4"/>
      <c r="UQA155" s="4"/>
      <c r="UQB155" s="4"/>
      <c r="UQC155" s="4"/>
      <c r="UQD155" s="4"/>
      <c r="UQE155" s="4"/>
      <c r="UQF155" s="4"/>
      <c r="UQG155" s="4"/>
      <c r="UQH155" s="4"/>
      <c r="UQI155" s="4"/>
      <c r="UQJ155" s="4"/>
      <c r="UQK155" s="4"/>
      <c r="UQL155" s="4"/>
      <c r="UQM155" s="4"/>
      <c r="UQN155" s="4"/>
      <c r="UQO155" s="4"/>
      <c r="UQP155" s="4"/>
      <c r="UQQ155" s="4"/>
      <c r="UQR155" s="4"/>
      <c r="UQS155" s="4"/>
      <c r="UQT155" s="4"/>
      <c r="UQU155" s="4"/>
      <c r="UQV155" s="4"/>
      <c r="UQW155" s="4"/>
      <c r="UQX155" s="4"/>
      <c r="UQY155" s="4"/>
      <c r="UQZ155" s="4"/>
      <c r="URA155" s="4"/>
      <c r="URB155" s="4"/>
      <c r="URC155" s="4"/>
      <c r="URD155" s="4"/>
      <c r="URE155" s="4"/>
      <c r="URF155" s="4"/>
      <c r="URG155" s="4"/>
      <c r="URH155" s="4"/>
      <c r="URI155" s="4"/>
      <c r="URJ155" s="4"/>
      <c r="URK155" s="4"/>
      <c r="URL155" s="4"/>
      <c r="URM155" s="4"/>
      <c r="URN155" s="4"/>
      <c r="URO155" s="4"/>
      <c r="URP155" s="4"/>
      <c r="URQ155" s="4"/>
      <c r="URR155" s="4"/>
      <c r="URS155" s="4"/>
      <c r="URT155" s="4"/>
      <c r="URU155" s="4"/>
      <c r="URV155" s="4"/>
      <c r="URW155" s="4"/>
      <c r="URX155" s="4"/>
      <c r="URY155" s="4"/>
      <c r="URZ155" s="4"/>
      <c r="USA155" s="4"/>
      <c r="USB155" s="4"/>
      <c r="USC155" s="4"/>
      <c r="USD155" s="4"/>
      <c r="USE155" s="4"/>
      <c r="USF155" s="4"/>
      <c r="USG155" s="4"/>
      <c r="USH155" s="4"/>
      <c r="USI155" s="4"/>
      <c r="USJ155" s="4"/>
      <c r="USK155" s="4"/>
      <c r="USL155" s="4"/>
      <c r="USM155" s="4"/>
      <c r="USN155" s="4"/>
      <c r="USO155" s="4"/>
      <c r="USP155" s="4"/>
      <c r="USQ155" s="4"/>
      <c r="USR155" s="4"/>
      <c r="USS155" s="4"/>
      <c r="UST155" s="4"/>
      <c r="USU155" s="4"/>
      <c r="USV155" s="4"/>
      <c r="USW155" s="4"/>
      <c r="USX155" s="4"/>
      <c r="USY155" s="4"/>
      <c r="USZ155" s="4"/>
      <c r="UTA155" s="4"/>
      <c r="UTB155" s="4"/>
      <c r="UTC155" s="4"/>
      <c r="UTD155" s="4"/>
      <c r="UTE155" s="4"/>
      <c r="UTF155" s="4"/>
      <c r="UTG155" s="4"/>
      <c r="UTH155" s="4"/>
      <c r="UTI155" s="4"/>
      <c r="UTJ155" s="4"/>
      <c r="UTK155" s="4"/>
      <c r="UTL155" s="4"/>
      <c r="UTM155" s="4"/>
      <c r="UTN155" s="4"/>
      <c r="UTO155" s="4"/>
      <c r="UTP155" s="4"/>
      <c r="UTQ155" s="4"/>
      <c r="UTR155" s="4"/>
      <c r="UTS155" s="4"/>
      <c r="UTT155" s="4"/>
      <c r="UTU155" s="4"/>
      <c r="UTV155" s="4"/>
      <c r="UTW155" s="4"/>
      <c r="UTX155" s="4"/>
      <c r="UTY155" s="4"/>
      <c r="UTZ155" s="4"/>
      <c r="UUA155" s="4"/>
      <c r="UUB155" s="4"/>
      <c r="UUC155" s="4"/>
      <c r="UUD155" s="4"/>
      <c r="UUE155" s="4"/>
      <c r="UUF155" s="4"/>
      <c r="UUG155" s="4"/>
      <c r="UUH155" s="4"/>
      <c r="UUI155" s="4"/>
      <c r="UUJ155" s="4"/>
      <c r="UUK155" s="4"/>
      <c r="UUL155" s="4"/>
      <c r="UUM155" s="4"/>
      <c r="UUN155" s="4"/>
      <c r="UUO155" s="4"/>
      <c r="UUP155" s="4"/>
      <c r="UUQ155" s="4"/>
      <c r="UUR155" s="4"/>
      <c r="UUS155" s="4"/>
      <c r="UUT155" s="4"/>
      <c r="UUU155" s="4"/>
      <c r="UUV155" s="4"/>
      <c r="UUW155" s="4"/>
      <c r="UUX155" s="4"/>
      <c r="UUY155" s="4"/>
      <c r="UUZ155" s="4"/>
      <c r="UVA155" s="4"/>
      <c r="UVB155" s="4"/>
      <c r="UVC155" s="4"/>
      <c r="UVD155" s="4"/>
      <c r="UVE155" s="4"/>
      <c r="UVF155" s="4"/>
      <c r="UVG155" s="4"/>
      <c r="UVH155" s="4"/>
      <c r="UVI155" s="4"/>
      <c r="UVJ155" s="4"/>
      <c r="UVK155" s="4"/>
      <c r="UVL155" s="4"/>
      <c r="UVM155" s="4"/>
      <c r="UVN155" s="4"/>
      <c r="UVO155" s="4"/>
      <c r="UVP155" s="4"/>
      <c r="UVQ155" s="4"/>
      <c r="UVR155" s="4"/>
      <c r="UVS155" s="4"/>
      <c r="UVT155" s="4"/>
      <c r="UVU155" s="4"/>
      <c r="UVV155" s="4"/>
      <c r="UVW155" s="4"/>
      <c r="UVX155" s="4"/>
      <c r="UVY155" s="4"/>
      <c r="UVZ155" s="4"/>
      <c r="UWA155" s="4"/>
      <c r="UWB155" s="4"/>
      <c r="UWC155" s="4"/>
      <c r="UWD155" s="4"/>
      <c r="UWE155" s="4"/>
      <c r="UWF155" s="4"/>
      <c r="UWG155" s="4"/>
      <c r="UWH155" s="4"/>
      <c r="UWI155" s="4"/>
      <c r="UWJ155" s="4"/>
      <c r="UWK155" s="4"/>
      <c r="UWL155" s="4"/>
      <c r="UWM155" s="4"/>
      <c r="UWN155" s="4"/>
      <c r="UWO155" s="4"/>
      <c r="UWP155" s="4"/>
      <c r="UWQ155" s="4"/>
      <c r="UWR155" s="4"/>
      <c r="UWS155" s="4"/>
      <c r="UWT155" s="4"/>
      <c r="UWU155" s="4"/>
      <c r="UWV155" s="4"/>
      <c r="UWW155" s="4"/>
      <c r="UWX155" s="4"/>
      <c r="UWY155" s="4"/>
      <c r="UWZ155" s="4"/>
      <c r="UXA155" s="4"/>
      <c r="UXB155" s="4"/>
      <c r="UXC155" s="4"/>
      <c r="UXD155" s="4"/>
      <c r="UXE155" s="4"/>
      <c r="UXF155" s="4"/>
      <c r="UXG155" s="4"/>
      <c r="UXH155" s="4"/>
      <c r="UXI155" s="4"/>
      <c r="UXJ155" s="4"/>
      <c r="UXK155" s="4"/>
      <c r="UXL155" s="4"/>
      <c r="UXM155" s="4"/>
      <c r="UXN155" s="4"/>
      <c r="UXO155" s="4"/>
      <c r="UXP155" s="4"/>
      <c r="UXQ155" s="4"/>
      <c r="UXR155" s="4"/>
      <c r="UXS155" s="4"/>
      <c r="UXT155" s="4"/>
      <c r="UXU155" s="4"/>
      <c r="UXV155" s="4"/>
      <c r="UXW155" s="4"/>
      <c r="UXX155" s="4"/>
      <c r="UXY155" s="4"/>
      <c r="UXZ155" s="4"/>
      <c r="UYA155" s="4"/>
      <c r="UYB155" s="4"/>
      <c r="UYC155" s="4"/>
      <c r="UYD155" s="4"/>
      <c r="UYE155" s="4"/>
      <c r="UYF155" s="4"/>
      <c r="UYG155" s="4"/>
      <c r="UYH155" s="4"/>
      <c r="UYI155" s="4"/>
      <c r="UYJ155" s="4"/>
      <c r="UYK155" s="4"/>
      <c r="UYL155" s="4"/>
      <c r="UYM155" s="4"/>
      <c r="UYN155" s="4"/>
      <c r="UYO155" s="4"/>
      <c r="UYP155" s="4"/>
      <c r="UYQ155" s="4"/>
      <c r="UYR155" s="4"/>
      <c r="UYS155" s="4"/>
      <c r="UYT155" s="4"/>
      <c r="UYU155" s="4"/>
      <c r="UYV155" s="4"/>
      <c r="UYW155" s="4"/>
      <c r="UYX155" s="4"/>
      <c r="UYY155" s="4"/>
      <c r="UYZ155" s="4"/>
      <c r="UZA155" s="4"/>
      <c r="UZB155" s="4"/>
      <c r="UZC155" s="4"/>
      <c r="UZD155" s="4"/>
      <c r="UZE155" s="4"/>
      <c r="UZF155" s="4"/>
      <c r="UZG155" s="4"/>
      <c r="UZH155" s="4"/>
      <c r="UZI155" s="4"/>
      <c r="UZJ155" s="4"/>
      <c r="UZK155" s="4"/>
      <c r="UZL155" s="4"/>
      <c r="UZM155" s="4"/>
      <c r="UZN155" s="4"/>
      <c r="UZO155" s="4"/>
      <c r="UZP155" s="4"/>
      <c r="UZQ155" s="4"/>
      <c r="UZR155" s="4"/>
      <c r="UZS155" s="4"/>
      <c r="UZT155" s="4"/>
      <c r="UZU155" s="4"/>
      <c r="UZV155" s="4"/>
      <c r="UZW155" s="4"/>
      <c r="UZX155" s="4"/>
      <c r="UZY155" s="4"/>
      <c r="UZZ155" s="4"/>
      <c r="VAA155" s="4"/>
      <c r="VAB155" s="4"/>
      <c r="VAC155" s="4"/>
      <c r="VAD155" s="4"/>
      <c r="VAE155" s="4"/>
      <c r="VAF155" s="4"/>
      <c r="VAG155" s="4"/>
      <c r="VAH155" s="4"/>
      <c r="VAI155" s="4"/>
      <c r="VAJ155" s="4"/>
      <c r="VAK155" s="4"/>
      <c r="VAL155" s="4"/>
      <c r="VAM155" s="4"/>
      <c r="VAN155" s="4"/>
      <c r="VAO155" s="4"/>
      <c r="VAP155" s="4"/>
      <c r="VAQ155" s="4"/>
      <c r="VAR155" s="4"/>
      <c r="VAS155" s="4"/>
      <c r="VAT155" s="4"/>
      <c r="VAU155" s="4"/>
      <c r="VAV155" s="4"/>
      <c r="VAW155" s="4"/>
      <c r="VAX155" s="4"/>
      <c r="VAY155" s="4"/>
      <c r="VAZ155" s="4"/>
      <c r="VBA155" s="4"/>
      <c r="VBB155" s="4"/>
      <c r="VBC155" s="4"/>
      <c r="VBD155" s="4"/>
      <c r="VBE155" s="4"/>
      <c r="VBF155" s="4"/>
      <c r="VBG155" s="4"/>
      <c r="VBH155" s="4"/>
      <c r="VBI155" s="4"/>
      <c r="VBJ155" s="4"/>
      <c r="VBK155" s="4"/>
      <c r="VBL155" s="4"/>
      <c r="VBM155" s="4"/>
      <c r="VBN155" s="4"/>
      <c r="VBO155" s="4"/>
      <c r="VBP155" s="4"/>
      <c r="VBQ155" s="4"/>
      <c r="VBR155" s="4"/>
      <c r="VBS155" s="4"/>
      <c r="VBT155" s="4"/>
      <c r="VBU155" s="4"/>
      <c r="VBV155" s="4"/>
      <c r="VBW155" s="4"/>
      <c r="VBX155" s="4"/>
      <c r="VBY155" s="4"/>
      <c r="VBZ155" s="4"/>
      <c r="VCA155" s="4"/>
      <c r="VCB155" s="4"/>
      <c r="VCC155" s="4"/>
      <c r="VCD155" s="4"/>
      <c r="VCE155" s="4"/>
      <c r="VCF155" s="4"/>
      <c r="VCG155" s="4"/>
      <c r="VCH155" s="4"/>
      <c r="VCI155" s="4"/>
      <c r="VCJ155" s="4"/>
      <c r="VCK155" s="4"/>
      <c r="VCL155" s="4"/>
      <c r="VCM155" s="4"/>
      <c r="VCN155" s="4"/>
      <c r="VCO155" s="4"/>
      <c r="VCP155" s="4"/>
      <c r="VCQ155" s="4"/>
      <c r="VCR155" s="4"/>
      <c r="VCS155" s="4"/>
      <c r="VCT155" s="4"/>
      <c r="VCU155" s="4"/>
      <c r="VCV155" s="4"/>
      <c r="VCW155" s="4"/>
      <c r="VCX155" s="4"/>
      <c r="VCY155" s="4"/>
      <c r="VCZ155" s="4"/>
      <c r="VDA155" s="4"/>
      <c r="VDB155" s="4"/>
      <c r="VDC155" s="4"/>
      <c r="VDD155" s="4"/>
      <c r="VDE155" s="4"/>
      <c r="VDF155" s="4"/>
      <c r="VDG155" s="4"/>
      <c r="VDH155" s="4"/>
      <c r="VDI155" s="4"/>
      <c r="VDJ155" s="4"/>
      <c r="VDK155" s="4"/>
      <c r="VDL155" s="4"/>
      <c r="VDM155" s="4"/>
      <c r="VDN155" s="4"/>
      <c r="VDO155" s="4"/>
      <c r="VDP155" s="4"/>
      <c r="VDQ155" s="4"/>
      <c r="VDR155" s="4"/>
      <c r="VDS155" s="4"/>
      <c r="VDT155" s="4"/>
      <c r="VDU155" s="4"/>
      <c r="VDV155" s="4"/>
      <c r="VDW155" s="4"/>
      <c r="VDX155" s="4"/>
      <c r="VDY155" s="4"/>
      <c r="VDZ155" s="4"/>
      <c r="VEA155" s="4"/>
      <c r="VEB155" s="4"/>
      <c r="VEC155" s="4"/>
      <c r="VED155" s="4"/>
      <c r="VEE155" s="4"/>
      <c r="VEF155" s="4"/>
      <c r="VEG155" s="4"/>
      <c r="VEH155" s="4"/>
      <c r="VEI155" s="4"/>
      <c r="VEJ155" s="4"/>
      <c r="VEK155" s="4"/>
      <c r="VEL155" s="4"/>
      <c r="VEM155" s="4"/>
      <c r="VEN155" s="4"/>
      <c r="VEO155" s="4"/>
      <c r="VEP155" s="4"/>
      <c r="VEQ155" s="4"/>
      <c r="VER155" s="4"/>
      <c r="VES155" s="4"/>
      <c r="VET155" s="4"/>
      <c r="VEU155" s="4"/>
      <c r="VEV155" s="4"/>
      <c r="VEW155" s="4"/>
      <c r="VEX155" s="4"/>
      <c r="VEY155" s="4"/>
      <c r="VEZ155" s="4"/>
      <c r="VFA155" s="4"/>
      <c r="VFB155" s="4"/>
      <c r="VFC155" s="4"/>
      <c r="VFD155" s="4"/>
      <c r="VFE155" s="4"/>
      <c r="VFF155" s="4"/>
      <c r="VFG155" s="4"/>
      <c r="VFH155" s="4"/>
      <c r="VFI155" s="4"/>
      <c r="VFJ155" s="4"/>
      <c r="VFK155" s="4"/>
      <c r="VFL155" s="4"/>
      <c r="VFM155" s="4"/>
      <c r="VFN155" s="4"/>
      <c r="VFO155" s="4"/>
      <c r="VFP155" s="4"/>
      <c r="VFQ155" s="4"/>
      <c r="VFR155" s="4"/>
      <c r="VFS155" s="4"/>
      <c r="VFT155" s="4"/>
      <c r="VFU155" s="4"/>
      <c r="VFV155" s="4"/>
      <c r="VFW155" s="4"/>
      <c r="VFX155" s="4"/>
      <c r="VFY155" s="4"/>
      <c r="VFZ155" s="4"/>
      <c r="VGA155" s="4"/>
      <c r="VGB155" s="4"/>
      <c r="VGC155" s="4"/>
      <c r="VGD155" s="4"/>
      <c r="VGE155" s="4"/>
      <c r="VGF155" s="4"/>
      <c r="VGG155" s="4"/>
      <c r="VGH155" s="4"/>
      <c r="VGI155" s="4"/>
      <c r="VGJ155" s="4"/>
      <c r="VGK155" s="4"/>
      <c r="VGL155" s="4"/>
      <c r="VGM155" s="4"/>
      <c r="VGN155" s="4"/>
      <c r="VGO155" s="4"/>
      <c r="VGP155" s="4"/>
      <c r="VGQ155" s="4"/>
      <c r="VGR155" s="4"/>
      <c r="VGS155" s="4"/>
      <c r="VGT155" s="4"/>
      <c r="VGU155" s="4"/>
      <c r="VGV155" s="4"/>
      <c r="VGW155" s="4"/>
      <c r="VGX155" s="4"/>
      <c r="VGY155" s="4"/>
      <c r="VGZ155" s="4"/>
      <c r="VHA155" s="4"/>
      <c r="VHB155" s="4"/>
      <c r="VHC155" s="4"/>
      <c r="VHD155" s="4"/>
      <c r="VHE155" s="4"/>
      <c r="VHF155" s="4"/>
      <c r="VHG155" s="4"/>
      <c r="VHH155" s="4"/>
      <c r="VHI155" s="4"/>
      <c r="VHJ155" s="4"/>
      <c r="VHK155" s="4"/>
      <c r="VHL155" s="4"/>
      <c r="VHM155" s="4"/>
      <c r="VHN155" s="4"/>
      <c r="VHO155" s="4"/>
      <c r="VHP155" s="4"/>
      <c r="VHQ155" s="4"/>
      <c r="VHR155" s="4"/>
      <c r="VHS155" s="4"/>
      <c r="VHT155" s="4"/>
      <c r="VHU155" s="4"/>
      <c r="VHV155" s="4"/>
      <c r="VHW155" s="4"/>
      <c r="VHX155" s="4"/>
      <c r="VHY155" s="4"/>
      <c r="VHZ155" s="4"/>
      <c r="VIA155" s="4"/>
      <c r="VIB155" s="4"/>
      <c r="VIC155" s="4"/>
      <c r="VID155" s="4"/>
      <c r="VIE155" s="4"/>
      <c r="VIF155" s="4"/>
      <c r="VIG155" s="4"/>
      <c r="VIH155" s="4"/>
      <c r="VII155" s="4"/>
      <c r="VIJ155" s="4"/>
      <c r="VIK155" s="4"/>
      <c r="VIL155" s="4"/>
      <c r="VIM155" s="4"/>
      <c r="VIN155" s="4"/>
      <c r="VIO155" s="4"/>
      <c r="VIP155" s="4"/>
      <c r="VIQ155" s="4"/>
      <c r="VIR155" s="4"/>
      <c r="VIS155" s="4"/>
      <c r="VIT155" s="4"/>
      <c r="VIU155" s="4"/>
      <c r="VIV155" s="4"/>
      <c r="VIW155" s="4"/>
      <c r="VIX155" s="4"/>
      <c r="VIY155" s="4"/>
      <c r="VIZ155" s="4"/>
      <c r="VJA155" s="4"/>
      <c r="VJB155" s="4"/>
      <c r="VJC155" s="4"/>
      <c r="VJD155" s="4"/>
      <c r="VJE155" s="4"/>
      <c r="VJF155" s="4"/>
      <c r="VJG155" s="4"/>
      <c r="VJH155" s="4"/>
      <c r="VJI155" s="4"/>
      <c r="VJJ155" s="4"/>
      <c r="VJK155" s="4"/>
      <c r="VJL155" s="4"/>
      <c r="VJM155" s="4"/>
      <c r="VJN155" s="4"/>
      <c r="VJO155" s="4"/>
      <c r="VJP155" s="4"/>
      <c r="VJQ155" s="4"/>
      <c r="VJR155" s="4"/>
      <c r="VJS155" s="4"/>
      <c r="VJT155" s="4"/>
      <c r="VJU155" s="4"/>
      <c r="VJV155" s="4"/>
      <c r="VJW155" s="4"/>
      <c r="VJX155" s="4"/>
      <c r="VJY155" s="4"/>
      <c r="VJZ155" s="4"/>
      <c r="VKA155" s="4"/>
      <c r="VKB155" s="4"/>
      <c r="VKC155" s="4"/>
      <c r="VKD155" s="4"/>
      <c r="VKE155" s="4"/>
      <c r="VKF155" s="4"/>
      <c r="VKG155" s="4"/>
      <c r="VKH155" s="4"/>
      <c r="VKI155" s="4"/>
      <c r="VKJ155" s="4"/>
      <c r="VKK155" s="4"/>
      <c r="VKL155" s="4"/>
      <c r="VKM155" s="4"/>
      <c r="VKN155" s="4"/>
      <c r="VKO155" s="4"/>
      <c r="VKP155" s="4"/>
      <c r="VKQ155" s="4"/>
      <c r="VKR155" s="4"/>
      <c r="VKS155" s="4"/>
      <c r="VKT155" s="4"/>
      <c r="VKU155" s="4"/>
      <c r="VKV155" s="4"/>
      <c r="VKW155" s="4"/>
      <c r="VKX155" s="4"/>
      <c r="VKY155" s="4"/>
      <c r="VKZ155" s="4"/>
      <c r="VLA155" s="4"/>
      <c r="VLB155" s="4"/>
      <c r="VLC155" s="4"/>
      <c r="VLD155" s="4"/>
      <c r="VLE155" s="4"/>
      <c r="VLF155" s="4"/>
      <c r="VLG155" s="4"/>
      <c r="VLH155" s="4"/>
      <c r="VLI155" s="4"/>
      <c r="VLJ155" s="4"/>
      <c r="VLK155" s="4"/>
      <c r="VLL155" s="4"/>
      <c r="VLM155" s="4"/>
      <c r="VLN155" s="4"/>
      <c r="VLO155" s="4"/>
      <c r="VLP155" s="4"/>
      <c r="VLQ155" s="4"/>
      <c r="VLR155" s="4"/>
      <c r="VLS155" s="4"/>
      <c r="VLT155" s="4"/>
      <c r="VLU155" s="4"/>
      <c r="VLV155" s="4"/>
      <c r="VLW155" s="4"/>
      <c r="VLX155" s="4"/>
      <c r="VLY155" s="4"/>
      <c r="VLZ155" s="4"/>
      <c r="VMA155" s="4"/>
      <c r="VMB155" s="4"/>
      <c r="VMC155" s="4"/>
      <c r="VMD155" s="4"/>
      <c r="VME155" s="4"/>
      <c r="VMF155" s="4"/>
      <c r="VMG155" s="4"/>
      <c r="VMH155" s="4"/>
      <c r="VMI155" s="4"/>
      <c r="VMJ155" s="4"/>
      <c r="VMK155" s="4"/>
      <c r="VML155" s="4"/>
      <c r="VMM155" s="4"/>
      <c r="VMN155" s="4"/>
      <c r="VMO155" s="4"/>
      <c r="VMP155" s="4"/>
      <c r="VMQ155" s="4"/>
      <c r="VMR155" s="4"/>
      <c r="VMS155" s="4"/>
      <c r="VMT155" s="4"/>
      <c r="VMU155" s="4"/>
      <c r="VMV155" s="4"/>
      <c r="VMW155" s="4"/>
      <c r="VMX155" s="4"/>
      <c r="VMY155" s="4"/>
      <c r="VMZ155" s="4"/>
      <c r="VNA155" s="4"/>
      <c r="VNB155" s="4"/>
      <c r="VNC155" s="4"/>
      <c r="VND155" s="4"/>
      <c r="VNE155" s="4"/>
      <c r="VNF155" s="4"/>
      <c r="VNG155" s="4"/>
      <c r="VNH155" s="4"/>
      <c r="VNI155" s="4"/>
      <c r="VNJ155" s="4"/>
      <c r="VNK155" s="4"/>
      <c r="VNL155" s="4"/>
      <c r="VNM155" s="4"/>
      <c r="VNN155" s="4"/>
      <c r="VNO155" s="4"/>
      <c r="VNP155" s="4"/>
      <c r="VNQ155" s="4"/>
      <c r="VNR155" s="4"/>
      <c r="VNS155" s="4"/>
      <c r="VNT155" s="4"/>
      <c r="VNU155" s="4"/>
      <c r="VNV155" s="4"/>
      <c r="VNW155" s="4"/>
      <c r="VNX155" s="4"/>
      <c r="VNY155" s="4"/>
      <c r="VNZ155" s="4"/>
      <c r="VOA155" s="4"/>
      <c r="VOB155" s="4"/>
      <c r="VOC155" s="4"/>
      <c r="VOD155" s="4"/>
      <c r="VOE155" s="4"/>
      <c r="VOF155" s="4"/>
      <c r="VOG155" s="4"/>
      <c r="VOH155" s="4"/>
      <c r="VOI155" s="4"/>
      <c r="VOJ155" s="4"/>
      <c r="VOK155" s="4"/>
      <c r="VOL155" s="4"/>
      <c r="VOM155" s="4"/>
      <c r="VON155" s="4"/>
      <c r="VOO155" s="4"/>
      <c r="VOP155" s="4"/>
      <c r="VOQ155" s="4"/>
      <c r="VOR155" s="4"/>
      <c r="VOS155" s="4"/>
      <c r="VOT155" s="4"/>
      <c r="VOU155" s="4"/>
      <c r="VOV155" s="4"/>
      <c r="VOW155" s="4"/>
      <c r="VOX155" s="4"/>
      <c r="VOY155" s="4"/>
      <c r="VOZ155" s="4"/>
      <c r="VPA155" s="4"/>
      <c r="VPB155" s="4"/>
      <c r="VPC155" s="4"/>
      <c r="VPD155" s="4"/>
      <c r="VPE155" s="4"/>
      <c r="VPF155" s="4"/>
      <c r="VPG155" s="4"/>
      <c r="VPH155" s="4"/>
      <c r="VPI155" s="4"/>
      <c r="VPJ155" s="4"/>
      <c r="VPK155" s="4"/>
      <c r="VPL155" s="4"/>
      <c r="VPM155" s="4"/>
      <c r="VPN155" s="4"/>
      <c r="VPO155" s="4"/>
      <c r="VPP155" s="4"/>
      <c r="VPQ155" s="4"/>
      <c r="VPR155" s="4"/>
      <c r="VPS155" s="4"/>
      <c r="VPT155" s="4"/>
      <c r="VPU155" s="4"/>
      <c r="VPV155" s="4"/>
      <c r="VPW155" s="4"/>
      <c r="VPX155" s="4"/>
      <c r="VPY155" s="4"/>
      <c r="VPZ155" s="4"/>
      <c r="VQA155" s="4"/>
      <c r="VQB155" s="4"/>
      <c r="VQC155" s="4"/>
      <c r="VQD155" s="4"/>
      <c r="VQE155" s="4"/>
      <c r="VQF155" s="4"/>
      <c r="VQG155" s="4"/>
      <c r="VQH155" s="4"/>
      <c r="VQI155" s="4"/>
      <c r="VQJ155" s="4"/>
      <c r="VQK155" s="4"/>
      <c r="VQL155" s="4"/>
      <c r="VQM155" s="4"/>
      <c r="VQN155" s="4"/>
      <c r="VQO155" s="4"/>
      <c r="VQP155" s="4"/>
      <c r="VQQ155" s="4"/>
      <c r="VQR155" s="4"/>
      <c r="VQS155" s="4"/>
      <c r="VQT155" s="4"/>
      <c r="VQU155" s="4"/>
      <c r="VQV155" s="4"/>
      <c r="VQW155" s="4"/>
      <c r="VQX155" s="4"/>
      <c r="VQY155" s="4"/>
      <c r="VQZ155" s="4"/>
      <c r="VRA155" s="4"/>
      <c r="VRB155" s="4"/>
      <c r="VRC155" s="4"/>
      <c r="VRD155" s="4"/>
      <c r="VRE155" s="4"/>
      <c r="VRF155" s="4"/>
      <c r="VRG155" s="4"/>
      <c r="VRH155" s="4"/>
      <c r="VRI155" s="4"/>
      <c r="VRJ155" s="4"/>
      <c r="VRK155" s="4"/>
      <c r="VRL155" s="4"/>
      <c r="VRM155" s="4"/>
      <c r="VRN155" s="4"/>
      <c r="VRO155" s="4"/>
      <c r="VRP155" s="4"/>
      <c r="VRQ155" s="4"/>
      <c r="VRR155" s="4"/>
      <c r="VRS155" s="4"/>
      <c r="VRT155" s="4"/>
      <c r="VRU155" s="4"/>
      <c r="VRV155" s="4"/>
      <c r="VRW155" s="4"/>
      <c r="VRX155" s="4"/>
      <c r="VRY155" s="4"/>
      <c r="VRZ155" s="4"/>
      <c r="VSA155" s="4"/>
      <c r="VSB155" s="4"/>
      <c r="VSC155" s="4"/>
      <c r="VSD155" s="4"/>
      <c r="VSE155" s="4"/>
      <c r="VSF155" s="4"/>
      <c r="VSG155" s="4"/>
      <c r="VSH155" s="4"/>
      <c r="VSI155" s="4"/>
      <c r="VSJ155" s="4"/>
      <c r="VSK155" s="4"/>
      <c r="VSL155" s="4"/>
      <c r="VSM155" s="4"/>
      <c r="VSN155" s="4"/>
      <c r="VSO155" s="4"/>
      <c r="VSP155" s="4"/>
      <c r="VSQ155" s="4"/>
      <c r="VSR155" s="4"/>
      <c r="VSS155" s="4"/>
      <c r="VST155" s="4"/>
      <c r="VSU155" s="4"/>
      <c r="VSV155" s="4"/>
      <c r="VSW155" s="4"/>
      <c r="VSX155" s="4"/>
      <c r="VSY155" s="4"/>
      <c r="VSZ155" s="4"/>
      <c r="VTA155" s="4"/>
      <c r="VTB155" s="4"/>
      <c r="VTC155" s="4"/>
      <c r="VTD155" s="4"/>
      <c r="VTE155" s="4"/>
      <c r="VTF155" s="4"/>
      <c r="VTG155" s="4"/>
      <c r="VTH155" s="4"/>
      <c r="VTI155" s="4"/>
      <c r="VTJ155" s="4"/>
      <c r="VTK155" s="4"/>
      <c r="VTL155" s="4"/>
      <c r="VTM155" s="4"/>
      <c r="VTN155" s="4"/>
      <c r="VTO155" s="4"/>
      <c r="VTP155" s="4"/>
      <c r="VTQ155" s="4"/>
      <c r="VTR155" s="4"/>
      <c r="VTS155" s="4"/>
      <c r="VTT155" s="4"/>
      <c r="VTU155" s="4"/>
      <c r="VTV155" s="4"/>
      <c r="VTW155" s="4"/>
      <c r="VTX155" s="4"/>
      <c r="VTY155" s="4"/>
      <c r="VTZ155" s="4"/>
      <c r="VUA155" s="4"/>
      <c r="VUB155" s="4"/>
      <c r="VUC155" s="4"/>
      <c r="VUD155" s="4"/>
      <c r="VUE155" s="4"/>
      <c r="VUF155" s="4"/>
      <c r="VUG155" s="4"/>
      <c r="VUH155" s="4"/>
      <c r="VUI155" s="4"/>
      <c r="VUJ155" s="4"/>
      <c r="VUK155" s="4"/>
      <c r="VUL155" s="4"/>
      <c r="VUM155" s="4"/>
      <c r="VUN155" s="4"/>
      <c r="VUO155" s="4"/>
      <c r="VUP155" s="4"/>
      <c r="VUQ155" s="4"/>
      <c r="VUR155" s="4"/>
      <c r="VUS155" s="4"/>
      <c r="VUT155" s="4"/>
      <c r="VUU155" s="4"/>
      <c r="VUV155" s="4"/>
      <c r="VUW155" s="4"/>
      <c r="VUX155" s="4"/>
      <c r="VUY155" s="4"/>
      <c r="VUZ155" s="4"/>
      <c r="VVA155" s="4"/>
      <c r="VVB155" s="4"/>
      <c r="VVC155" s="4"/>
      <c r="VVD155" s="4"/>
      <c r="VVE155" s="4"/>
      <c r="VVF155" s="4"/>
      <c r="VVG155" s="4"/>
      <c r="VVH155" s="4"/>
      <c r="VVI155" s="4"/>
      <c r="VVJ155" s="4"/>
      <c r="VVK155" s="4"/>
      <c r="VVL155" s="4"/>
      <c r="VVM155" s="4"/>
      <c r="VVN155" s="4"/>
      <c r="VVO155" s="4"/>
      <c r="VVP155" s="4"/>
      <c r="VVQ155" s="4"/>
      <c r="VVR155" s="4"/>
      <c r="VVS155" s="4"/>
      <c r="VVT155" s="4"/>
      <c r="VVU155" s="4"/>
      <c r="VVV155" s="4"/>
      <c r="VVW155" s="4"/>
      <c r="VVX155" s="4"/>
      <c r="VVY155" s="4"/>
      <c r="VVZ155" s="4"/>
      <c r="VWA155" s="4"/>
      <c r="VWB155" s="4"/>
      <c r="VWC155" s="4"/>
      <c r="VWD155" s="4"/>
      <c r="VWE155" s="4"/>
      <c r="VWF155" s="4"/>
      <c r="VWG155" s="4"/>
      <c r="VWH155" s="4"/>
      <c r="VWI155" s="4"/>
      <c r="VWJ155" s="4"/>
      <c r="VWK155" s="4"/>
      <c r="VWL155" s="4"/>
      <c r="VWM155" s="4"/>
      <c r="VWN155" s="4"/>
      <c r="VWO155" s="4"/>
      <c r="VWP155" s="4"/>
      <c r="VWQ155" s="4"/>
      <c r="VWR155" s="4"/>
      <c r="VWS155" s="4"/>
      <c r="VWT155" s="4"/>
      <c r="VWU155" s="4"/>
      <c r="VWV155" s="4"/>
      <c r="VWW155" s="4"/>
      <c r="VWX155" s="4"/>
      <c r="VWY155" s="4"/>
      <c r="VWZ155" s="4"/>
      <c r="VXA155" s="4"/>
      <c r="VXB155" s="4"/>
      <c r="VXC155" s="4"/>
      <c r="VXD155" s="4"/>
      <c r="VXE155" s="4"/>
      <c r="VXF155" s="4"/>
      <c r="VXG155" s="4"/>
      <c r="VXH155" s="4"/>
      <c r="VXI155" s="4"/>
      <c r="VXJ155" s="4"/>
      <c r="VXK155" s="4"/>
      <c r="VXL155" s="4"/>
      <c r="VXM155" s="4"/>
      <c r="VXN155" s="4"/>
      <c r="VXO155" s="4"/>
      <c r="VXP155" s="4"/>
      <c r="VXQ155" s="4"/>
      <c r="VXR155" s="4"/>
      <c r="VXS155" s="4"/>
      <c r="VXT155" s="4"/>
      <c r="VXU155" s="4"/>
      <c r="VXV155" s="4"/>
      <c r="VXW155" s="4"/>
      <c r="VXX155" s="4"/>
      <c r="VXY155" s="4"/>
      <c r="VXZ155" s="4"/>
      <c r="VYA155" s="4"/>
      <c r="VYB155" s="4"/>
      <c r="VYC155" s="4"/>
      <c r="VYD155" s="4"/>
      <c r="VYE155" s="4"/>
      <c r="VYF155" s="4"/>
      <c r="VYG155" s="4"/>
      <c r="VYH155" s="4"/>
      <c r="VYI155" s="4"/>
      <c r="VYJ155" s="4"/>
      <c r="VYK155" s="4"/>
      <c r="VYL155" s="4"/>
      <c r="VYM155" s="4"/>
      <c r="VYN155" s="4"/>
      <c r="VYO155" s="4"/>
      <c r="VYP155" s="4"/>
      <c r="VYQ155" s="4"/>
      <c r="VYR155" s="4"/>
      <c r="VYS155" s="4"/>
      <c r="VYT155" s="4"/>
      <c r="VYU155" s="4"/>
      <c r="VYV155" s="4"/>
      <c r="VYW155" s="4"/>
      <c r="VYX155" s="4"/>
      <c r="VYY155" s="4"/>
      <c r="VYZ155" s="4"/>
      <c r="VZA155" s="4"/>
      <c r="VZB155" s="4"/>
      <c r="VZC155" s="4"/>
      <c r="VZD155" s="4"/>
      <c r="VZE155" s="4"/>
      <c r="VZF155" s="4"/>
      <c r="VZG155" s="4"/>
      <c r="VZH155" s="4"/>
      <c r="VZI155" s="4"/>
      <c r="VZJ155" s="4"/>
      <c r="VZK155" s="4"/>
      <c r="VZL155" s="4"/>
      <c r="VZM155" s="4"/>
      <c r="VZN155" s="4"/>
      <c r="VZO155" s="4"/>
      <c r="VZP155" s="4"/>
      <c r="VZQ155" s="4"/>
      <c r="VZR155" s="4"/>
      <c r="VZS155" s="4"/>
      <c r="VZT155" s="4"/>
      <c r="VZU155" s="4"/>
      <c r="VZV155" s="4"/>
      <c r="VZW155" s="4"/>
      <c r="VZX155" s="4"/>
      <c r="VZY155" s="4"/>
      <c r="VZZ155" s="4"/>
      <c r="WAA155" s="4"/>
      <c r="WAB155" s="4"/>
      <c r="WAC155" s="4"/>
      <c r="WAD155" s="4"/>
      <c r="WAE155" s="4"/>
      <c r="WAF155" s="4"/>
      <c r="WAG155" s="4"/>
      <c r="WAH155" s="4"/>
      <c r="WAI155" s="4"/>
      <c r="WAJ155" s="4"/>
      <c r="WAK155" s="4"/>
      <c r="WAL155" s="4"/>
      <c r="WAM155" s="4"/>
      <c r="WAN155" s="4"/>
      <c r="WAO155" s="4"/>
      <c r="WAP155" s="4"/>
      <c r="WAQ155" s="4"/>
      <c r="WAR155" s="4"/>
      <c r="WAS155" s="4"/>
      <c r="WAT155" s="4"/>
      <c r="WAU155" s="4"/>
      <c r="WAV155" s="4"/>
      <c r="WAW155" s="4"/>
      <c r="WAX155" s="4"/>
      <c r="WAY155" s="4"/>
      <c r="WAZ155" s="4"/>
      <c r="WBA155" s="4"/>
      <c r="WBB155" s="4"/>
      <c r="WBC155" s="4"/>
      <c r="WBD155" s="4"/>
      <c r="WBE155" s="4"/>
      <c r="WBF155" s="4"/>
      <c r="WBG155" s="4"/>
      <c r="WBH155" s="4"/>
      <c r="WBI155" s="4"/>
      <c r="WBJ155" s="4"/>
      <c r="WBK155" s="4"/>
      <c r="WBL155" s="4"/>
      <c r="WBM155" s="4"/>
      <c r="WBN155" s="4"/>
      <c r="WBO155" s="4"/>
      <c r="WBP155" s="4"/>
      <c r="WBQ155" s="4"/>
      <c r="WBR155" s="4"/>
      <c r="WBS155" s="4"/>
      <c r="WBT155" s="4"/>
      <c r="WBU155" s="4"/>
      <c r="WBV155" s="4"/>
      <c r="WBW155" s="4"/>
      <c r="WBX155" s="4"/>
      <c r="WBY155" s="4"/>
      <c r="WBZ155" s="4"/>
      <c r="WCA155" s="4"/>
      <c r="WCB155" s="4"/>
      <c r="WCC155" s="4"/>
      <c r="WCD155" s="4"/>
      <c r="WCE155" s="4"/>
      <c r="WCF155" s="4"/>
      <c r="WCG155" s="4"/>
      <c r="WCH155" s="4"/>
      <c r="WCI155" s="4"/>
      <c r="WCJ155" s="4"/>
      <c r="WCK155" s="4"/>
      <c r="WCL155" s="4"/>
      <c r="WCM155" s="4"/>
      <c r="WCN155" s="4"/>
      <c r="WCO155" s="4"/>
      <c r="WCP155" s="4"/>
      <c r="WCQ155" s="4"/>
      <c r="WCR155" s="4"/>
      <c r="WCS155" s="4"/>
      <c r="WCT155" s="4"/>
      <c r="WCU155" s="4"/>
      <c r="WCV155" s="4"/>
      <c r="WCW155" s="4"/>
      <c r="WCX155" s="4"/>
      <c r="WCY155" s="4"/>
      <c r="WCZ155" s="4"/>
      <c r="WDA155" s="4"/>
      <c r="WDB155" s="4"/>
      <c r="WDC155" s="4"/>
      <c r="WDD155" s="4"/>
      <c r="WDE155" s="4"/>
      <c r="WDF155" s="4"/>
      <c r="WDG155" s="4"/>
      <c r="WDH155" s="4"/>
      <c r="WDI155" s="4"/>
      <c r="WDJ155" s="4"/>
      <c r="WDK155" s="4"/>
      <c r="WDL155" s="4"/>
      <c r="WDM155" s="4"/>
      <c r="WDN155" s="4"/>
      <c r="WDO155" s="4"/>
      <c r="WDP155" s="4"/>
      <c r="WDQ155" s="4"/>
      <c r="WDR155" s="4"/>
      <c r="WDS155" s="4"/>
      <c r="WDT155" s="4"/>
      <c r="WDU155" s="4"/>
      <c r="WDV155" s="4"/>
      <c r="WDW155" s="4"/>
      <c r="WDX155" s="4"/>
      <c r="WDY155" s="4"/>
      <c r="WDZ155" s="4"/>
      <c r="WEA155" s="4"/>
      <c r="WEB155" s="4"/>
      <c r="WEC155" s="4"/>
      <c r="WED155" s="4"/>
      <c r="WEE155" s="4"/>
      <c r="WEF155" s="4"/>
      <c r="WEG155" s="4"/>
      <c r="WEH155" s="4"/>
      <c r="WEI155" s="4"/>
      <c r="WEJ155" s="4"/>
      <c r="WEK155" s="4"/>
      <c r="WEL155" s="4"/>
      <c r="WEM155" s="4"/>
      <c r="WEN155" s="4"/>
      <c r="WEO155" s="4"/>
      <c r="WEP155" s="4"/>
      <c r="WEQ155" s="4"/>
      <c r="WER155" s="4"/>
      <c r="WES155" s="4"/>
      <c r="WET155" s="4"/>
      <c r="WEU155" s="4"/>
      <c r="WEV155" s="4"/>
      <c r="WEW155" s="4"/>
      <c r="WEX155" s="4"/>
      <c r="WEY155" s="4"/>
      <c r="WEZ155" s="4"/>
      <c r="WFA155" s="4"/>
      <c r="WFB155" s="4"/>
      <c r="WFC155" s="4"/>
      <c r="WFD155" s="4"/>
      <c r="WFE155" s="4"/>
      <c r="WFF155" s="4"/>
      <c r="WFG155" s="4"/>
      <c r="WFH155" s="4"/>
      <c r="WFI155" s="4"/>
      <c r="WFJ155" s="4"/>
      <c r="WFK155" s="4"/>
      <c r="WFL155" s="4"/>
      <c r="WFM155" s="4"/>
      <c r="WFN155" s="4"/>
      <c r="WFO155" s="4"/>
      <c r="WFP155" s="4"/>
      <c r="WFQ155" s="4"/>
      <c r="WFR155" s="4"/>
      <c r="WFS155" s="4"/>
      <c r="WFT155" s="4"/>
      <c r="WFU155" s="4"/>
      <c r="WFV155" s="4"/>
      <c r="WFW155" s="4"/>
      <c r="WFX155" s="4"/>
      <c r="WFY155" s="4"/>
      <c r="WFZ155" s="4"/>
      <c r="WGA155" s="4"/>
      <c r="WGB155" s="4"/>
      <c r="WGC155" s="4"/>
      <c r="WGD155" s="4"/>
      <c r="WGE155" s="4"/>
      <c r="WGF155" s="4"/>
      <c r="WGG155" s="4"/>
      <c r="WGH155" s="4"/>
      <c r="WGI155" s="4"/>
      <c r="WGJ155" s="4"/>
      <c r="WGK155" s="4"/>
      <c r="WGL155" s="4"/>
      <c r="WGM155" s="4"/>
      <c r="WGN155" s="4"/>
      <c r="WGO155" s="4"/>
      <c r="WGP155" s="4"/>
      <c r="WGQ155" s="4"/>
      <c r="WGR155" s="4"/>
      <c r="WGS155" s="4"/>
      <c r="WGT155" s="4"/>
      <c r="WGU155" s="4"/>
      <c r="WGV155" s="4"/>
      <c r="WGW155" s="4"/>
      <c r="WGX155" s="4"/>
      <c r="WGY155" s="4"/>
      <c r="WGZ155" s="4"/>
      <c r="WHA155" s="4"/>
      <c r="WHB155" s="4"/>
      <c r="WHC155" s="4"/>
      <c r="WHD155" s="4"/>
      <c r="WHE155" s="4"/>
      <c r="WHF155" s="4"/>
      <c r="WHG155" s="4"/>
      <c r="WHH155" s="4"/>
      <c r="WHI155" s="4"/>
      <c r="WHJ155" s="4"/>
      <c r="WHK155" s="4"/>
      <c r="WHL155" s="4"/>
      <c r="WHM155" s="4"/>
      <c r="WHN155" s="4"/>
      <c r="WHO155" s="4"/>
      <c r="WHP155" s="4"/>
      <c r="WHQ155" s="4"/>
      <c r="WHR155" s="4"/>
      <c r="WHS155" s="4"/>
      <c r="WHT155" s="4"/>
      <c r="WHU155" s="4"/>
      <c r="WHV155" s="4"/>
      <c r="WHW155" s="4"/>
      <c r="WHX155" s="4"/>
      <c r="WHY155" s="4"/>
      <c r="WHZ155" s="4"/>
      <c r="WIA155" s="4"/>
      <c r="WIB155" s="4"/>
      <c r="WIC155" s="4"/>
      <c r="WID155" s="4"/>
      <c r="WIE155" s="4"/>
      <c r="WIF155" s="4"/>
      <c r="WIG155" s="4"/>
      <c r="WIH155" s="4"/>
      <c r="WII155" s="4"/>
      <c r="WIJ155" s="4"/>
      <c r="WIK155" s="4"/>
      <c r="WIL155" s="4"/>
      <c r="WIM155" s="4"/>
      <c r="WIN155" s="4"/>
      <c r="WIO155" s="4"/>
      <c r="WIP155" s="4"/>
      <c r="WIQ155" s="4"/>
      <c r="WIR155" s="4"/>
      <c r="WIS155" s="4"/>
      <c r="WIT155" s="4"/>
      <c r="WIU155" s="4"/>
      <c r="WIV155" s="4"/>
      <c r="WIW155" s="4"/>
      <c r="WIX155" s="4"/>
      <c r="WIY155" s="4"/>
      <c r="WIZ155" s="4"/>
      <c r="WJA155" s="4"/>
      <c r="WJB155" s="4"/>
      <c r="WJC155" s="4"/>
      <c r="WJD155" s="4"/>
      <c r="WJE155" s="4"/>
      <c r="WJF155" s="4"/>
      <c r="WJG155" s="4"/>
      <c r="WJH155" s="4"/>
      <c r="WJI155" s="4"/>
      <c r="WJJ155" s="4"/>
      <c r="WJK155" s="4"/>
      <c r="WJL155" s="4"/>
      <c r="WJM155" s="4"/>
      <c r="WJN155" s="4"/>
      <c r="WJO155" s="4"/>
      <c r="WJP155" s="4"/>
      <c r="WJQ155" s="4"/>
      <c r="WJR155" s="4"/>
      <c r="WJS155" s="4"/>
      <c r="WJT155" s="4"/>
      <c r="WJU155" s="4"/>
      <c r="WJV155" s="4"/>
      <c r="WJW155" s="4"/>
      <c r="WJX155" s="4"/>
      <c r="WJY155" s="4"/>
      <c r="WJZ155" s="4"/>
      <c r="WKA155" s="4"/>
      <c r="WKB155" s="4"/>
      <c r="WKC155" s="4"/>
      <c r="WKD155" s="4"/>
      <c r="WKE155" s="4"/>
      <c r="WKF155" s="4"/>
      <c r="WKG155" s="4"/>
      <c r="WKH155" s="4"/>
      <c r="WKI155" s="4"/>
      <c r="WKJ155" s="4"/>
      <c r="WKK155" s="4"/>
      <c r="WKL155" s="4"/>
      <c r="WKM155" s="4"/>
      <c r="WKN155" s="4"/>
      <c r="WKO155" s="4"/>
      <c r="WKP155" s="4"/>
      <c r="WKQ155" s="4"/>
      <c r="WKR155" s="4"/>
      <c r="WKS155" s="4"/>
      <c r="WKT155" s="4"/>
      <c r="WKU155" s="4"/>
      <c r="WKV155" s="4"/>
      <c r="WKW155" s="4"/>
      <c r="WKX155" s="4"/>
      <c r="WKY155" s="4"/>
      <c r="WKZ155" s="4"/>
      <c r="WLA155" s="4"/>
      <c r="WLB155" s="4"/>
      <c r="WLC155" s="4"/>
      <c r="WLD155" s="4"/>
      <c r="WLE155" s="4"/>
      <c r="WLF155" s="4"/>
      <c r="WLG155" s="4"/>
      <c r="WLH155" s="4"/>
      <c r="WLI155" s="4"/>
      <c r="WLJ155" s="4"/>
      <c r="WLK155" s="4"/>
      <c r="WLL155" s="4"/>
      <c r="WLM155" s="4"/>
      <c r="WLN155" s="4"/>
      <c r="WLO155" s="4"/>
      <c r="WLP155" s="4"/>
      <c r="WLQ155" s="4"/>
      <c r="WLR155" s="4"/>
      <c r="WLS155" s="4"/>
      <c r="WLT155" s="4"/>
      <c r="WLU155" s="4"/>
      <c r="WLV155" s="4"/>
      <c r="WLW155" s="4"/>
      <c r="WLX155" s="4"/>
      <c r="WLY155" s="4"/>
      <c r="WLZ155" s="4"/>
      <c r="WMA155" s="4"/>
      <c r="WMB155" s="4"/>
      <c r="WMC155" s="4"/>
      <c r="WMD155" s="4"/>
      <c r="WME155" s="4"/>
      <c r="WMF155" s="4"/>
      <c r="WMG155" s="4"/>
      <c r="WMH155" s="4"/>
      <c r="WMI155" s="4"/>
      <c r="WMJ155" s="4"/>
      <c r="WMK155" s="4"/>
      <c r="WML155" s="4"/>
      <c r="WMM155" s="4"/>
      <c r="WMN155" s="4"/>
      <c r="WMO155" s="4"/>
      <c r="WMP155" s="4"/>
      <c r="WMQ155" s="4"/>
      <c r="WMR155" s="4"/>
      <c r="WMS155" s="4"/>
      <c r="WMT155" s="4"/>
      <c r="WMU155" s="4"/>
      <c r="WMV155" s="4"/>
      <c r="WMW155" s="4"/>
      <c r="WMX155" s="4"/>
      <c r="WMY155" s="4"/>
      <c r="WMZ155" s="4"/>
      <c r="WNA155" s="4"/>
      <c r="WNB155" s="4"/>
      <c r="WNC155" s="4"/>
      <c r="WND155" s="4"/>
      <c r="WNE155" s="4"/>
      <c r="WNF155" s="4"/>
      <c r="WNG155" s="4"/>
      <c r="WNH155" s="4"/>
      <c r="WNI155" s="4"/>
      <c r="WNJ155" s="4"/>
      <c r="WNK155" s="4"/>
      <c r="WNL155" s="4"/>
      <c r="WNM155" s="4"/>
      <c r="WNN155" s="4"/>
      <c r="WNO155" s="4"/>
      <c r="WNP155" s="4"/>
      <c r="WNQ155" s="4"/>
      <c r="WNR155" s="4"/>
      <c r="WNS155" s="4"/>
      <c r="WNT155" s="4"/>
      <c r="WNU155" s="4"/>
      <c r="WNV155" s="4"/>
      <c r="WNW155" s="4"/>
      <c r="WNX155" s="4"/>
      <c r="WNY155" s="4"/>
      <c r="WNZ155" s="4"/>
      <c r="WOA155" s="4"/>
      <c r="WOB155" s="4"/>
      <c r="WOC155" s="4"/>
      <c r="WOD155" s="4"/>
      <c r="WOE155" s="4"/>
      <c r="WOF155" s="4"/>
      <c r="WOG155" s="4"/>
      <c r="WOH155" s="4"/>
      <c r="WOI155" s="4"/>
      <c r="WOJ155" s="4"/>
      <c r="WOK155" s="4"/>
      <c r="WOL155" s="4"/>
      <c r="WOM155" s="4"/>
      <c r="WON155" s="4"/>
      <c r="WOO155" s="4"/>
      <c r="WOP155" s="4"/>
      <c r="WOQ155" s="4"/>
      <c r="WOR155" s="4"/>
      <c r="WOS155" s="4"/>
      <c r="WOT155" s="4"/>
      <c r="WOU155" s="4"/>
      <c r="WOV155" s="4"/>
      <c r="WOW155" s="4"/>
      <c r="WOX155" s="4"/>
      <c r="WOY155" s="4"/>
      <c r="WOZ155" s="4"/>
      <c r="WPA155" s="4"/>
      <c r="WPB155" s="4"/>
      <c r="WPC155" s="4"/>
      <c r="WPD155" s="4"/>
      <c r="WPE155" s="4"/>
      <c r="WPF155" s="4"/>
      <c r="WPG155" s="4"/>
      <c r="WPH155" s="4"/>
      <c r="WPI155" s="4"/>
      <c r="WPJ155" s="4"/>
      <c r="WPK155" s="4"/>
      <c r="WPL155" s="4"/>
      <c r="WPM155" s="4"/>
      <c r="WPN155" s="4"/>
      <c r="WPO155" s="4"/>
      <c r="WPP155" s="4"/>
      <c r="WPQ155" s="4"/>
      <c r="WPR155" s="4"/>
      <c r="WPS155" s="4"/>
      <c r="WPT155" s="4"/>
      <c r="WPU155" s="4"/>
      <c r="WPV155" s="4"/>
      <c r="WPW155" s="4"/>
      <c r="WPX155" s="4"/>
      <c r="WPY155" s="4"/>
      <c r="WPZ155" s="4"/>
      <c r="WQA155" s="4"/>
      <c r="WQB155" s="4"/>
      <c r="WQC155" s="4"/>
      <c r="WQD155" s="4"/>
      <c r="WQE155" s="4"/>
      <c r="WQF155" s="4"/>
      <c r="WQG155" s="4"/>
      <c r="WQH155" s="4"/>
      <c r="WQI155" s="4"/>
      <c r="WQJ155" s="4"/>
      <c r="WQK155" s="4"/>
      <c r="WQL155" s="4"/>
      <c r="WQM155" s="4"/>
      <c r="WQN155" s="4"/>
      <c r="WQO155" s="4"/>
      <c r="WQP155" s="4"/>
      <c r="WQQ155" s="4"/>
      <c r="WQR155" s="4"/>
      <c r="WQS155" s="4"/>
      <c r="WQT155" s="4"/>
      <c r="WQU155" s="4"/>
      <c r="WQV155" s="4"/>
      <c r="WQW155" s="4"/>
      <c r="WQX155" s="4"/>
      <c r="WQY155" s="4"/>
      <c r="WQZ155" s="4"/>
      <c r="WRA155" s="4"/>
      <c r="WRB155" s="4"/>
      <c r="WRC155" s="4"/>
      <c r="WRD155" s="4"/>
      <c r="WRE155" s="4"/>
      <c r="WRF155" s="4"/>
      <c r="WRG155" s="4"/>
      <c r="WRH155" s="4"/>
      <c r="WRI155" s="4"/>
      <c r="WRJ155" s="4"/>
      <c r="WRK155" s="4"/>
      <c r="WRL155" s="4"/>
      <c r="WRM155" s="4"/>
      <c r="WRN155" s="4"/>
      <c r="WRO155" s="4"/>
      <c r="WRP155" s="4"/>
      <c r="WRQ155" s="4"/>
      <c r="WRR155" s="4"/>
      <c r="WRS155" s="4"/>
      <c r="WRT155" s="4"/>
      <c r="WRU155" s="4"/>
      <c r="WRV155" s="4"/>
      <c r="WRW155" s="4"/>
      <c r="WRX155" s="4"/>
      <c r="WRY155" s="4"/>
      <c r="WRZ155" s="4"/>
      <c r="WSA155" s="4"/>
      <c r="WSB155" s="4"/>
      <c r="WSC155" s="4"/>
      <c r="WSD155" s="4"/>
      <c r="WSE155" s="4"/>
      <c r="WSF155" s="4"/>
      <c r="WSG155" s="4"/>
      <c r="WSH155" s="4"/>
      <c r="WSI155" s="4"/>
      <c r="WSJ155" s="4"/>
      <c r="WSK155" s="4"/>
      <c r="WSL155" s="4"/>
      <c r="WSM155" s="4"/>
      <c r="WSN155" s="4"/>
      <c r="WSO155" s="4"/>
      <c r="WSP155" s="4"/>
      <c r="WSQ155" s="4"/>
      <c r="WSR155" s="4"/>
      <c r="WSS155" s="4"/>
      <c r="WST155" s="4"/>
      <c r="WSU155" s="4"/>
      <c r="WSV155" s="4"/>
      <c r="WSW155" s="4"/>
      <c r="WSX155" s="4"/>
      <c r="WSY155" s="4"/>
      <c r="WSZ155" s="4"/>
      <c r="WTA155" s="4"/>
      <c r="WTB155" s="4"/>
      <c r="WTC155" s="4"/>
      <c r="WTD155" s="4"/>
      <c r="WTE155" s="4"/>
      <c r="WTF155" s="4"/>
      <c r="WTG155" s="4"/>
      <c r="WTH155" s="4"/>
      <c r="WTI155" s="4"/>
      <c r="WTJ155" s="4"/>
      <c r="WTK155" s="4"/>
      <c r="WTL155" s="4"/>
      <c r="WTM155" s="4"/>
      <c r="WTN155" s="4"/>
      <c r="WTO155" s="4"/>
      <c r="WTP155" s="4"/>
      <c r="WTQ155" s="4"/>
      <c r="WTR155" s="4"/>
      <c r="WTS155" s="4"/>
      <c r="WTT155" s="4"/>
      <c r="WTU155" s="4"/>
      <c r="WTV155" s="4"/>
      <c r="WTW155" s="4"/>
      <c r="WTX155" s="4"/>
      <c r="WTY155" s="4"/>
      <c r="WTZ155" s="4"/>
      <c r="WUA155" s="4"/>
      <c r="WUB155" s="4"/>
      <c r="WUC155" s="4"/>
      <c r="WUD155" s="4"/>
      <c r="WUE155" s="4"/>
      <c r="WUF155" s="4"/>
      <c r="WUG155" s="4"/>
      <c r="WUH155" s="4"/>
      <c r="WUI155" s="4"/>
      <c r="WUJ155" s="4"/>
      <c r="WUK155" s="4"/>
      <c r="WUL155" s="4"/>
      <c r="WUM155" s="4"/>
      <c r="WUN155" s="4"/>
      <c r="WUO155" s="4"/>
      <c r="WUP155" s="4"/>
      <c r="WUQ155" s="4"/>
      <c r="WUR155" s="4"/>
      <c r="WUS155" s="4"/>
      <c r="WUT155" s="4"/>
      <c r="WUU155" s="4"/>
      <c r="WUV155" s="4"/>
      <c r="WUW155" s="4"/>
      <c r="WUX155" s="4"/>
      <c r="WUY155" s="4"/>
      <c r="WUZ155" s="4"/>
      <c r="WVA155" s="4"/>
      <c r="WVB155" s="4"/>
      <c r="WVC155" s="4"/>
      <c r="WVD155" s="4"/>
      <c r="WVE155" s="4"/>
      <c r="WVF155" s="4"/>
      <c r="WVG155" s="4"/>
      <c r="WVH155" s="4"/>
      <c r="WVI155" s="4"/>
      <c r="WVJ155" s="4"/>
      <c r="WVK155" s="4"/>
      <c r="WVL155" s="4"/>
      <c r="WVM155" s="4"/>
      <c r="WVN155" s="4"/>
      <c r="WVO155" s="4"/>
      <c r="WVP155" s="4"/>
      <c r="WVQ155" s="4"/>
      <c r="WVR155" s="4"/>
      <c r="WVS155" s="4"/>
      <c r="WVT155" s="4"/>
      <c r="WVU155" s="4"/>
      <c r="WVV155" s="4"/>
      <c r="WVW155" s="4"/>
      <c r="WVX155" s="4"/>
      <c r="WVY155" s="4"/>
      <c r="WVZ155" s="4"/>
      <c r="WWA155" s="4"/>
      <c r="WWB155" s="4"/>
      <c r="WWC155" s="4"/>
      <c r="WWD155" s="4"/>
      <c r="WWE155" s="4"/>
      <c r="WWF155" s="4"/>
      <c r="WWG155" s="4"/>
      <c r="WWH155" s="4"/>
      <c r="WWI155" s="4"/>
      <c r="WWJ155" s="4"/>
      <c r="WWK155" s="4"/>
      <c r="WWL155" s="4"/>
      <c r="WWM155" s="4"/>
      <c r="WWN155" s="4"/>
      <c r="WWO155" s="4"/>
      <c r="WWP155" s="4"/>
      <c r="WWQ155" s="4"/>
      <c r="WWR155" s="4"/>
      <c r="WWS155" s="4"/>
      <c r="WWT155" s="4"/>
      <c r="WWU155" s="4"/>
      <c r="WWV155" s="4"/>
      <c r="WWW155" s="4"/>
      <c r="WWX155" s="4"/>
      <c r="WWY155" s="4"/>
      <c r="WWZ155" s="4"/>
      <c r="WXA155" s="4"/>
      <c r="WXB155" s="4"/>
      <c r="WXC155" s="4"/>
      <c r="WXD155" s="4"/>
      <c r="WXE155" s="4"/>
      <c r="WXF155" s="4"/>
      <c r="WXG155" s="4"/>
      <c r="WXH155" s="4"/>
      <c r="WXI155" s="4"/>
      <c r="WXJ155" s="4"/>
      <c r="WXK155" s="4"/>
      <c r="WXL155" s="4"/>
      <c r="WXM155" s="4"/>
      <c r="WXN155" s="4"/>
      <c r="WXO155" s="4"/>
      <c r="WXP155" s="4"/>
      <c r="WXQ155" s="4"/>
      <c r="WXR155" s="4"/>
      <c r="WXS155" s="4"/>
      <c r="WXT155" s="4"/>
      <c r="WXU155" s="4"/>
      <c r="WXV155" s="4"/>
      <c r="WXW155" s="4"/>
      <c r="WXX155" s="4"/>
      <c r="WXY155" s="4"/>
      <c r="WXZ155" s="4"/>
      <c r="WYA155" s="4"/>
      <c r="WYB155" s="4"/>
      <c r="WYC155" s="4"/>
      <c r="WYD155" s="4"/>
      <c r="WYE155" s="4"/>
      <c r="WYF155" s="4"/>
      <c r="WYG155" s="4"/>
      <c r="WYH155" s="4"/>
      <c r="WYI155" s="4"/>
      <c r="WYJ155" s="4"/>
      <c r="WYK155" s="4"/>
      <c r="WYL155" s="4"/>
      <c r="WYM155" s="4"/>
      <c r="WYN155" s="4"/>
      <c r="WYO155" s="4"/>
      <c r="WYP155" s="4"/>
      <c r="WYQ155" s="4"/>
      <c r="WYR155" s="4"/>
      <c r="WYS155" s="4"/>
      <c r="WYT155" s="4"/>
      <c r="WYU155" s="4"/>
      <c r="WYV155" s="4"/>
      <c r="WYW155" s="4"/>
      <c r="WYX155" s="4"/>
      <c r="WYY155" s="4"/>
      <c r="WYZ155" s="4"/>
      <c r="WZA155" s="4"/>
      <c r="WZB155" s="4"/>
      <c r="WZC155" s="4"/>
      <c r="WZD155" s="4"/>
      <c r="WZE155" s="4"/>
      <c r="WZF155" s="4"/>
      <c r="WZG155" s="4"/>
      <c r="WZH155" s="4"/>
      <c r="WZI155" s="4"/>
      <c r="WZJ155" s="4"/>
      <c r="WZK155" s="4"/>
      <c r="WZL155" s="4"/>
      <c r="WZM155" s="4"/>
      <c r="WZN155" s="4"/>
      <c r="WZO155" s="4"/>
      <c r="WZP155" s="4"/>
      <c r="WZQ155" s="4"/>
      <c r="WZR155" s="4"/>
      <c r="WZS155" s="4"/>
      <c r="WZT155" s="4"/>
      <c r="WZU155" s="4"/>
      <c r="WZV155" s="4"/>
      <c r="WZW155" s="4"/>
      <c r="WZX155" s="4"/>
      <c r="WZY155" s="4"/>
      <c r="WZZ155" s="4"/>
      <c r="XAA155" s="4"/>
      <c r="XAB155" s="4"/>
      <c r="XAC155" s="4"/>
      <c r="XAD155" s="4"/>
      <c r="XAE155" s="4"/>
      <c r="XAF155" s="4"/>
      <c r="XAG155" s="4"/>
      <c r="XAH155" s="4"/>
      <c r="XAI155" s="4"/>
      <c r="XAJ155" s="4"/>
      <c r="XAK155" s="4"/>
      <c r="XAL155" s="4"/>
      <c r="XAM155" s="4"/>
      <c r="XAN155" s="4"/>
      <c r="XAO155" s="4"/>
      <c r="XAP155" s="4"/>
      <c r="XAQ155" s="4"/>
      <c r="XAR155" s="4"/>
      <c r="XAS155" s="4"/>
      <c r="XAT155" s="4"/>
      <c r="XAU155" s="4"/>
      <c r="XAV155" s="4"/>
      <c r="XAW155" s="4"/>
      <c r="XAX155" s="4"/>
      <c r="XAY155" s="4"/>
      <c r="XAZ155" s="4"/>
      <c r="XBA155" s="4"/>
      <c r="XBB155" s="4"/>
      <c r="XBC155" s="4"/>
      <c r="XBD155" s="4"/>
      <c r="XBE155" s="4"/>
      <c r="XBF155" s="4"/>
      <c r="XBG155" s="4"/>
      <c r="XBH155" s="4"/>
      <c r="XBI155" s="4"/>
      <c r="XBJ155" s="4"/>
      <c r="XBK155" s="4"/>
      <c r="XBL155" s="4"/>
      <c r="XBM155" s="4"/>
      <c r="XBN155" s="4"/>
      <c r="XBO155" s="4"/>
      <c r="XBP155" s="4"/>
      <c r="XBQ155" s="4"/>
      <c r="XBR155" s="4"/>
      <c r="XBS155" s="4"/>
      <c r="XBT155" s="4"/>
      <c r="XBU155" s="4"/>
      <c r="XBV155" s="4"/>
      <c r="XBW155" s="4"/>
      <c r="XBX155" s="4"/>
      <c r="XBY155" s="4"/>
      <c r="XBZ155" s="4"/>
      <c r="XCA155" s="4"/>
      <c r="XCB155" s="4"/>
      <c r="XCC155" s="4"/>
      <c r="XCD155" s="4"/>
      <c r="XCE155" s="4"/>
      <c r="XCF155" s="4"/>
      <c r="XCG155" s="4"/>
      <c r="XCH155" s="4"/>
      <c r="XCI155" s="4"/>
      <c r="XCJ155" s="4"/>
      <c r="XCK155" s="4"/>
      <c r="XCL155" s="4"/>
      <c r="XCM155" s="4"/>
      <c r="XCN155" s="4"/>
      <c r="XCO155" s="4"/>
      <c r="XCP155" s="4"/>
      <c r="XCQ155" s="4"/>
      <c r="XCR155" s="4"/>
      <c r="XCS155" s="4"/>
      <c r="XCT155" s="4"/>
      <c r="XCU155" s="4"/>
      <c r="XCV155" s="4"/>
      <c r="XCW155" s="4"/>
      <c r="XCX155" s="4"/>
      <c r="XCY155" s="4"/>
      <c r="XCZ155" s="4"/>
      <c r="XDA155" s="4"/>
      <c r="XDB155" s="4"/>
      <c r="XDC155" s="4"/>
      <c r="XDD155" s="4"/>
      <c r="XDE155" s="4"/>
      <c r="XDF155" s="4"/>
      <c r="XDG155" s="4"/>
      <c r="XDH155" s="4"/>
      <c r="XDI155" s="4"/>
      <c r="XDJ155" s="4"/>
      <c r="XDK155" s="4"/>
      <c r="XDL155" s="4"/>
      <c r="XDM155" s="4"/>
      <c r="XDN155" s="4"/>
      <c r="XDO155" s="4"/>
      <c r="XDP155" s="4"/>
      <c r="XDQ155" s="4"/>
      <c r="XDR155" s="4"/>
      <c r="XDS155" s="4"/>
      <c r="XDT155" s="4"/>
      <c r="XDU155" s="4"/>
      <c r="XDV155" s="4"/>
      <c r="XDW155" s="4"/>
      <c r="XDX155" s="4"/>
      <c r="XDY155" s="4"/>
      <c r="XDZ155" s="4"/>
      <c r="XEA155" s="4"/>
      <c r="XEB155" s="4"/>
      <c r="XEC155" s="4"/>
      <c r="XED155" s="4"/>
      <c r="XEE155" s="4"/>
      <c r="XEF155" s="4"/>
      <c r="XEG155" s="4"/>
      <c r="XEH155" s="4"/>
      <c r="XEI155" s="4"/>
      <c r="XEJ155" s="4"/>
      <c r="XEK155" s="4"/>
      <c r="XEL155" s="4"/>
      <c r="XEM155" s="4"/>
      <c r="XEN155" s="4"/>
      <c r="XEO155" s="4"/>
      <c r="XEP155" s="4"/>
      <c r="XEQ155" s="4"/>
      <c r="XER155" s="4"/>
      <c r="XES155" s="4"/>
      <c r="XET155" s="4"/>
      <c r="XEU155" s="4"/>
      <c r="XEV155" s="4"/>
      <c r="XEW155" s="4"/>
      <c r="XEX155" s="4"/>
      <c r="XEY155" s="4"/>
      <c r="XEZ155" s="4"/>
      <c r="XFA155" s="4"/>
      <c r="XFB155" s="4"/>
      <c r="XFC155" s="4"/>
    </row>
    <row r="156" s="2" customFormat="true" ht="18.75" hidden="false" customHeight="true" outlineLevel="0" collapsed="false">
      <c r="A156" s="75"/>
      <c r="B156" s="14"/>
      <c r="C156" s="30" t="s">
        <v>232</v>
      </c>
      <c r="D156" s="33" t="n">
        <f aca="false">SUM(D149:D155)</f>
        <v>760</v>
      </c>
      <c r="E156" s="27"/>
      <c r="F156" s="27"/>
      <c r="G156" s="27"/>
      <c r="H156" s="27"/>
      <c r="I156" s="27"/>
      <c r="J156" s="21"/>
      <c r="K156" s="21"/>
      <c r="L156" s="27"/>
      <c r="M156" s="27"/>
      <c r="N156" s="27"/>
      <c r="O156" s="27"/>
      <c r="P156" s="27"/>
      <c r="XBI156" s="3"/>
      <c r="XBJ156" s="3"/>
      <c r="XBK156" s="3"/>
      <c r="XBL156" s="3"/>
      <c r="XBM156" s="3"/>
      <c r="XBN156" s="3"/>
      <c r="XBO156" s="3"/>
      <c r="XBP156" s="3"/>
      <c r="XBQ156" s="3"/>
      <c r="XBR156" s="3"/>
      <c r="XBS156" s="3"/>
      <c r="XBT156" s="3"/>
      <c r="XBU156" s="3"/>
      <c r="XBV156" s="3"/>
      <c r="XBW156" s="3"/>
      <c r="XBX156" s="3"/>
      <c r="XBY156" s="3"/>
      <c r="XBZ156" s="3"/>
      <c r="XCA156" s="3"/>
      <c r="XCB156" s="3"/>
      <c r="XCC156" s="3"/>
      <c r="XCD156" s="3"/>
      <c r="XCE156" s="3"/>
      <c r="XCF156" s="3"/>
      <c r="XCG156" s="3"/>
      <c r="XCH156" s="3"/>
      <c r="XCI156" s="3"/>
      <c r="XCJ156" s="3"/>
      <c r="XCK156" s="3"/>
      <c r="XCL156" s="3"/>
      <c r="XCM156" s="3"/>
      <c r="XCN156" s="3"/>
      <c r="XCO156" s="3"/>
      <c r="XCP156" s="3"/>
      <c r="XCQ156" s="3"/>
      <c r="XCR156" s="3"/>
      <c r="XCS156" s="3"/>
      <c r="XCT156" s="3"/>
      <c r="XCU156" s="3"/>
      <c r="XCV156" s="3"/>
      <c r="XCW156" s="3"/>
      <c r="XCX156" s="3"/>
      <c r="XCY156" s="3"/>
      <c r="XCZ156" s="3"/>
      <c r="XDA156" s="3"/>
      <c r="XDB156" s="3"/>
      <c r="XDC156" s="3"/>
      <c r="XDD156" s="3"/>
      <c r="XDE156" s="3"/>
      <c r="XDF156" s="3"/>
      <c r="XDG156" s="3"/>
      <c r="XDH156" s="3"/>
      <c r="XDI156" s="3"/>
      <c r="XDJ156" s="3"/>
      <c r="XDK156" s="3"/>
      <c r="XDL156" s="3"/>
      <c r="XDM156" s="3"/>
      <c r="XDN156" s="3"/>
      <c r="XDO156" s="3"/>
      <c r="XDP156" s="3"/>
      <c r="XDQ156" s="3"/>
      <c r="XDR156" s="3"/>
      <c r="XDS156" s="3"/>
      <c r="XDT156" s="3"/>
      <c r="XDU156" s="3"/>
      <c r="XDV156" s="3"/>
      <c r="XDW156" s="3"/>
      <c r="XDX156" s="3"/>
      <c r="XDY156" s="3"/>
      <c r="XDZ156" s="3"/>
      <c r="XEA156" s="3"/>
      <c r="XEB156" s="3"/>
      <c r="XEC156" s="3"/>
      <c r="XED156" s="3"/>
      <c r="XEE156" s="3"/>
      <c r="XEF156" s="3"/>
      <c r="XEG156" s="3"/>
      <c r="XEH156" s="3"/>
      <c r="XEI156" s="3"/>
      <c r="XEJ156" s="3"/>
      <c r="XEK156" s="3"/>
      <c r="XEL156" s="3"/>
      <c r="XEM156" s="3"/>
      <c r="XEN156" s="3"/>
      <c r="XEO156" s="3"/>
      <c r="XEP156" s="3"/>
      <c r="XEQ156" s="3"/>
      <c r="XER156" s="3"/>
      <c r="XES156" s="3"/>
      <c r="XET156" s="3"/>
      <c r="XEU156" s="3"/>
      <c r="XEV156" s="3"/>
      <c r="XEW156" s="3"/>
      <c r="XEX156" s="3"/>
      <c r="XEY156" s="3"/>
      <c r="XEZ156" s="3"/>
      <c r="XFA156" s="3"/>
      <c r="XFB156" s="3"/>
      <c r="XFC156" s="3"/>
      <c r="XFD156" s="4"/>
    </row>
    <row r="157" customFormat="false" ht="13.8" hidden="false" customHeight="false" outlineLevel="0" collapsed="false">
      <c r="A157" s="33" t="s">
        <v>128</v>
      </c>
      <c r="B157" s="33"/>
      <c r="C157" s="33"/>
      <c r="D157" s="33"/>
      <c r="E157" s="32" t="n">
        <f aca="false">SUM(E149:E156)</f>
        <v>25.15</v>
      </c>
      <c r="F157" s="32" t="n">
        <f aca="false">SUM(F149:F156)</f>
        <v>34.102</v>
      </c>
      <c r="G157" s="32" t="n">
        <f aca="false">SUM(G149:G156)</f>
        <v>115.52</v>
      </c>
      <c r="H157" s="32" t="n">
        <f aca="false">SUM(H149:H156)</f>
        <v>938.12</v>
      </c>
      <c r="I157" s="32" t="n">
        <f aca="false">SUM(I149:I156)</f>
        <v>0.012</v>
      </c>
      <c r="J157" s="32" t="n">
        <f aca="false">SUM(J149:J156)</f>
        <v>0.549</v>
      </c>
      <c r="K157" s="32" t="n">
        <f aca="false">SUM(K149:K156)</f>
        <v>0.306</v>
      </c>
      <c r="L157" s="32" t="n">
        <f aca="false">SUM(L149:L156)</f>
        <v>19.62</v>
      </c>
      <c r="M157" s="32" t="n">
        <f aca="false">SUM(M149:M156)</f>
        <v>115.795</v>
      </c>
      <c r="N157" s="32" t="n">
        <f aca="false">SUM(N149:N156)</f>
        <v>102.155</v>
      </c>
      <c r="O157" s="32" t="n">
        <f aca="false">SUM(O149:O156)</f>
        <v>349.45</v>
      </c>
      <c r="P157" s="32" t="n">
        <f aca="false">SUM(P149:P156)</f>
        <v>7.105</v>
      </c>
    </row>
    <row r="160" customFormat="false" ht="12.75" hidden="false" customHeight="true" outlineLevel="0" collapsed="false">
      <c r="A160" s="49" t="s">
        <v>0</v>
      </c>
      <c r="B160" s="49" t="s">
        <v>1</v>
      </c>
      <c r="C160" s="50" t="s">
        <v>2</v>
      </c>
      <c r="D160" s="49" t="s">
        <v>3</v>
      </c>
      <c r="E160" s="51" t="s">
        <v>4</v>
      </c>
      <c r="F160" s="51"/>
      <c r="G160" s="51"/>
      <c r="H160" s="49" t="s">
        <v>5</v>
      </c>
      <c r="I160" s="8" t="s">
        <v>6</v>
      </c>
      <c r="J160" s="8"/>
      <c r="K160" s="8"/>
      <c r="L160" s="8"/>
      <c r="M160" s="8" t="s">
        <v>7</v>
      </c>
      <c r="N160" s="8"/>
      <c r="O160" s="8"/>
      <c r="P160" s="8"/>
    </row>
    <row r="161" customFormat="false" ht="13.8" hidden="false" customHeight="false" outlineLevel="0" collapsed="false">
      <c r="A161" s="49"/>
      <c r="B161" s="49"/>
      <c r="C161" s="50"/>
      <c r="D161" s="49"/>
      <c r="E161" s="51"/>
      <c r="F161" s="51"/>
      <c r="G161" s="51"/>
      <c r="H161" s="49"/>
      <c r="I161" s="8"/>
      <c r="J161" s="8"/>
      <c r="K161" s="8"/>
      <c r="L161" s="8"/>
      <c r="M161" s="8"/>
      <c r="N161" s="8"/>
      <c r="O161" s="8"/>
      <c r="P161" s="8"/>
    </row>
    <row r="162" customFormat="false" ht="56.25" hidden="false" customHeight="true" outlineLevel="0" collapsed="false">
      <c r="A162" s="49"/>
      <c r="B162" s="49"/>
      <c r="C162" s="50"/>
      <c r="D162" s="49"/>
      <c r="E162" s="49" t="s">
        <v>8</v>
      </c>
      <c r="F162" s="49" t="s">
        <v>9</v>
      </c>
      <c r="G162" s="49" t="s">
        <v>10</v>
      </c>
      <c r="H162" s="49"/>
      <c r="I162" s="11" t="s">
        <v>11</v>
      </c>
      <c r="J162" s="11" t="s">
        <v>12</v>
      </c>
      <c r="K162" s="11" t="s">
        <v>13</v>
      </c>
      <c r="L162" s="11" t="s">
        <v>14</v>
      </c>
      <c r="M162" s="6" t="s">
        <v>15</v>
      </c>
      <c r="N162" s="6" t="s">
        <v>16</v>
      </c>
      <c r="O162" s="6" t="s">
        <v>17</v>
      </c>
      <c r="P162" s="6" t="s">
        <v>18</v>
      </c>
    </row>
    <row r="163" customFormat="false" ht="17.35" hidden="false" customHeight="false" outlineLevel="0" collapsed="false">
      <c r="A163" s="12" t="s">
        <v>129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customFormat="false" ht="15" hidden="false" customHeight="true" outlineLevel="0" collapsed="false">
      <c r="A164" s="13" t="s">
        <v>20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</row>
    <row r="165" s="3" customFormat="true" ht="13.8" hidden="false" customHeight="false" outlineLevel="0" collapsed="false">
      <c r="A165" s="13"/>
      <c r="B165" s="21" t="s">
        <v>83</v>
      </c>
      <c r="C165" s="22" t="s">
        <v>84</v>
      </c>
      <c r="D165" s="20" t="n">
        <v>60</v>
      </c>
      <c r="E165" s="18" t="n">
        <f aca="false">BD165*60/50</f>
        <v>0.66</v>
      </c>
      <c r="F165" s="18" t="n">
        <f aca="false">BE165*60/50</f>
        <v>0.12</v>
      </c>
      <c r="G165" s="18" t="n">
        <f aca="false">BF165*60/50</f>
        <v>2.28</v>
      </c>
      <c r="H165" s="18" t="n">
        <f aca="false">BG165*60/50</f>
        <v>13.2</v>
      </c>
      <c r="I165" s="18" t="n">
        <f aca="false">BH165*60/50</f>
        <v>0</v>
      </c>
      <c r="J165" s="18" t="n">
        <f aca="false">BI165*60/50</f>
        <v>0.036</v>
      </c>
      <c r="K165" s="18" t="n">
        <f aca="false">BJ165*60/50</f>
        <v>0.024</v>
      </c>
      <c r="L165" s="18" t="n">
        <f aca="false">BK165*60/50</f>
        <v>10.5</v>
      </c>
      <c r="M165" s="18" t="n">
        <f aca="false">BL165*60/50</f>
        <v>8.4</v>
      </c>
      <c r="N165" s="18" t="n">
        <f aca="false">BM165*60/50</f>
        <v>12</v>
      </c>
      <c r="O165" s="18" t="n">
        <f aca="false">BN165*60/50</f>
        <v>15.6</v>
      </c>
      <c r="P165" s="18" t="n">
        <f aca="false">BO165*60/50</f>
        <v>0.54</v>
      </c>
      <c r="Q165" s="23" t="n">
        <v>0.08</v>
      </c>
      <c r="R165" s="24" t="n">
        <v>7.25</v>
      </c>
      <c r="S165" s="23" t="n">
        <v>0.13</v>
      </c>
      <c r="T165" s="24" t="n">
        <v>66</v>
      </c>
      <c r="U165" s="25" t="n">
        <v>40</v>
      </c>
      <c r="V165" s="23"/>
      <c r="W165" s="23" t="n">
        <v>0.01</v>
      </c>
      <c r="X165" s="25"/>
      <c r="Y165" s="25" t="n">
        <v>2.4</v>
      </c>
      <c r="Z165" s="25" t="n">
        <v>3</v>
      </c>
      <c r="AA165" s="25"/>
      <c r="AB165" s="25" t="n">
        <v>0.02</v>
      </c>
      <c r="BD165" s="18" t="n">
        <v>0.55</v>
      </c>
      <c r="BE165" s="18" t="n">
        <v>0.1</v>
      </c>
      <c r="BF165" s="18" t="n">
        <v>1.9</v>
      </c>
      <c r="BG165" s="18" t="n">
        <v>11</v>
      </c>
      <c r="BH165" s="18"/>
      <c r="BI165" s="18" t="n">
        <v>0.03</v>
      </c>
      <c r="BJ165" s="18" t="n">
        <v>0.02</v>
      </c>
      <c r="BK165" s="18" t="n">
        <v>8.75</v>
      </c>
      <c r="BL165" s="18" t="n">
        <v>7</v>
      </c>
      <c r="BM165" s="18" t="n">
        <v>10</v>
      </c>
      <c r="BN165" s="18" t="n">
        <v>13</v>
      </c>
      <c r="BO165" s="18" t="n">
        <v>0.45</v>
      </c>
      <c r="XFD165" s="4"/>
    </row>
    <row r="166" customFormat="false" ht="13.8" hidden="false" customHeight="false" outlineLevel="0" collapsed="false">
      <c r="A166" s="13"/>
      <c r="B166" s="21" t="s">
        <v>130</v>
      </c>
      <c r="C166" s="15" t="s">
        <v>235</v>
      </c>
      <c r="D166" s="21" t="n">
        <v>90</v>
      </c>
      <c r="E166" s="27" t="n">
        <v>14.35</v>
      </c>
      <c r="F166" s="27" t="n">
        <v>16.38</v>
      </c>
      <c r="G166" s="27" t="n">
        <v>10.2</v>
      </c>
      <c r="H166" s="27" t="n">
        <v>226.4</v>
      </c>
      <c r="I166" s="27" t="n">
        <v>50</v>
      </c>
      <c r="J166" s="27" t="n">
        <v>0.05</v>
      </c>
      <c r="K166" s="27" t="n">
        <v>0.12</v>
      </c>
      <c r="L166" s="27" t="n">
        <v>1.71</v>
      </c>
      <c r="M166" s="27" t="n">
        <v>11.03</v>
      </c>
      <c r="N166" s="27" t="n">
        <v>20.72</v>
      </c>
      <c r="O166" s="27" t="n">
        <v>149.45</v>
      </c>
      <c r="P166" s="27" t="n">
        <v>2.19</v>
      </c>
      <c r="Q166" s="21" t="n">
        <v>12.7</v>
      </c>
      <c r="R166" s="21" t="n">
        <v>6.5</v>
      </c>
      <c r="S166" s="21" t="n">
        <v>33.9</v>
      </c>
      <c r="T166" s="21" t="n">
        <v>245</v>
      </c>
      <c r="U166" s="21" t="n">
        <v>4263</v>
      </c>
      <c r="V166" s="21" t="n">
        <v>0.3</v>
      </c>
      <c r="W166" s="21" t="n">
        <v>1.02</v>
      </c>
      <c r="X166" s="21" t="n">
        <v>6.8</v>
      </c>
      <c r="Y166" s="21" t="n">
        <v>29</v>
      </c>
      <c r="Z166" s="21" t="n">
        <v>49.5</v>
      </c>
      <c r="AA166" s="21" t="n">
        <v>261.8</v>
      </c>
      <c r="AB166" s="27" t="n">
        <v>4.65</v>
      </c>
      <c r="BD166" s="27" t="n">
        <v>15.94</v>
      </c>
      <c r="BE166" s="27" t="n">
        <v>16.31</v>
      </c>
      <c r="BF166" s="27" t="n">
        <v>2.59</v>
      </c>
      <c r="BG166" s="27" t="n">
        <v>220</v>
      </c>
      <c r="BH166" s="27" t="e">
        <f aca="false">#REF!*90/100</f>
        <v>#REF!</v>
      </c>
      <c r="BI166" s="27" t="n">
        <v>0.06</v>
      </c>
      <c r="BJ166" s="27" t="n">
        <v>0.13</v>
      </c>
      <c r="BK166" s="27" t="n">
        <v>1.9</v>
      </c>
      <c r="BL166" s="27" t="n">
        <v>12.25</v>
      </c>
      <c r="BM166" s="27" t="n">
        <v>23.02</v>
      </c>
      <c r="BN166" s="27" t="n">
        <v>166.06</v>
      </c>
      <c r="BO166" s="27" t="n">
        <v>2.43</v>
      </c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  <c r="IW166" s="4"/>
      <c r="IX166" s="4"/>
      <c r="IY166" s="4"/>
      <c r="IZ166" s="4"/>
      <c r="JA166" s="4"/>
      <c r="JB166" s="4"/>
      <c r="JC166" s="4"/>
      <c r="JD166" s="4"/>
      <c r="JE166" s="4"/>
      <c r="JF166" s="4"/>
      <c r="JG166" s="4"/>
      <c r="JH166" s="4"/>
      <c r="JI166" s="4"/>
      <c r="JJ166" s="4"/>
      <c r="JK166" s="4"/>
      <c r="JL166" s="4"/>
      <c r="JM166" s="4"/>
      <c r="JN166" s="4"/>
      <c r="JO166" s="4"/>
      <c r="JP166" s="4"/>
      <c r="JQ166" s="4"/>
      <c r="JR166" s="4"/>
      <c r="JS166" s="4"/>
      <c r="JT166" s="4"/>
      <c r="JU166" s="4"/>
      <c r="JV166" s="4"/>
      <c r="JW166" s="4"/>
      <c r="JX166" s="4"/>
      <c r="JY166" s="4"/>
      <c r="JZ166" s="4"/>
      <c r="KA166" s="4"/>
      <c r="KB166" s="4"/>
      <c r="KC166" s="4"/>
      <c r="KD166" s="4"/>
      <c r="KE166" s="4"/>
      <c r="KF166" s="4"/>
      <c r="KG166" s="4"/>
      <c r="KH166" s="4"/>
      <c r="KI166" s="4"/>
      <c r="KJ166" s="4"/>
      <c r="KK166" s="4"/>
      <c r="KL166" s="4"/>
      <c r="KM166" s="4"/>
      <c r="KN166" s="4"/>
      <c r="KO166" s="4"/>
      <c r="KP166" s="4"/>
      <c r="KQ166" s="4"/>
      <c r="KR166" s="4"/>
      <c r="KS166" s="4"/>
      <c r="KT166" s="4"/>
      <c r="KU166" s="4"/>
      <c r="KV166" s="4"/>
      <c r="KW166" s="4"/>
      <c r="KX166" s="4"/>
      <c r="KY166" s="4"/>
      <c r="KZ166" s="4"/>
      <c r="LA166" s="4"/>
      <c r="LB166" s="4"/>
      <c r="LC166" s="4"/>
      <c r="LD166" s="4"/>
      <c r="LE166" s="4"/>
      <c r="LF166" s="4"/>
      <c r="LG166" s="4"/>
      <c r="LH166" s="4"/>
      <c r="LI166" s="4"/>
      <c r="LJ166" s="4"/>
      <c r="LK166" s="4"/>
      <c r="LL166" s="4"/>
      <c r="LM166" s="4"/>
      <c r="LN166" s="4"/>
      <c r="LO166" s="4"/>
      <c r="LP166" s="4"/>
      <c r="LQ166" s="4"/>
      <c r="LR166" s="4"/>
      <c r="LS166" s="4"/>
      <c r="LT166" s="4"/>
      <c r="LU166" s="4"/>
      <c r="LV166" s="4"/>
      <c r="LW166" s="4"/>
      <c r="LX166" s="4"/>
      <c r="LY166" s="4"/>
      <c r="LZ166" s="4"/>
      <c r="MA166" s="4"/>
      <c r="MB166" s="4"/>
      <c r="MC166" s="4"/>
      <c r="MD166" s="4"/>
      <c r="ME166" s="4"/>
      <c r="MF166" s="4"/>
      <c r="MG166" s="4"/>
      <c r="MH166" s="4"/>
      <c r="MI166" s="4"/>
      <c r="MJ166" s="4"/>
      <c r="MK166" s="4"/>
      <c r="ML166" s="4"/>
      <c r="MM166" s="4"/>
      <c r="MN166" s="4"/>
      <c r="MO166" s="4"/>
      <c r="MP166" s="4"/>
      <c r="MQ166" s="4"/>
      <c r="MR166" s="4"/>
      <c r="MS166" s="4"/>
      <c r="MT166" s="4"/>
      <c r="MU166" s="4"/>
      <c r="MV166" s="4"/>
      <c r="MW166" s="4"/>
      <c r="MX166" s="4"/>
      <c r="MY166" s="4"/>
      <c r="MZ166" s="4"/>
      <c r="NA166" s="4"/>
      <c r="NB166" s="4"/>
      <c r="NC166" s="4"/>
      <c r="ND166" s="4"/>
      <c r="NE166" s="4"/>
      <c r="NF166" s="4"/>
      <c r="NG166" s="4"/>
      <c r="NH166" s="4"/>
      <c r="NI166" s="4"/>
      <c r="NJ166" s="4"/>
      <c r="NK166" s="4"/>
      <c r="NL166" s="4"/>
      <c r="NM166" s="4"/>
      <c r="NN166" s="4"/>
      <c r="NO166" s="4"/>
      <c r="NP166" s="4"/>
      <c r="NQ166" s="4"/>
      <c r="NR166" s="4"/>
      <c r="NS166" s="4"/>
      <c r="NT166" s="4"/>
      <c r="NU166" s="4"/>
      <c r="NV166" s="4"/>
      <c r="NW166" s="4"/>
      <c r="NX166" s="4"/>
      <c r="NY166" s="4"/>
      <c r="NZ166" s="4"/>
      <c r="OA166" s="4"/>
      <c r="OB166" s="4"/>
      <c r="OC166" s="4"/>
      <c r="OD166" s="4"/>
      <c r="OE166" s="4"/>
      <c r="OF166" s="4"/>
      <c r="OG166" s="4"/>
      <c r="OH166" s="4"/>
      <c r="OI166" s="4"/>
      <c r="OJ166" s="4"/>
      <c r="OK166" s="4"/>
      <c r="OL166" s="4"/>
      <c r="OM166" s="4"/>
      <c r="ON166" s="4"/>
      <c r="OO166" s="4"/>
      <c r="OP166" s="4"/>
      <c r="OQ166" s="4"/>
      <c r="OR166" s="4"/>
      <c r="OS166" s="4"/>
      <c r="OT166" s="4"/>
      <c r="OU166" s="4"/>
      <c r="OV166" s="4"/>
      <c r="OW166" s="4"/>
      <c r="OX166" s="4"/>
      <c r="OY166" s="4"/>
      <c r="OZ166" s="4"/>
      <c r="PA166" s="4"/>
      <c r="PB166" s="4"/>
      <c r="PC166" s="4"/>
      <c r="PD166" s="4"/>
      <c r="PE166" s="4"/>
      <c r="PF166" s="4"/>
      <c r="PG166" s="4"/>
      <c r="PH166" s="4"/>
      <c r="PI166" s="4"/>
      <c r="PJ166" s="4"/>
      <c r="PK166" s="4"/>
      <c r="PL166" s="4"/>
      <c r="PM166" s="4"/>
      <c r="PN166" s="4"/>
      <c r="PO166" s="4"/>
      <c r="PP166" s="4"/>
      <c r="PQ166" s="4"/>
      <c r="PR166" s="4"/>
      <c r="PS166" s="4"/>
      <c r="PT166" s="4"/>
      <c r="PU166" s="4"/>
      <c r="PV166" s="4"/>
      <c r="PW166" s="4"/>
      <c r="PX166" s="4"/>
      <c r="PY166" s="4"/>
      <c r="PZ166" s="4"/>
      <c r="QA166" s="4"/>
      <c r="QB166" s="4"/>
      <c r="QC166" s="4"/>
      <c r="QD166" s="4"/>
      <c r="QE166" s="4"/>
      <c r="QF166" s="4"/>
      <c r="QG166" s="4"/>
      <c r="QH166" s="4"/>
      <c r="QI166" s="4"/>
      <c r="QJ166" s="4"/>
      <c r="QK166" s="4"/>
      <c r="QL166" s="4"/>
      <c r="QM166" s="4"/>
      <c r="QN166" s="4"/>
      <c r="QO166" s="4"/>
      <c r="QP166" s="4"/>
      <c r="QQ166" s="4"/>
      <c r="QR166" s="4"/>
      <c r="QS166" s="4"/>
      <c r="QT166" s="4"/>
      <c r="QU166" s="4"/>
      <c r="QV166" s="4"/>
      <c r="QW166" s="4"/>
      <c r="QX166" s="4"/>
      <c r="QY166" s="4"/>
      <c r="QZ166" s="4"/>
      <c r="RA166" s="4"/>
      <c r="RB166" s="4"/>
      <c r="RC166" s="4"/>
      <c r="RD166" s="4"/>
      <c r="RE166" s="4"/>
      <c r="RF166" s="4"/>
      <c r="RG166" s="4"/>
      <c r="RH166" s="4"/>
      <c r="RI166" s="4"/>
      <c r="RJ166" s="4"/>
      <c r="RK166" s="4"/>
      <c r="RL166" s="4"/>
      <c r="RM166" s="4"/>
      <c r="RN166" s="4"/>
      <c r="RO166" s="4"/>
      <c r="RP166" s="4"/>
      <c r="RQ166" s="4"/>
      <c r="RR166" s="4"/>
      <c r="RS166" s="4"/>
      <c r="RT166" s="4"/>
      <c r="RU166" s="4"/>
      <c r="RV166" s="4"/>
      <c r="RW166" s="4"/>
      <c r="RX166" s="4"/>
      <c r="RY166" s="4"/>
      <c r="RZ166" s="4"/>
      <c r="SA166" s="4"/>
      <c r="SB166" s="4"/>
      <c r="SC166" s="4"/>
      <c r="SD166" s="4"/>
      <c r="SE166" s="4"/>
      <c r="SF166" s="4"/>
      <c r="SG166" s="4"/>
      <c r="SH166" s="4"/>
      <c r="SI166" s="4"/>
      <c r="SJ166" s="4"/>
      <c r="SK166" s="4"/>
      <c r="SL166" s="4"/>
      <c r="SM166" s="4"/>
      <c r="SN166" s="4"/>
      <c r="SO166" s="4"/>
      <c r="SP166" s="4"/>
      <c r="SQ166" s="4"/>
      <c r="SR166" s="4"/>
      <c r="SS166" s="4"/>
      <c r="ST166" s="4"/>
      <c r="SU166" s="4"/>
      <c r="SV166" s="4"/>
      <c r="SW166" s="4"/>
      <c r="SX166" s="4"/>
      <c r="SY166" s="4"/>
      <c r="SZ166" s="4"/>
      <c r="TA166" s="4"/>
      <c r="TB166" s="4"/>
      <c r="TC166" s="4"/>
      <c r="TD166" s="4"/>
      <c r="TE166" s="4"/>
      <c r="TF166" s="4"/>
      <c r="TG166" s="4"/>
      <c r="TH166" s="4"/>
      <c r="TI166" s="4"/>
      <c r="TJ166" s="4"/>
      <c r="TK166" s="4"/>
      <c r="TL166" s="4"/>
      <c r="TM166" s="4"/>
      <c r="TN166" s="4"/>
      <c r="TO166" s="4"/>
      <c r="TP166" s="4"/>
      <c r="TQ166" s="4"/>
      <c r="TR166" s="4"/>
      <c r="TS166" s="4"/>
      <c r="TT166" s="4"/>
      <c r="TU166" s="4"/>
      <c r="TV166" s="4"/>
      <c r="TW166" s="4"/>
      <c r="TX166" s="4"/>
      <c r="TY166" s="4"/>
      <c r="TZ166" s="4"/>
      <c r="UA166" s="4"/>
      <c r="UB166" s="4"/>
      <c r="UC166" s="4"/>
      <c r="UD166" s="4"/>
      <c r="UE166" s="4"/>
      <c r="UF166" s="4"/>
      <c r="UG166" s="4"/>
      <c r="UH166" s="4"/>
      <c r="UI166" s="4"/>
      <c r="UJ166" s="4"/>
      <c r="UK166" s="4"/>
      <c r="UL166" s="4"/>
      <c r="UM166" s="4"/>
      <c r="UN166" s="4"/>
      <c r="UO166" s="4"/>
      <c r="UP166" s="4"/>
      <c r="UQ166" s="4"/>
      <c r="UR166" s="4"/>
      <c r="US166" s="4"/>
      <c r="UT166" s="4"/>
      <c r="UU166" s="4"/>
      <c r="UV166" s="4"/>
      <c r="UW166" s="4"/>
      <c r="UX166" s="4"/>
      <c r="UY166" s="4"/>
      <c r="UZ166" s="4"/>
      <c r="VA166" s="4"/>
      <c r="VB166" s="4"/>
      <c r="VC166" s="4"/>
      <c r="VD166" s="4"/>
      <c r="VE166" s="4"/>
      <c r="VF166" s="4"/>
      <c r="VG166" s="4"/>
      <c r="VH166" s="4"/>
      <c r="VI166" s="4"/>
      <c r="VJ166" s="4"/>
      <c r="VK166" s="4"/>
      <c r="VL166" s="4"/>
      <c r="VM166" s="4"/>
      <c r="VN166" s="4"/>
      <c r="VO166" s="4"/>
      <c r="VP166" s="4"/>
      <c r="VQ166" s="4"/>
      <c r="VR166" s="4"/>
      <c r="VS166" s="4"/>
      <c r="VT166" s="4"/>
      <c r="VU166" s="4"/>
      <c r="VV166" s="4"/>
      <c r="VW166" s="4"/>
      <c r="VX166" s="4"/>
      <c r="VY166" s="4"/>
      <c r="VZ166" s="4"/>
      <c r="WA166" s="4"/>
      <c r="WB166" s="4"/>
      <c r="WC166" s="4"/>
      <c r="WD166" s="4"/>
      <c r="WE166" s="4"/>
      <c r="WF166" s="4"/>
      <c r="WG166" s="4"/>
      <c r="WH166" s="4"/>
      <c r="WI166" s="4"/>
      <c r="WJ166" s="4"/>
      <c r="WK166" s="4"/>
      <c r="WL166" s="4"/>
      <c r="WM166" s="4"/>
      <c r="WN166" s="4"/>
      <c r="WO166" s="4"/>
      <c r="WP166" s="4"/>
      <c r="WQ166" s="4"/>
      <c r="WR166" s="4"/>
      <c r="WS166" s="4"/>
      <c r="WT166" s="4"/>
      <c r="WU166" s="4"/>
      <c r="WV166" s="4"/>
      <c r="WW166" s="4"/>
      <c r="WX166" s="4"/>
      <c r="WY166" s="4"/>
      <c r="WZ166" s="4"/>
      <c r="XA166" s="4"/>
      <c r="XB166" s="4"/>
      <c r="XC166" s="4"/>
      <c r="XD166" s="4"/>
      <c r="XE166" s="4"/>
      <c r="XF166" s="4"/>
      <c r="XG166" s="4"/>
      <c r="XH166" s="4"/>
      <c r="XI166" s="4"/>
      <c r="XJ166" s="4"/>
      <c r="XK166" s="4"/>
      <c r="XL166" s="4"/>
      <c r="XM166" s="4"/>
      <c r="XN166" s="4"/>
      <c r="XO166" s="4"/>
      <c r="XP166" s="4"/>
      <c r="XQ166" s="4"/>
      <c r="XR166" s="4"/>
      <c r="XS166" s="4"/>
      <c r="XT166" s="4"/>
      <c r="XU166" s="4"/>
      <c r="XV166" s="4"/>
      <c r="XW166" s="4"/>
      <c r="XX166" s="4"/>
      <c r="XY166" s="4"/>
      <c r="XZ166" s="4"/>
      <c r="YA166" s="4"/>
      <c r="YB166" s="4"/>
      <c r="YC166" s="4"/>
      <c r="YD166" s="4"/>
      <c r="YE166" s="4"/>
      <c r="YF166" s="4"/>
      <c r="YG166" s="4"/>
      <c r="YH166" s="4"/>
      <c r="YI166" s="4"/>
      <c r="YJ166" s="4"/>
      <c r="YK166" s="4"/>
      <c r="YL166" s="4"/>
      <c r="YM166" s="4"/>
      <c r="YN166" s="4"/>
      <c r="YO166" s="4"/>
      <c r="YP166" s="4"/>
      <c r="YQ166" s="4"/>
      <c r="YR166" s="4"/>
      <c r="YS166" s="4"/>
      <c r="YT166" s="4"/>
      <c r="YU166" s="4"/>
      <c r="YV166" s="4"/>
      <c r="YW166" s="4"/>
      <c r="YX166" s="4"/>
      <c r="YY166" s="4"/>
      <c r="YZ166" s="4"/>
      <c r="ZA166" s="4"/>
      <c r="ZB166" s="4"/>
      <c r="ZC166" s="4"/>
      <c r="ZD166" s="4"/>
      <c r="ZE166" s="4"/>
      <c r="ZF166" s="4"/>
      <c r="ZG166" s="4"/>
      <c r="ZH166" s="4"/>
      <c r="ZI166" s="4"/>
      <c r="ZJ166" s="4"/>
      <c r="ZK166" s="4"/>
      <c r="ZL166" s="4"/>
      <c r="ZM166" s="4"/>
      <c r="ZN166" s="4"/>
      <c r="ZO166" s="4"/>
      <c r="ZP166" s="4"/>
      <c r="ZQ166" s="4"/>
      <c r="ZR166" s="4"/>
      <c r="ZS166" s="4"/>
      <c r="ZT166" s="4"/>
      <c r="ZU166" s="4"/>
      <c r="ZV166" s="4"/>
      <c r="ZW166" s="4"/>
      <c r="ZX166" s="4"/>
      <c r="ZY166" s="4"/>
      <c r="ZZ166" s="4"/>
      <c r="AAA166" s="4"/>
      <c r="AAB166" s="4"/>
      <c r="AAC166" s="4"/>
      <c r="AAD166" s="4"/>
      <c r="AAE166" s="4"/>
      <c r="AAF166" s="4"/>
      <c r="AAG166" s="4"/>
      <c r="AAH166" s="4"/>
      <c r="AAI166" s="4"/>
      <c r="AAJ166" s="4"/>
      <c r="AAK166" s="4"/>
      <c r="AAL166" s="4"/>
      <c r="AAM166" s="4"/>
      <c r="AAN166" s="4"/>
      <c r="AAO166" s="4"/>
      <c r="AAP166" s="4"/>
      <c r="AAQ166" s="4"/>
      <c r="AAR166" s="4"/>
      <c r="AAS166" s="4"/>
      <c r="AAT166" s="4"/>
      <c r="AAU166" s="4"/>
      <c r="AAV166" s="4"/>
      <c r="AAW166" s="4"/>
      <c r="AAX166" s="4"/>
      <c r="AAY166" s="4"/>
      <c r="AAZ166" s="4"/>
      <c r="ABA166" s="4"/>
      <c r="ABB166" s="4"/>
      <c r="ABC166" s="4"/>
      <c r="ABD166" s="4"/>
      <c r="ABE166" s="4"/>
      <c r="ABF166" s="4"/>
      <c r="ABG166" s="4"/>
      <c r="ABH166" s="4"/>
      <c r="ABI166" s="4"/>
      <c r="ABJ166" s="4"/>
      <c r="ABK166" s="4"/>
      <c r="ABL166" s="4"/>
      <c r="ABM166" s="4"/>
      <c r="ABN166" s="4"/>
      <c r="ABO166" s="4"/>
      <c r="ABP166" s="4"/>
      <c r="ABQ166" s="4"/>
      <c r="ABR166" s="4"/>
      <c r="ABS166" s="4"/>
      <c r="ABT166" s="4"/>
      <c r="ABU166" s="4"/>
      <c r="ABV166" s="4"/>
      <c r="ABW166" s="4"/>
      <c r="ABX166" s="4"/>
      <c r="ABY166" s="4"/>
      <c r="ABZ166" s="4"/>
      <c r="ACA166" s="4"/>
      <c r="ACB166" s="4"/>
      <c r="ACC166" s="4"/>
      <c r="ACD166" s="4"/>
      <c r="ACE166" s="4"/>
      <c r="ACF166" s="4"/>
      <c r="ACG166" s="4"/>
      <c r="ACH166" s="4"/>
      <c r="ACI166" s="4"/>
      <c r="ACJ166" s="4"/>
      <c r="ACK166" s="4"/>
      <c r="ACL166" s="4"/>
      <c r="ACM166" s="4"/>
      <c r="ACN166" s="4"/>
      <c r="ACO166" s="4"/>
      <c r="ACP166" s="4"/>
      <c r="ACQ166" s="4"/>
      <c r="ACR166" s="4"/>
      <c r="ACS166" s="4"/>
      <c r="ACT166" s="4"/>
      <c r="ACU166" s="4"/>
      <c r="ACV166" s="4"/>
      <c r="ACW166" s="4"/>
      <c r="ACX166" s="4"/>
      <c r="ACY166" s="4"/>
      <c r="ACZ166" s="4"/>
      <c r="ADA166" s="4"/>
      <c r="ADB166" s="4"/>
      <c r="ADC166" s="4"/>
      <c r="ADD166" s="4"/>
      <c r="ADE166" s="4"/>
      <c r="ADF166" s="4"/>
      <c r="ADG166" s="4"/>
      <c r="ADH166" s="4"/>
      <c r="ADI166" s="4"/>
      <c r="ADJ166" s="4"/>
      <c r="ADK166" s="4"/>
      <c r="ADL166" s="4"/>
      <c r="ADM166" s="4"/>
      <c r="ADN166" s="4"/>
      <c r="ADO166" s="4"/>
      <c r="ADP166" s="4"/>
      <c r="ADQ166" s="4"/>
      <c r="ADR166" s="4"/>
      <c r="ADS166" s="4"/>
      <c r="ADT166" s="4"/>
      <c r="ADU166" s="4"/>
      <c r="ADV166" s="4"/>
      <c r="ADW166" s="4"/>
      <c r="ADX166" s="4"/>
      <c r="ADY166" s="4"/>
      <c r="ADZ166" s="4"/>
      <c r="AEA166" s="4"/>
      <c r="AEB166" s="4"/>
      <c r="AEC166" s="4"/>
      <c r="AED166" s="4"/>
      <c r="AEE166" s="4"/>
      <c r="AEF166" s="4"/>
      <c r="AEG166" s="4"/>
      <c r="AEH166" s="4"/>
      <c r="AEI166" s="4"/>
      <c r="AEJ166" s="4"/>
      <c r="AEK166" s="4"/>
      <c r="AEL166" s="4"/>
      <c r="AEM166" s="4"/>
      <c r="AEN166" s="4"/>
      <c r="AEO166" s="4"/>
      <c r="AEP166" s="4"/>
      <c r="AEQ166" s="4"/>
      <c r="AER166" s="4"/>
      <c r="AES166" s="4"/>
      <c r="AET166" s="4"/>
      <c r="AEU166" s="4"/>
      <c r="AEV166" s="4"/>
      <c r="AEW166" s="4"/>
      <c r="AEX166" s="4"/>
      <c r="AEY166" s="4"/>
      <c r="AEZ166" s="4"/>
      <c r="AFA166" s="4"/>
      <c r="AFB166" s="4"/>
      <c r="AFC166" s="4"/>
      <c r="AFD166" s="4"/>
      <c r="AFE166" s="4"/>
      <c r="AFF166" s="4"/>
      <c r="AFG166" s="4"/>
      <c r="AFH166" s="4"/>
      <c r="AFI166" s="4"/>
      <c r="AFJ166" s="4"/>
      <c r="AFK166" s="4"/>
      <c r="AFL166" s="4"/>
      <c r="AFM166" s="4"/>
      <c r="AFN166" s="4"/>
      <c r="AFO166" s="4"/>
      <c r="AFP166" s="4"/>
      <c r="AFQ166" s="4"/>
      <c r="AFR166" s="4"/>
      <c r="AFS166" s="4"/>
      <c r="AFT166" s="4"/>
      <c r="AFU166" s="4"/>
      <c r="AFV166" s="4"/>
      <c r="AFW166" s="4"/>
      <c r="AFX166" s="4"/>
      <c r="AFY166" s="4"/>
      <c r="AFZ166" s="4"/>
      <c r="AGA166" s="4"/>
      <c r="AGB166" s="4"/>
      <c r="AGC166" s="4"/>
      <c r="AGD166" s="4"/>
      <c r="AGE166" s="4"/>
      <c r="AGF166" s="4"/>
      <c r="AGG166" s="4"/>
      <c r="AGH166" s="4"/>
      <c r="AGI166" s="4"/>
      <c r="AGJ166" s="4"/>
      <c r="AGK166" s="4"/>
      <c r="AGL166" s="4"/>
      <c r="AGM166" s="4"/>
      <c r="AGN166" s="4"/>
      <c r="AGO166" s="4"/>
      <c r="AGP166" s="4"/>
      <c r="AGQ166" s="4"/>
      <c r="AGR166" s="4"/>
      <c r="AGS166" s="4"/>
      <c r="AGT166" s="4"/>
      <c r="AGU166" s="4"/>
      <c r="AGV166" s="4"/>
      <c r="AGW166" s="4"/>
      <c r="AGX166" s="4"/>
      <c r="AGY166" s="4"/>
      <c r="AGZ166" s="4"/>
      <c r="AHA166" s="4"/>
      <c r="AHB166" s="4"/>
      <c r="AHC166" s="4"/>
      <c r="AHD166" s="4"/>
      <c r="AHE166" s="4"/>
      <c r="AHF166" s="4"/>
      <c r="AHG166" s="4"/>
      <c r="AHH166" s="4"/>
      <c r="AHI166" s="4"/>
      <c r="AHJ166" s="4"/>
      <c r="AHK166" s="4"/>
      <c r="AHL166" s="4"/>
      <c r="AHM166" s="4"/>
      <c r="AHN166" s="4"/>
      <c r="AHO166" s="4"/>
      <c r="AHP166" s="4"/>
      <c r="AHQ166" s="4"/>
      <c r="AHR166" s="4"/>
      <c r="AHS166" s="4"/>
      <c r="AHT166" s="4"/>
      <c r="AHU166" s="4"/>
      <c r="AHV166" s="4"/>
      <c r="AHW166" s="4"/>
      <c r="AHX166" s="4"/>
      <c r="AHY166" s="4"/>
      <c r="AHZ166" s="4"/>
      <c r="AIA166" s="4"/>
      <c r="AIB166" s="4"/>
      <c r="AIC166" s="4"/>
      <c r="AID166" s="4"/>
      <c r="AIE166" s="4"/>
      <c r="AIF166" s="4"/>
      <c r="AIG166" s="4"/>
      <c r="AIH166" s="4"/>
      <c r="AII166" s="4"/>
      <c r="AIJ166" s="4"/>
      <c r="AIK166" s="4"/>
      <c r="AIL166" s="4"/>
      <c r="AIM166" s="4"/>
      <c r="AIN166" s="4"/>
      <c r="AIO166" s="4"/>
      <c r="AIP166" s="4"/>
      <c r="AIQ166" s="4"/>
      <c r="AIR166" s="4"/>
      <c r="AIS166" s="4"/>
      <c r="AIT166" s="4"/>
      <c r="AIU166" s="4"/>
      <c r="AIV166" s="4"/>
      <c r="AIW166" s="4"/>
      <c r="AIX166" s="4"/>
      <c r="AIY166" s="4"/>
      <c r="AIZ166" s="4"/>
      <c r="AJA166" s="4"/>
      <c r="AJB166" s="4"/>
      <c r="AJC166" s="4"/>
      <c r="AJD166" s="4"/>
      <c r="AJE166" s="4"/>
      <c r="AJF166" s="4"/>
      <c r="AJG166" s="4"/>
      <c r="AJH166" s="4"/>
      <c r="AJI166" s="4"/>
      <c r="AJJ166" s="4"/>
      <c r="AJK166" s="4"/>
      <c r="AJL166" s="4"/>
      <c r="AJM166" s="4"/>
      <c r="AJN166" s="4"/>
      <c r="AJO166" s="4"/>
      <c r="AJP166" s="4"/>
      <c r="AJQ166" s="4"/>
      <c r="AJR166" s="4"/>
      <c r="AJS166" s="4"/>
      <c r="AJT166" s="4"/>
      <c r="AJU166" s="4"/>
      <c r="AJV166" s="4"/>
      <c r="AJW166" s="4"/>
      <c r="AJX166" s="4"/>
      <c r="AJY166" s="4"/>
      <c r="AJZ166" s="4"/>
      <c r="AKA166" s="4"/>
      <c r="AKB166" s="4"/>
      <c r="AKC166" s="4"/>
      <c r="AKD166" s="4"/>
      <c r="AKE166" s="4"/>
      <c r="AKF166" s="4"/>
      <c r="AKG166" s="4"/>
      <c r="AKH166" s="4"/>
      <c r="AKI166" s="4"/>
      <c r="AKJ166" s="4"/>
      <c r="AKK166" s="4"/>
      <c r="AKL166" s="4"/>
      <c r="AKM166" s="4"/>
      <c r="AKN166" s="4"/>
      <c r="AKO166" s="4"/>
      <c r="AKP166" s="4"/>
      <c r="AKQ166" s="4"/>
      <c r="AKR166" s="4"/>
      <c r="AKS166" s="4"/>
      <c r="AKT166" s="4"/>
      <c r="AKU166" s="4"/>
      <c r="AKV166" s="4"/>
      <c r="AKW166" s="4"/>
      <c r="AKX166" s="4"/>
      <c r="AKY166" s="4"/>
      <c r="AKZ166" s="4"/>
      <c r="ALA166" s="4"/>
      <c r="ALB166" s="4"/>
      <c r="ALC166" s="4"/>
      <c r="ALD166" s="4"/>
      <c r="ALE166" s="4"/>
      <c r="ALF166" s="4"/>
      <c r="ALG166" s="4"/>
      <c r="ALH166" s="4"/>
      <c r="ALI166" s="4"/>
      <c r="ALJ166" s="4"/>
      <c r="ALK166" s="4"/>
      <c r="ALL166" s="4"/>
      <c r="ALM166" s="4"/>
      <c r="ALN166" s="4"/>
      <c r="ALO166" s="4"/>
      <c r="ALP166" s="4"/>
      <c r="ALQ166" s="4"/>
      <c r="ALR166" s="4"/>
      <c r="ALS166" s="4"/>
      <c r="ALT166" s="4"/>
      <c r="ALU166" s="4"/>
      <c r="ALV166" s="4"/>
      <c r="ALW166" s="4"/>
      <c r="ALX166" s="4"/>
      <c r="ALY166" s="4"/>
      <c r="ALZ166" s="4"/>
      <c r="AMA166" s="4"/>
      <c r="AMB166" s="4"/>
      <c r="AMC166" s="4"/>
      <c r="AMD166" s="4"/>
      <c r="AME166" s="4"/>
      <c r="AMF166" s="4"/>
      <c r="AMG166" s="4"/>
      <c r="AMH166" s="4"/>
      <c r="AMI166" s="4"/>
      <c r="AMJ166" s="4"/>
      <c r="AMK166" s="4"/>
      <c r="AML166" s="4"/>
      <c r="AMM166" s="4"/>
      <c r="AMN166" s="4"/>
      <c r="AMO166" s="4"/>
      <c r="AMP166" s="4"/>
      <c r="AMQ166" s="4"/>
      <c r="AMR166" s="4"/>
      <c r="AMS166" s="4"/>
      <c r="AMT166" s="4"/>
      <c r="AMU166" s="4"/>
      <c r="AMV166" s="4"/>
      <c r="AMW166" s="4"/>
      <c r="AMX166" s="4"/>
      <c r="AMY166" s="4"/>
      <c r="AMZ166" s="4"/>
      <c r="ANA166" s="4"/>
      <c r="ANB166" s="4"/>
      <c r="ANC166" s="4"/>
      <c r="AND166" s="4"/>
      <c r="ANE166" s="4"/>
      <c r="ANF166" s="4"/>
      <c r="ANG166" s="4"/>
      <c r="ANH166" s="4"/>
      <c r="ANI166" s="4"/>
      <c r="ANJ166" s="4"/>
      <c r="ANK166" s="4"/>
      <c r="ANL166" s="4"/>
      <c r="ANM166" s="4"/>
      <c r="ANN166" s="4"/>
      <c r="ANO166" s="4"/>
      <c r="ANP166" s="4"/>
      <c r="ANQ166" s="4"/>
      <c r="ANR166" s="4"/>
      <c r="ANS166" s="4"/>
      <c r="ANT166" s="4"/>
      <c r="ANU166" s="4"/>
      <c r="ANV166" s="4"/>
      <c r="ANW166" s="4"/>
      <c r="ANX166" s="4"/>
      <c r="ANY166" s="4"/>
      <c r="ANZ166" s="4"/>
      <c r="AOA166" s="4"/>
      <c r="AOB166" s="4"/>
      <c r="AOC166" s="4"/>
      <c r="AOD166" s="4"/>
      <c r="AOE166" s="4"/>
      <c r="AOF166" s="4"/>
      <c r="AOG166" s="4"/>
      <c r="AOH166" s="4"/>
      <c r="AOI166" s="4"/>
      <c r="AOJ166" s="4"/>
      <c r="AOK166" s="4"/>
      <c r="AOL166" s="4"/>
      <c r="AOM166" s="4"/>
      <c r="AON166" s="4"/>
      <c r="AOO166" s="4"/>
      <c r="AOP166" s="4"/>
      <c r="AOQ166" s="4"/>
      <c r="AOR166" s="4"/>
      <c r="AOS166" s="4"/>
      <c r="AOT166" s="4"/>
      <c r="AOU166" s="4"/>
      <c r="AOV166" s="4"/>
      <c r="AOW166" s="4"/>
      <c r="AOX166" s="4"/>
      <c r="AOY166" s="4"/>
      <c r="AOZ166" s="4"/>
      <c r="APA166" s="4"/>
      <c r="APB166" s="4"/>
      <c r="APC166" s="4"/>
      <c r="APD166" s="4"/>
      <c r="APE166" s="4"/>
      <c r="APF166" s="4"/>
      <c r="APG166" s="4"/>
      <c r="APH166" s="4"/>
      <c r="API166" s="4"/>
      <c r="APJ166" s="4"/>
      <c r="APK166" s="4"/>
      <c r="APL166" s="4"/>
      <c r="APM166" s="4"/>
      <c r="APN166" s="4"/>
      <c r="APO166" s="4"/>
      <c r="APP166" s="4"/>
      <c r="APQ166" s="4"/>
      <c r="APR166" s="4"/>
      <c r="APS166" s="4"/>
      <c r="APT166" s="4"/>
      <c r="APU166" s="4"/>
      <c r="APV166" s="4"/>
      <c r="APW166" s="4"/>
      <c r="APX166" s="4"/>
      <c r="APY166" s="4"/>
      <c r="APZ166" s="4"/>
      <c r="AQA166" s="4"/>
      <c r="AQB166" s="4"/>
      <c r="AQC166" s="4"/>
      <c r="AQD166" s="4"/>
      <c r="AQE166" s="4"/>
      <c r="AQF166" s="4"/>
      <c r="AQG166" s="4"/>
      <c r="AQH166" s="4"/>
      <c r="AQI166" s="4"/>
      <c r="AQJ166" s="4"/>
      <c r="AQK166" s="4"/>
      <c r="AQL166" s="4"/>
      <c r="AQM166" s="4"/>
      <c r="AQN166" s="4"/>
      <c r="AQO166" s="4"/>
      <c r="AQP166" s="4"/>
      <c r="AQQ166" s="4"/>
      <c r="AQR166" s="4"/>
      <c r="AQS166" s="4"/>
      <c r="AQT166" s="4"/>
      <c r="AQU166" s="4"/>
      <c r="AQV166" s="4"/>
      <c r="AQW166" s="4"/>
      <c r="AQX166" s="4"/>
      <c r="AQY166" s="4"/>
      <c r="AQZ166" s="4"/>
      <c r="ARA166" s="4"/>
      <c r="ARB166" s="4"/>
      <c r="ARC166" s="4"/>
      <c r="ARD166" s="4"/>
      <c r="ARE166" s="4"/>
      <c r="ARF166" s="4"/>
      <c r="ARG166" s="4"/>
      <c r="ARH166" s="4"/>
      <c r="ARI166" s="4"/>
      <c r="ARJ166" s="4"/>
      <c r="ARK166" s="4"/>
      <c r="ARL166" s="4"/>
      <c r="ARM166" s="4"/>
      <c r="ARN166" s="4"/>
      <c r="ARO166" s="4"/>
      <c r="ARP166" s="4"/>
      <c r="ARQ166" s="4"/>
      <c r="ARR166" s="4"/>
      <c r="ARS166" s="4"/>
      <c r="ART166" s="4"/>
      <c r="ARU166" s="4"/>
      <c r="ARV166" s="4"/>
      <c r="ARW166" s="4"/>
      <c r="ARX166" s="4"/>
      <c r="ARY166" s="4"/>
      <c r="ARZ166" s="4"/>
      <c r="ASA166" s="4"/>
      <c r="ASB166" s="4"/>
      <c r="ASC166" s="4"/>
      <c r="ASD166" s="4"/>
      <c r="ASE166" s="4"/>
      <c r="ASF166" s="4"/>
      <c r="ASG166" s="4"/>
      <c r="ASH166" s="4"/>
      <c r="ASI166" s="4"/>
      <c r="ASJ166" s="4"/>
      <c r="ASK166" s="4"/>
      <c r="ASL166" s="4"/>
      <c r="ASM166" s="4"/>
      <c r="ASN166" s="4"/>
      <c r="ASO166" s="4"/>
      <c r="ASP166" s="4"/>
      <c r="ASQ166" s="4"/>
      <c r="ASR166" s="4"/>
      <c r="ASS166" s="4"/>
      <c r="AST166" s="4"/>
      <c r="ASU166" s="4"/>
      <c r="ASV166" s="4"/>
      <c r="ASW166" s="4"/>
      <c r="ASX166" s="4"/>
      <c r="ASY166" s="4"/>
      <c r="ASZ166" s="4"/>
      <c r="ATA166" s="4"/>
      <c r="ATB166" s="4"/>
      <c r="ATC166" s="4"/>
      <c r="ATD166" s="4"/>
      <c r="ATE166" s="4"/>
      <c r="ATF166" s="4"/>
      <c r="ATG166" s="4"/>
      <c r="ATH166" s="4"/>
      <c r="ATI166" s="4"/>
      <c r="ATJ166" s="4"/>
      <c r="ATK166" s="4"/>
      <c r="ATL166" s="4"/>
      <c r="ATM166" s="4"/>
      <c r="ATN166" s="4"/>
      <c r="ATO166" s="4"/>
      <c r="ATP166" s="4"/>
      <c r="ATQ166" s="4"/>
      <c r="ATR166" s="4"/>
      <c r="ATS166" s="4"/>
      <c r="ATT166" s="4"/>
      <c r="ATU166" s="4"/>
      <c r="ATV166" s="4"/>
      <c r="ATW166" s="4"/>
      <c r="ATX166" s="4"/>
      <c r="ATY166" s="4"/>
      <c r="ATZ166" s="4"/>
      <c r="AUA166" s="4"/>
      <c r="AUB166" s="4"/>
      <c r="AUC166" s="4"/>
      <c r="AUD166" s="4"/>
      <c r="AUE166" s="4"/>
      <c r="AUF166" s="4"/>
      <c r="AUG166" s="4"/>
      <c r="AUH166" s="4"/>
      <c r="AUI166" s="4"/>
      <c r="AUJ166" s="4"/>
      <c r="AUK166" s="4"/>
      <c r="AUL166" s="4"/>
      <c r="AUM166" s="4"/>
      <c r="AUN166" s="4"/>
      <c r="AUO166" s="4"/>
      <c r="AUP166" s="4"/>
      <c r="AUQ166" s="4"/>
      <c r="AUR166" s="4"/>
      <c r="AUS166" s="4"/>
      <c r="AUT166" s="4"/>
      <c r="AUU166" s="4"/>
      <c r="AUV166" s="4"/>
      <c r="AUW166" s="4"/>
      <c r="AUX166" s="4"/>
      <c r="AUY166" s="4"/>
      <c r="AUZ166" s="4"/>
      <c r="AVA166" s="4"/>
      <c r="AVB166" s="4"/>
      <c r="AVC166" s="4"/>
      <c r="AVD166" s="4"/>
      <c r="AVE166" s="4"/>
      <c r="AVF166" s="4"/>
      <c r="AVG166" s="4"/>
      <c r="AVH166" s="4"/>
      <c r="AVI166" s="4"/>
      <c r="AVJ166" s="4"/>
      <c r="AVK166" s="4"/>
      <c r="AVL166" s="4"/>
      <c r="AVM166" s="4"/>
      <c r="AVN166" s="4"/>
      <c r="AVO166" s="4"/>
      <c r="AVP166" s="4"/>
      <c r="AVQ166" s="4"/>
      <c r="AVR166" s="4"/>
      <c r="AVS166" s="4"/>
      <c r="AVT166" s="4"/>
      <c r="AVU166" s="4"/>
      <c r="AVV166" s="4"/>
      <c r="AVW166" s="4"/>
      <c r="AVX166" s="4"/>
      <c r="AVY166" s="4"/>
      <c r="AVZ166" s="4"/>
      <c r="AWA166" s="4"/>
      <c r="AWB166" s="4"/>
      <c r="AWC166" s="4"/>
      <c r="AWD166" s="4"/>
      <c r="AWE166" s="4"/>
      <c r="AWF166" s="4"/>
      <c r="AWG166" s="4"/>
      <c r="AWH166" s="4"/>
      <c r="AWI166" s="4"/>
      <c r="AWJ166" s="4"/>
      <c r="AWK166" s="4"/>
      <c r="AWL166" s="4"/>
      <c r="AWM166" s="4"/>
      <c r="AWN166" s="4"/>
      <c r="AWO166" s="4"/>
      <c r="AWP166" s="4"/>
      <c r="AWQ166" s="4"/>
      <c r="AWR166" s="4"/>
      <c r="AWS166" s="4"/>
      <c r="AWT166" s="4"/>
      <c r="AWU166" s="4"/>
      <c r="AWV166" s="4"/>
      <c r="AWW166" s="4"/>
      <c r="AWX166" s="4"/>
      <c r="AWY166" s="4"/>
      <c r="AWZ166" s="4"/>
      <c r="AXA166" s="4"/>
      <c r="AXB166" s="4"/>
      <c r="AXC166" s="4"/>
      <c r="AXD166" s="4"/>
      <c r="AXE166" s="4"/>
      <c r="AXF166" s="4"/>
      <c r="AXG166" s="4"/>
      <c r="AXH166" s="4"/>
      <c r="AXI166" s="4"/>
      <c r="AXJ166" s="4"/>
      <c r="AXK166" s="4"/>
      <c r="AXL166" s="4"/>
      <c r="AXM166" s="4"/>
      <c r="AXN166" s="4"/>
      <c r="AXO166" s="4"/>
      <c r="AXP166" s="4"/>
      <c r="AXQ166" s="4"/>
      <c r="AXR166" s="4"/>
      <c r="AXS166" s="4"/>
      <c r="AXT166" s="4"/>
      <c r="AXU166" s="4"/>
      <c r="AXV166" s="4"/>
      <c r="AXW166" s="4"/>
      <c r="AXX166" s="4"/>
      <c r="AXY166" s="4"/>
      <c r="AXZ166" s="4"/>
      <c r="AYA166" s="4"/>
      <c r="AYB166" s="4"/>
      <c r="AYC166" s="4"/>
      <c r="AYD166" s="4"/>
      <c r="AYE166" s="4"/>
      <c r="AYF166" s="4"/>
      <c r="AYG166" s="4"/>
      <c r="AYH166" s="4"/>
      <c r="AYI166" s="4"/>
      <c r="AYJ166" s="4"/>
      <c r="AYK166" s="4"/>
      <c r="AYL166" s="4"/>
      <c r="AYM166" s="4"/>
      <c r="AYN166" s="4"/>
      <c r="AYO166" s="4"/>
      <c r="AYP166" s="4"/>
      <c r="AYQ166" s="4"/>
      <c r="AYR166" s="4"/>
      <c r="AYS166" s="4"/>
      <c r="AYT166" s="4"/>
      <c r="AYU166" s="4"/>
      <c r="AYV166" s="4"/>
      <c r="AYW166" s="4"/>
      <c r="AYX166" s="4"/>
      <c r="AYY166" s="4"/>
      <c r="AYZ166" s="4"/>
      <c r="AZA166" s="4"/>
      <c r="AZB166" s="4"/>
      <c r="AZC166" s="4"/>
      <c r="AZD166" s="4"/>
      <c r="AZE166" s="4"/>
      <c r="AZF166" s="4"/>
      <c r="AZG166" s="4"/>
      <c r="AZH166" s="4"/>
      <c r="AZI166" s="4"/>
      <c r="AZJ166" s="4"/>
      <c r="AZK166" s="4"/>
      <c r="AZL166" s="4"/>
      <c r="AZM166" s="4"/>
      <c r="AZN166" s="4"/>
      <c r="AZO166" s="4"/>
      <c r="AZP166" s="4"/>
      <c r="AZQ166" s="4"/>
      <c r="AZR166" s="4"/>
      <c r="AZS166" s="4"/>
      <c r="AZT166" s="4"/>
      <c r="AZU166" s="4"/>
      <c r="AZV166" s="4"/>
      <c r="AZW166" s="4"/>
      <c r="AZX166" s="4"/>
      <c r="AZY166" s="4"/>
      <c r="AZZ166" s="4"/>
      <c r="BAA166" s="4"/>
      <c r="BAB166" s="4"/>
      <c r="BAC166" s="4"/>
      <c r="BAD166" s="4"/>
      <c r="BAE166" s="4"/>
      <c r="BAF166" s="4"/>
      <c r="BAG166" s="4"/>
      <c r="BAH166" s="4"/>
      <c r="BAI166" s="4"/>
      <c r="BAJ166" s="4"/>
      <c r="BAK166" s="4"/>
      <c r="BAL166" s="4"/>
      <c r="BAM166" s="4"/>
      <c r="BAN166" s="4"/>
      <c r="BAO166" s="4"/>
      <c r="BAP166" s="4"/>
      <c r="BAQ166" s="4"/>
      <c r="BAR166" s="4"/>
      <c r="BAS166" s="4"/>
      <c r="BAT166" s="4"/>
      <c r="BAU166" s="4"/>
      <c r="BAV166" s="4"/>
      <c r="BAW166" s="4"/>
      <c r="BAX166" s="4"/>
      <c r="BAY166" s="4"/>
      <c r="BAZ166" s="4"/>
      <c r="BBA166" s="4"/>
      <c r="BBB166" s="4"/>
      <c r="BBC166" s="4"/>
      <c r="BBD166" s="4"/>
      <c r="BBE166" s="4"/>
      <c r="BBF166" s="4"/>
      <c r="BBG166" s="4"/>
      <c r="BBH166" s="4"/>
      <c r="BBI166" s="4"/>
      <c r="BBJ166" s="4"/>
      <c r="BBK166" s="4"/>
      <c r="BBL166" s="4"/>
      <c r="BBM166" s="4"/>
      <c r="BBN166" s="4"/>
      <c r="BBO166" s="4"/>
      <c r="BBP166" s="4"/>
      <c r="BBQ166" s="4"/>
      <c r="BBR166" s="4"/>
      <c r="BBS166" s="4"/>
      <c r="BBT166" s="4"/>
      <c r="BBU166" s="4"/>
      <c r="BBV166" s="4"/>
      <c r="BBW166" s="4"/>
      <c r="BBX166" s="4"/>
      <c r="BBY166" s="4"/>
      <c r="BBZ166" s="4"/>
      <c r="BCA166" s="4"/>
      <c r="BCB166" s="4"/>
      <c r="BCC166" s="4"/>
      <c r="BCD166" s="4"/>
      <c r="BCE166" s="4"/>
      <c r="BCF166" s="4"/>
      <c r="BCG166" s="4"/>
      <c r="BCH166" s="4"/>
      <c r="BCI166" s="4"/>
      <c r="BCJ166" s="4"/>
      <c r="BCK166" s="4"/>
      <c r="BCL166" s="4"/>
      <c r="BCM166" s="4"/>
      <c r="BCN166" s="4"/>
      <c r="BCO166" s="4"/>
      <c r="BCP166" s="4"/>
      <c r="BCQ166" s="4"/>
      <c r="BCR166" s="4"/>
      <c r="BCS166" s="4"/>
      <c r="BCT166" s="4"/>
      <c r="BCU166" s="4"/>
      <c r="BCV166" s="4"/>
      <c r="BCW166" s="4"/>
      <c r="BCX166" s="4"/>
      <c r="BCY166" s="4"/>
      <c r="BCZ166" s="4"/>
      <c r="BDA166" s="4"/>
      <c r="BDB166" s="4"/>
      <c r="BDC166" s="4"/>
      <c r="BDD166" s="4"/>
      <c r="BDE166" s="4"/>
      <c r="BDF166" s="4"/>
      <c r="BDG166" s="4"/>
      <c r="BDH166" s="4"/>
      <c r="BDI166" s="4"/>
      <c r="BDJ166" s="4"/>
      <c r="BDK166" s="4"/>
      <c r="BDL166" s="4"/>
      <c r="BDM166" s="4"/>
      <c r="BDN166" s="4"/>
      <c r="BDO166" s="4"/>
      <c r="BDP166" s="4"/>
      <c r="BDQ166" s="4"/>
      <c r="BDR166" s="4"/>
      <c r="BDS166" s="4"/>
      <c r="BDT166" s="4"/>
      <c r="BDU166" s="4"/>
      <c r="BDV166" s="4"/>
      <c r="BDW166" s="4"/>
      <c r="BDX166" s="4"/>
      <c r="BDY166" s="4"/>
      <c r="BDZ166" s="4"/>
      <c r="BEA166" s="4"/>
      <c r="BEB166" s="4"/>
      <c r="BEC166" s="4"/>
      <c r="BED166" s="4"/>
      <c r="BEE166" s="4"/>
      <c r="BEF166" s="4"/>
      <c r="BEG166" s="4"/>
      <c r="BEH166" s="4"/>
      <c r="BEI166" s="4"/>
      <c r="BEJ166" s="4"/>
      <c r="BEK166" s="4"/>
      <c r="BEL166" s="4"/>
      <c r="BEM166" s="4"/>
      <c r="BEN166" s="4"/>
      <c r="BEO166" s="4"/>
      <c r="BEP166" s="4"/>
      <c r="BEQ166" s="4"/>
      <c r="BER166" s="4"/>
      <c r="BES166" s="4"/>
      <c r="BET166" s="4"/>
      <c r="BEU166" s="4"/>
      <c r="BEV166" s="4"/>
      <c r="BEW166" s="4"/>
      <c r="BEX166" s="4"/>
      <c r="BEY166" s="4"/>
      <c r="BEZ166" s="4"/>
      <c r="BFA166" s="4"/>
      <c r="BFB166" s="4"/>
      <c r="BFC166" s="4"/>
      <c r="BFD166" s="4"/>
      <c r="BFE166" s="4"/>
      <c r="BFF166" s="4"/>
      <c r="BFG166" s="4"/>
      <c r="BFH166" s="4"/>
      <c r="BFI166" s="4"/>
      <c r="BFJ166" s="4"/>
      <c r="BFK166" s="4"/>
      <c r="BFL166" s="4"/>
      <c r="BFM166" s="4"/>
      <c r="BFN166" s="4"/>
      <c r="BFO166" s="4"/>
      <c r="BFP166" s="4"/>
      <c r="BFQ166" s="4"/>
      <c r="BFR166" s="4"/>
      <c r="BFS166" s="4"/>
      <c r="BFT166" s="4"/>
      <c r="BFU166" s="4"/>
      <c r="BFV166" s="4"/>
      <c r="BFW166" s="4"/>
      <c r="BFX166" s="4"/>
      <c r="BFY166" s="4"/>
      <c r="BFZ166" s="4"/>
      <c r="BGA166" s="4"/>
      <c r="BGB166" s="4"/>
      <c r="BGC166" s="4"/>
      <c r="BGD166" s="4"/>
      <c r="BGE166" s="4"/>
      <c r="BGF166" s="4"/>
      <c r="BGG166" s="4"/>
      <c r="BGH166" s="4"/>
      <c r="BGI166" s="4"/>
      <c r="BGJ166" s="4"/>
      <c r="BGK166" s="4"/>
      <c r="BGL166" s="4"/>
      <c r="BGM166" s="4"/>
      <c r="BGN166" s="4"/>
      <c r="BGO166" s="4"/>
      <c r="BGP166" s="4"/>
      <c r="BGQ166" s="4"/>
      <c r="BGR166" s="4"/>
      <c r="BGS166" s="4"/>
      <c r="BGT166" s="4"/>
      <c r="BGU166" s="4"/>
      <c r="BGV166" s="4"/>
      <c r="BGW166" s="4"/>
      <c r="BGX166" s="4"/>
      <c r="BGY166" s="4"/>
      <c r="BGZ166" s="4"/>
      <c r="BHA166" s="4"/>
      <c r="BHB166" s="4"/>
      <c r="BHC166" s="4"/>
      <c r="BHD166" s="4"/>
      <c r="BHE166" s="4"/>
      <c r="BHF166" s="4"/>
      <c r="BHG166" s="4"/>
      <c r="BHH166" s="4"/>
      <c r="BHI166" s="4"/>
      <c r="BHJ166" s="4"/>
      <c r="BHK166" s="4"/>
      <c r="BHL166" s="4"/>
      <c r="BHM166" s="4"/>
      <c r="BHN166" s="4"/>
      <c r="BHO166" s="4"/>
      <c r="BHP166" s="4"/>
      <c r="BHQ166" s="4"/>
      <c r="BHR166" s="4"/>
      <c r="BHS166" s="4"/>
      <c r="BHT166" s="4"/>
      <c r="BHU166" s="4"/>
      <c r="BHV166" s="4"/>
      <c r="BHW166" s="4"/>
      <c r="BHX166" s="4"/>
      <c r="BHY166" s="4"/>
      <c r="BHZ166" s="4"/>
      <c r="BIA166" s="4"/>
      <c r="BIB166" s="4"/>
      <c r="BIC166" s="4"/>
      <c r="BID166" s="4"/>
      <c r="BIE166" s="4"/>
      <c r="BIF166" s="4"/>
      <c r="BIG166" s="4"/>
      <c r="BIH166" s="4"/>
      <c r="BII166" s="4"/>
      <c r="BIJ166" s="4"/>
      <c r="BIK166" s="4"/>
      <c r="BIL166" s="4"/>
      <c r="BIM166" s="4"/>
      <c r="BIN166" s="4"/>
      <c r="BIO166" s="4"/>
      <c r="BIP166" s="4"/>
      <c r="BIQ166" s="4"/>
      <c r="BIR166" s="4"/>
      <c r="BIS166" s="4"/>
      <c r="BIT166" s="4"/>
      <c r="BIU166" s="4"/>
      <c r="BIV166" s="4"/>
      <c r="BIW166" s="4"/>
      <c r="BIX166" s="4"/>
      <c r="BIY166" s="4"/>
      <c r="BIZ166" s="4"/>
      <c r="BJA166" s="4"/>
      <c r="BJB166" s="4"/>
      <c r="BJC166" s="4"/>
      <c r="BJD166" s="4"/>
      <c r="BJE166" s="4"/>
      <c r="BJF166" s="4"/>
      <c r="BJG166" s="4"/>
      <c r="BJH166" s="4"/>
      <c r="BJI166" s="4"/>
      <c r="BJJ166" s="4"/>
      <c r="BJK166" s="4"/>
      <c r="BJL166" s="4"/>
      <c r="BJM166" s="4"/>
      <c r="BJN166" s="4"/>
      <c r="BJO166" s="4"/>
      <c r="BJP166" s="4"/>
      <c r="BJQ166" s="4"/>
      <c r="BJR166" s="4"/>
      <c r="BJS166" s="4"/>
      <c r="BJT166" s="4"/>
      <c r="BJU166" s="4"/>
      <c r="BJV166" s="4"/>
      <c r="BJW166" s="4"/>
      <c r="BJX166" s="4"/>
      <c r="BJY166" s="4"/>
      <c r="BJZ166" s="4"/>
      <c r="BKA166" s="4"/>
      <c r="BKB166" s="4"/>
      <c r="BKC166" s="4"/>
      <c r="BKD166" s="4"/>
      <c r="BKE166" s="4"/>
      <c r="BKF166" s="4"/>
      <c r="BKG166" s="4"/>
      <c r="BKH166" s="4"/>
      <c r="BKI166" s="4"/>
      <c r="BKJ166" s="4"/>
      <c r="BKK166" s="4"/>
      <c r="BKL166" s="4"/>
      <c r="BKM166" s="4"/>
      <c r="BKN166" s="4"/>
      <c r="BKO166" s="4"/>
      <c r="BKP166" s="4"/>
      <c r="BKQ166" s="4"/>
      <c r="BKR166" s="4"/>
      <c r="BKS166" s="4"/>
      <c r="BKT166" s="4"/>
      <c r="BKU166" s="4"/>
      <c r="BKV166" s="4"/>
      <c r="BKW166" s="4"/>
      <c r="BKX166" s="4"/>
      <c r="BKY166" s="4"/>
      <c r="BKZ166" s="4"/>
      <c r="BLA166" s="4"/>
      <c r="BLB166" s="4"/>
      <c r="BLC166" s="4"/>
      <c r="BLD166" s="4"/>
      <c r="BLE166" s="4"/>
      <c r="BLF166" s="4"/>
      <c r="BLG166" s="4"/>
      <c r="BLH166" s="4"/>
      <c r="BLI166" s="4"/>
      <c r="BLJ166" s="4"/>
      <c r="BLK166" s="4"/>
      <c r="BLL166" s="4"/>
      <c r="BLM166" s="4"/>
      <c r="BLN166" s="4"/>
      <c r="BLO166" s="4"/>
      <c r="BLP166" s="4"/>
      <c r="BLQ166" s="4"/>
      <c r="BLR166" s="4"/>
      <c r="BLS166" s="4"/>
      <c r="BLT166" s="4"/>
      <c r="BLU166" s="4"/>
      <c r="BLV166" s="4"/>
      <c r="BLW166" s="4"/>
      <c r="BLX166" s="4"/>
      <c r="BLY166" s="4"/>
      <c r="BLZ166" s="4"/>
      <c r="BMA166" s="4"/>
      <c r="BMB166" s="4"/>
      <c r="BMC166" s="4"/>
      <c r="BMD166" s="4"/>
      <c r="BME166" s="4"/>
      <c r="BMF166" s="4"/>
      <c r="BMG166" s="4"/>
      <c r="BMH166" s="4"/>
      <c r="BMI166" s="4"/>
      <c r="BMJ166" s="4"/>
      <c r="BMK166" s="4"/>
      <c r="BML166" s="4"/>
      <c r="BMM166" s="4"/>
      <c r="BMN166" s="4"/>
      <c r="BMO166" s="4"/>
      <c r="BMP166" s="4"/>
      <c r="BMQ166" s="4"/>
      <c r="BMR166" s="4"/>
      <c r="BMS166" s="4"/>
      <c r="BMT166" s="4"/>
      <c r="BMU166" s="4"/>
      <c r="BMV166" s="4"/>
      <c r="BMW166" s="4"/>
      <c r="BMX166" s="4"/>
      <c r="BMY166" s="4"/>
      <c r="BMZ166" s="4"/>
      <c r="BNA166" s="4"/>
      <c r="BNB166" s="4"/>
      <c r="BNC166" s="4"/>
      <c r="BND166" s="4"/>
      <c r="BNE166" s="4"/>
      <c r="BNF166" s="4"/>
      <c r="BNG166" s="4"/>
      <c r="BNH166" s="4"/>
      <c r="BNI166" s="4"/>
      <c r="BNJ166" s="4"/>
      <c r="BNK166" s="4"/>
      <c r="BNL166" s="4"/>
      <c r="BNM166" s="4"/>
      <c r="BNN166" s="4"/>
      <c r="BNO166" s="4"/>
      <c r="BNP166" s="4"/>
      <c r="BNQ166" s="4"/>
      <c r="BNR166" s="4"/>
      <c r="BNS166" s="4"/>
      <c r="BNT166" s="4"/>
      <c r="BNU166" s="4"/>
      <c r="BNV166" s="4"/>
      <c r="BNW166" s="4"/>
      <c r="BNX166" s="4"/>
      <c r="BNY166" s="4"/>
      <c r="BNZ166" s="4"/>
      <c r="BOA166" s="4"/>
      <c r="BOB166" s="4"/>
      <c r="BOC166" s="4"/>
      <c r="BOD166" s="4"/>
      <c r="BOE166" s="4"/>
      <c r="BOF166" s="4"/>
      <c r="BOG166" s="4"/>
      <c r="BOH166" s="4"/>
      <c r="BOI166" s="4"/>
      <c r="BOJ166" s="4"/>
      <c r="BOK166" s="4"/>
      <c r="BOL166" s="4"/>
      <c r="BOM166" s="4"/>
      <c r="BON166" s="4"/>
      <c r="BOO166" s="4"/>
      <c r="BOP166" s="4"/>
      <c r="BOQ166" s="4"/>
      <c r="BOR166" s="4"/>
      <c r="BOS166" s="4"/>
      <c r="BOT166" s="4"/>
      <c r="BOU166" s="4"/>
      <c r="BOV166" s="4"/>
      <c r="BOW166" s="4"/>
      <c r="BOX166" s="4"/>
      <c r="BOY166" s="4"/>
      <c r="BOZ166" s="4"/>
      <c r="BPA166" s="4"/>
      <c r="BPB166" s="4"/>
      <c r="BPC166" s="4"/>
      <c r="BPD166" s="4"/>
      <c r="BPE166" s="4"/>
      <c r="BPF166" s="4"/>
      <c r="BPG166" s="4"/>
      <c r="BPH166" s="4"/>
      <c r="BPI166" s="4"/>
      <c r="BPJ166" s="4"/>
      <c r="BPK166" s="4"/>
      <c r="BPL166" s="4"/>
      <c r="BPM166" s="4"/>
      <c r="BPN166" s="4"/>
      <c r="BPO166" s="4"/>
      <c r="BPP166" s="4"/>
      <c r="BPQ166" s="4"/>
      <c r="BPR166" s="4"/>
      <c r="BPS166" s="4"/>
      <c r="BPT166" s="4"/>
      <c r="BPU166" s="4"/>
      <c r="BPV166" s="4"/>
      <c r="BPW166" s="4"/>
      <c r="BPX166" s="4"/>
      <c r="BPY166" s="4"/>
      <c r="BPZ166" s="4"/>
      <c r="BQA166" s="4"/>
      <c r="BQB166" s="4"/>
      <c r="BQC166" s="4"/>
      <c r="BQD166" s="4"/>
      <c r="BQE166" s="4"/>
      <c r="BQF166" s="4"/>
      <c r="BQG166" s="4"/>
      <c r="BQH166" s="4"/>
      <c r="BQI166" s="4"/>
      <c r="BQJ166" s="4"/>
      <c r="BQK166" s="4"/>
      <c r="BQL166" s="4"/>
      <c r="BQM166" s="4"/>
      <c r="BQN166" s="4"/>
      <c r="BQO166" s="4"/>
      <c r="BQP166" s="4"/>
      <c r="BQQ166" s="4"/>
      <c r="BQR166" s="4"/>
      <c r="BQS166" s="4"/>
      <c r="BQT166" s="4"/>
      <c r="BQU166" s="4"/>
      <c r="BQV166" s="4"/>
      <c r="BQW166" s="4"/>
      <c r="BQX166" s="4"/>
      <c r="BQY166" s="4"/>
      <c r="BQZ166" s="4"/>
      <c r="BRA166" s="4"/>
      <c r="BRB166" s="4"/>
      <c r="BRC166" s="4"/>
      <c r="BRD166" s="4"/>
      <c r="BRE166" s="4"/>
      <c r="BRF166" s="4"/>
      <c r="BRG166" s="4"/>
      <c r="BRH166" s="4"/>
      <c r="BRI166" s="4"/>
      <c r="BRJ166" s="4"/>
      <c r="BRK166" s="4"/>
      <c r="BRL166" s="4"/>
      <c r="BRM166" s="4"/>
      <c r="BRN166" s="4"/>
      <c r="BRO166" s="4"/>
      <c r="BRP166" s="4"/>
      <c r="BRQ166" s="4"/>
      <c r="BRR166" s="4"/>
      <c r="BRS166" s="4"/>
      <c r="BRT166" s="4"/>
      <c r="BRU166" s="4"/>
      <c r="BRV166" s="4"/>
      <c r="BRW166" s="4"/>
      <c r="BRX166" s="4"/>
      <c r="BRY166" s="4"/>
      <c r="BRZ166" s="4"/>
      <c r="BSA166" s="4"/>
      <c r="BSB166" s="4"/>
      <c r="BSC166" s="4"/>
      <c r="BSD166" s="4"/>
      <c r="BSE166" s="4"/>
      <c r="BSF166" s="4"/>
      <c r="BSG166" s="4"/>
      <c r="BSH166" s="4"/>
      <c r="BSI166" s="4"/>
      <c r="BSJ166" s="4"/>
      <c r="BSK166" s="4"/>
      <c r="BSL166" s="4"/>
      <c r="BSM166" s="4"/>
      <c r="BSN166" s="4"/>
      <c r="BSO166" s="4"/>
      <c r="BSP166" s="4"/>
      <c r="BSQ166" s="4"/>
      <c r="BSR166" s="4"/>
      <c r="BSS166" s="4"/>
      <c r="BST166" s="4"/>
      <c r="BSU166" s="4"/>
      <c r="BSV166" s="4"/>
      <c r="BSW166" s="4"/>
      <c r="BSX166" s="4"/>
      <c r="BSY166" s="4"/>
      <c r="BSZ166" s="4"/>
      <c r="BTA166" s="4"/>
      <c r="BTB166" s="4"/>
      <c r="BTC166" s="4"/>
      <c r="BTD166" s="4"/>
      <c r="BTE166" s="4"/>
      <c r="BTF166" s="4"/>
      <c r="BTG166" s="4"/>
      <c r="BTH166" s="4"/>
      <c r="BTI166" s="4"/>
      <c r="BTJ166" s="4"/>
      <c r="BTK166" s="4"/>
      <c r="BTL166" s="4"/>
      <c r="BTM166" s="4"/>
      <c r="BTN166" s="4"/>
      <c r="BTO166" s="4"/>
      <c r="BTP166" s="4"/>
      <c r="BTQ166" s="4"/>
      <c r="BTR166" s="4"/>
      <c r="BTS166" s="4"/>
      <c r="BTT166" s="4"/>
      <c r="BTU166" s="4"/>
      <c r="BTV166" s="4"/>
      <c r="BTW166" s="4"/>
      <c r="BTX166" s="4"/>
      <c r="BTY166" s="4"/>
      <c r="BTZ166" s="4"/>
      <c r="BUA166" s="4"/>
      <c r="BUB166" s="4"/>
      <c r="BUC166" s="4"/>
      <c r="BUD166" s="4"/>
      <c r="BUE166" s="4"/>
      <c r="BUF166" s="4"/>
      <c r="BUG166" s="4"/>
      <c r="BUH166" s="4"/>
      <c r="BUI166" s="4"/>
      <c r="BUJ166" s="4"/>
      <c r="BUK166" s="4"/>
      <c r="BUL166" s="4"/>
      <c r="BUM166" s="4"/>
      <c r="BUN166" s="4"/>
      <c r="BUO166" s="4"/>
      <c r="BUP166" s="4"/>
      <c r="BUQ166" s="4"/>
      <c r="BUR166" s="4"/>
      <c r="BUS166" s="4"/>
      <c r="BUT166" s="4"/>
      <c r="BUU166" s="4"/>
      <c r="BUV166" s="4"/>
      <c r="BUW166" s="4"/>
      <c r="BUX166" s="4"/>
      <c r="BUY166" s="4"/>
      <c r="BUZ166" s="4"/>
      <c r="BVA166" s="4"/>
      <c r="BVB166" s="4"/>
      <c r="BVC166" s="4"/>
      <c r="BVD166" s="4"/>
      <c r="BVE166" s="4"/>
      <c r="BVF166" s="4"/>
      <c r="BVG166" s="4"/>
      <c r="BVH166" s="4"/>
      <c r="BVI166" s="4"/>
      <c r="BVJ166" s="4"/>
      <c r="BVK166" s="4"/>
      <c r="BVL166" s="4"/>
      <c r="BVM166" s="4"/>
      <c r="BVN166" s="4"/>
      <c r="BVO166" s="4"/>
      <c r="BVP166" s="4"/>
      <c r="BVQ166" s="4"/>
      <c r="BVR166" s="4"/>
      <c r="BVS166" s="4"/>
      <c r="BVT166" s="4"/>
      <c r="BVU166" s="4"/>
      <c r="BVV166" s="4"/>
      <c r="BVW166" s="4"/>
      <c r="BVX166" s="4"/>
      <c r="BVY166" s="4"/>
      <c r="BVZ166" s="4"/>
      <c r="BWA166" s="4"/>
      <c r="BWB166" s="4"/>
      <c r="BWC166" s="4"/>
      <c r="BWD166" s="4"/>
      <c r="BWE166" s="4"/>
      <c r="BWF166" s="4"/>
      <c r="BWG166" s="4"/>
      <c r="BWH166" s="4"/>
      <c r="BWI166" s="4"/>
      <c r="BWJ166" s="4"/>
      <c r="BWK166" s="4"/>
      <c r="BWL166" s="4"/>
      <c r="BWM166" s="4"/>
      <c r="BWN166" s="4"/>
      <c r="BWO166" s="4"/>
      <c r="BWP166" s="4"/>
      <c r="BWQ166" s="4"/>
      <c r="BWR166" s="4"/>
      <c r="BWS166" s="4"/>
      <c r="BWT166" s="4"/>
      <c r="BWU166" s="4"/>
      <c r="BWV166" s="4"/>
      <c r="BWW166" s="4"/>
      <c r="BWX166" s="4"/>
      <c r="BWY166" s="4"/>
      <c r="BWZ166" s="4"/>
      <c r="BXA166" s="4"/>
      <c r="BXB166" s="4"/>
      <c r="BXC166" s="4"/>
      <c r="BXD166" s="4"/>
      <c r="BXE166" s="4"/>
      <c r="BXF166" s="4"/>
      <c r="BXG166" s="4"/>
      <c r="BXH166" s="4"/>
      <c r="BXI166" s="4"/>
      <c r="BXJ166" s="4"/>
      <c r="BXK166" s="4"/>
      <c r="BXL166" s="4"/>
      <c r="BXM166" s="4"/>
      <c r="BXN166" s="4"/>
      <c r="BXO166" s="4"/>
      <c r="BXP166" s="4"/>
      <c r="BXQ166" s="4"/>
      <c r="BXR166" s="4"/>
      <c r="BXS166" s="4"/>
      <c r="BXT166" s="4"/>
      <c r="BXU166" s="4"/>
      <c r="BXV166" s="4"/>
      <c r="BXW166" s="4"/>
      <c r="BXX166" s="4"/>
      <c r="BXY166" s="4"/>
      <c r="BXZ166" s="4"/>
      <c r="BYA166" s="4"/>
      <c r="BYB166" s="4"/>
      <c r="BYC166" s="4"/>
      <c r="BYD166" s="4"/>
      <c r="BYE166" s="4"/>
      <c r="BYF166" s="4"/>
      <c r="BYG166" s="4"/>
      <c r="BYH166" s="4"/>
      <c r="BYI166" s="4"/>
      <c r="BYJ166" s="4"/>
      <c r="BYK166" s="4"/>
      <c r="BYL166" s="4"/>
      <c r="BYM166" s="4"/>
      <c r="BYN166" s="4"/>
      <c r="BYO166" s="4"/>
      <c r="BYP166" s="4"/>
      <c r="BYQ166" s="4"/>
      <c r="BYR166" s="4"/>
      <c r="BYS166" s="4"/>
      <c r="BYT166" s="4"/>
      <c r="BYU166" s="4"/>
      <c r="BYV166" s="4"/>
      <c r="BYW166" s="4"/>
      <c r="BYX166" s="4"/>
      <c r="BYY166" s="4"/>
      <c r="BYZ166" s="4"/>
      <c r="BZA166" s="4"/>
      <c r="BZB166" s="4"/>
      <c r="BZC166" s="4"/>
      <c r="BZD166" s="4"/>
      <c r="BZE166" s="4"/>
      <c r="BZF166" s="4"/>
      <c r="BZG166" s="4"/>
      <c r="BZH166" s="4"/>
      <c r="BZI166" s="4"/>
      <c r="BZJ166" s="4"/>
      <c r="BZK166" s="4"/>
      <c r="BZL166" s="4"/>
      <c r="BZM166" s="4"/>
      <c r="BZN166" s="4"/>
      <c r="BZO166" s="4"/>
      <c r="BZP166" s="4"/>
      <c r="BZQ166" s="4"/>
      <c r="BZR166" s="4"/>
      <c r="BZS166" s="4"/>
      <c r="BZT166" s="4"/>
      <c r="BZU166" s="4"/>
      <c r="BZV166" s="4"/>
      <c r="BZW166" s="4"/>
      <c r="BZX166" s="4"/>
      <c r="BZY166" s="4"/>
      <c r="BZZ166" s="4"/>
      <c r="CAA166" s="4"/>
      <c r="CAB166" s="4"/>
      <c r="CAC166" s="4"/>
      <c r="CAD166" s="4"/>
      <c r="CAE166" s="4"/>
      <c r="CAF166" s="4"/>
      <c r="CAG166" s="4"/>
      <c r="CAH166" s="4"/>
      <c r="CAI166" s="4"/>
      <c r="CAJ166" s="4"/>
      <c r="CAK166" s="4"/>
      <c r="CAL166" s="4"/>
      <c r="CAM166" s="4"/>
      <c r="CAN166" s="4"/>
      <c r="CAO166" s="4"/>
      <c r="CAP166" s="4"/>
      <c r="CAQ166" s="4"/>
      <c r="CAR166" s="4"/>
      <c r="CAS166" s="4"/>
      <c r="CAT166" s="4"/>
      <c r="CAU166" s="4"/>
      <c r="CAV166" s="4"/>
      <c r="CAW166" s="4"/>
      <c r="CAX166" s="4"/>
      <c r="CAY166" s="4"/>
      <c r="CAZ166" s="4"/>
      <c r="CBA166" s="4"/>
      <c r="CBB166" s="4"/>
      <c r="CBC166" s="4"/>
      <c r="CBD166" s="4"/>
      <c r="CBE166" s="4"/>
      <c r="CBF166" s="4"/>
      <c r="CBG166" s="4"/>
      <c r="CBH166" s="4"/>
      <c r="CBI166" s="4"/>
      <c r="CBJ166" s="4"/>
      <c r="CBK166" s="4"/>
      <c r="CBL166" s="4"/>
      <c r="CBM166" s="4"/>
      <c r="CBN166" s="4"/>
      <c r="CBO166" s="4"/>
      <c r="CBP166" s="4"/>
      <c r="CBQ166" s="4"/>
      <c r="CBR166" s="4"/>
      <c r="CBS166" s="4"/>
      <c r="CBT166" s="4"/>
      <c r="CBU166" s="4"/>
      <c r="CBV166" s="4"/>
      <c r="CBW166" s="4"/>
      <c r="CBX166" s="4"/>
      <c r="CBY166" s="4"/>
      <c r="CBZ166" s="4"/>
      <c r="CCA166" s="4"/>
      <c r="CCB166" s="4"/>
      <c r="CCC166" s="4"/>
      <c r="CCD166" s="4"/>
      <c r="CCE166" s="4"/>
      <c r="CCF166" s="4"/>
      <c r="CCG166" s="4"/>
      <c r="CCH166" s="4"/>
      <c r="CCI166" s="4"/>
      <c r="CCJ166" s="4"/>
      <c r="CCK166" s="4"/>
      <c r="CCL166" s="4"/>
      <c r="CCM166" s="4"/>
      <c r="CCN166" s="4"/>
      <c r="CCO166" s="4"/>
      <c r="CCP166" s="4"/>
      <c r="CCQ166" s="4"/>
      <c r="CCR166" s="4"/>
      <c r="CCS166" s="4"/>
      <c r="CCT166" s="4"/>
      <c r="CCU166" s="4"/>
      <c r="CCV166" s="4"/>
      <c r="CCW166" s="4"/>
      <c r="CCX166" s="4"/>
      <c r="CCY166" s="4"/>
      <c r="CCZ166" s="4"/>
      <c r="CDA166" s="4"/>
      <c r="CDB166" s="4"/>
      <c r="CDC166" s="4"/>
      <c r="CDD166" s="4"/>
      <c r="CDE166" s="4"/>
      <c r="CDF166" s="4"/>
      <c r="CDG166" s="4"/>
      <c r="CDH166" s="4"/>
      <c r="CDI166" s="4"/>
      <c r="CDJ166" s="4"/>
      <c r="CDK166" s="4"/>
      <c r="CDL166" s="4"/>
      <c r="CDM166" s="4"/>
      <c r="CDN166" s="4"/>
      <c r="CDO166" s="4"/>
      <c r="CDP166" s="4"/>
      <c r="CDQ166" s="4"/>
      <c r="CDR166" s="4"/>
      <c r="CDS166" s="4"/>
      <c r="CDT166" s="4"/>
      <c r="CDU166" s="4"/>
      <c r="CDV166" s="4"/>
      <c r="CDW166" s="4"/>
      <c r="CDX166" s="4"/>
      <c r="CDY166" s="4"/>
      <c r="CDZ166" s="4"/>
      <c r="CEA166" s="4"/>
      <c r="CEB166" s="4"/>
      <c r="CEC166" s="4"/>
      <c r="CED166" s="4"/>
      <c r="CEE166" s="4"/>
      <c r="CEF166" s="4"/>
      <c r="CEG166" s="4"/>
      <c r="CEH166" s="4"/>
      <c r="CEI166" s="4"/>
      <c r="CEJ166" s="4"/>
      <c r="CEK166" s="4"/>
      <c r="CEL166" s="4"/>
      <c r="CEM166" s="4"/>
      <c r="CEN166" s="4"/>
      <c r="CEO166" s="4"/>
      <c r="CEP166" s="4"/>
      <c r="CEQ166" s="4"/>
      <c r="CER166" s="4"/>
      <c r="CES166" s="4"/>
      <c r="CET166" s="4"/>
      <c r="CEU166" s="4"/>
      <c r="CEV166" s="4"/>
      <c r="CEW166" s="4"/>
      <c r="CEX166" s="4"/>
      <c r="CEY166" s="4"/>
      <c r="CEZ166" s="4"/>
      <c r="CFA166" s="4"/>
      <c r="CFB166" s="4"/>
      <c r="CFC166" s="4"/>
      <c r="CFD166" s="4"/>
      <c r="CFE166" s="4"/>
      <c r="CFF166" s="4"/>
      <c r="CFG166" s="4"/>
      <c r="CFH166" s="4"/>
      <c r="CFI166" s="4"/>
      <c r="CFJ166" s="4"/>
      <c r="CFK166" s="4"/>
      <c r="CFL166" s="4"/>
      <c r="CFM166" s="4"/>
      <c r="CFN166" s="4"/>
      <c r="CFO166" s="4"/>
      <c r="CFP166" s="4"/>
      <c r="CFQ166" s="4"/>
      <c r="CFR166" s="4"/>
      <c r="CFS166" s="4"/>
      <c r="CFT166" s="4"/>
      <c r="CFU166" s="4"/>
      <c r="CFV166" s="4"/>
      <c r="CFW166" s="4"/>
      <c r="CFX166" s="4"/>
      <c r="CFY166" s="4"/>
      <c r="CFZ166" s="4"/>
      <c r="CGA166" s="4"/>
      <c r="CGB166" s="4"/>
      <c r="CGC166" s="4"/>
      <c r="CGD166" s="4"/>
      <c r="CGE166" s="4"/>
      <c r="CGF166" s="4"/>
      <c r="CGG166" s="4"/>
      <c r="CGH166" s="4"/>
      <c r="CGI166" s="4"/>
      <c r="CGJ166" s="4"/>
      <c r="CGK166" s="4"/>
      <c r="CGL166" s="4"/>
      <c r="CGM166" s="4"/>
      <c r="CGN166" s="4"/>
      <c r="CGO166" s="4"/>
      <c r="CGP166" s="4"/>
      <c r="CGQ166" s="4"/>
      <c r="CGR166" s="4"/>
      <c r="CGS166" s="4"/>
      <c r="CGT166" s="4"/>
      <c r="CGU166" s="4"/>
      <c r="CGV166" s="4"/>
      <c r="CGW166" s="4"/>
      <c r="CGX166" s="4"/>
      <c r="CGY166" s="4"/>
      <c r="CGZ166" s="4"/>
      <c r="CHA166" s="4"/>
      <c r="CHB166" s="4"/>
      <c r="CHC166" s="4"/>
      <c r="CHD166" s="4"/>
      <c r="CHE166" s="4"/>
      <c r="CHF166" s="4"/>
      <c r="CHG166" s="4"/>
      <c r="CHH166" s="4"/>
      <c r="CHI166" s="4"/>
      <c r="CHJ166" s="4"/>
      <c r="CHK166" s="4"/>
      <c r="CHL166" s="4"/>
      <c r="CHM166" s="4"/>
      <c r="CHN166" s="4"/>
      <c r="CHO166" s="4"/>
      <c r="CHP166" s="4"/>
      <c r="CHQ166" s="4"/>
      <c r="CHR166" s="4"/>
      <c r="CHS166" s="4"/>
      <c r="CHT166" s="4"/>
      <c r="CHU166" s="4"/>
      <c r="CHV166" s="4"/>
      <c r="CHW166" s="4"/>
      <c r="CHX166" s="4"/>
      <c r="CHY166" s="4"/>
      <c r="CHZ166" s="4"/>
      <c r="CIA166" s="4"/>
      <c r="CIB166" s="4"/>
      <c r="CIC166" s="4"/>
      <c r="CID166" s="4"/>
      <c r="CIE166" s="4"/>
      <c r="CIF166" s="4"/>
      <c r="CIG166" s="4"/>
      <c r="CIH166" s="4"/>
      <c r="CII166" s="4"/>
      <c r="CIJ166" s="4"/>
      <c r="CIK166" s="4"/>
      <c r="CIL166" s="4"/>
      <c r="CIM166" s="4"/>
      <c r="CIN166" s="4"/>
      <c r="CIO166" s="4"/>
      <c r="CIP166" s="4"/>
      <c r="CIQ166" s="4"/>
      <c r="CIR166" s="4"/>
      <c r="CIS166" s="4"/>
      <c r="CIT166" s="4"/>
      <c r="CIU166" s="4"/>
      <c r="CIV166" s="4"/>
      <c r="CIW166" s="4"/>
      <c r="CIX166" s="4"/>
      <c r="CIY166" s="4"/>
      <c r="CIZ166" s="4"/>
      <c r="CJA166" s="4"/>
      <c r="CJB166" s="4"/>
      <c r="CJC166" s="4"/>
      <c r="CJD166" s="4"/>
      <c r="CJE166" s="4"/>
      <c r="CJF166" s="4"/>
      <c r="CJG166" s="4"/>
      <c r="CJH166" s="4"/>
      <c r="CJI166" s="4"/>
      <c r="CJJ166" s="4"/>
      <c r="CJK166" s="4"/>
      <c r="CJL166" s="4"/>
      <c r="CJM166" s="4"/>
      <c r="CJN166" s="4"/>
      <c r="CJO166" s="4"/>
      <c r="CJP166" s="4"/>
      <c r="CJQ166" s="4"/>
      <c r="CJR166" s="4"/>
      <c r="CJS166" s="4"/>
      <c r="CJT166" s="4"/>
      <c r="CJU166" s="4"/>
      <c r="CJV166" s="4"/>
      <c r="CJW166" s="4"/>
      <c r="CJX166" s="4"/>
      <c r="CJY166" s="4"/>
      <c r="CJZ166" s="4"/>
      <c r="CKA166" s="4"/>
      <c r="CKB166" s="4"/>
      <c r="CKC166" s="4"/>
      <c r="CKD166" s="4"/>
      <c r="CKE166" s="4"/>
      <c r="CKF166" s="4"/>
      <c r="CKG166" s="4"/>
      <c r="CKH166" s="4"/>
      <c r="CKI166" s="4"/>
      <c r="CKJ166" s="4"/>
      <c r="CKK166" s="4"/>
      <c r="CKL166" s="4"/>
      <c r="CKM166" s="4"/>
      <c r="CKN166" s="4"/>
      <c r="CKO166" s="4"/>
      <c r="CKP166" s="4"/>
      <c r="CKQ166" s="4"/>
      <c r="CKR166" s="4"/>
      <c r="CKS166" s="4"/>
      <c r="CKT166" s="4"/>
      <c r="CKU166" s="4"/>
      <c r="CKV166" s="4"/>
      <c r="CKW166" s="4"/>
      <c r="CKX166" s="4"/>
      <c r="CKY166" s="4"/>
      <c r="CKZ166" s="4"/>
      <c r="CLA166" s="4"/>
      <c r="CLB166" s="4"/>
      <c r="CLC166" s="4"/>
      <c r="CLD166" s="4"/>
      <c r="CLE166" s="4"/>
      <c r="CLF166" s="4"/>
      <c r="CLG166" s="4"/>
      <c r="CLH166" s="4"/>
      <c r="CLI166" s="4"/>
      <c r="CLJ166" s="4"/>
      <c r="CLK166" s="4"/>
      <c r="CLL166" s="4"/>
      <c r="CLM166" s="4"/>
      <c r="CLN166" s="4"/>
      <c r="CLO166" s="4"/>
      <c r="CLP166" s="4"/>
      <c r="CLQ166" s="4"/>
      <c r="CLR166" s="4"/>
      <c r="CLS166" s="4"/>
      <c r="CLT166" s="4"/>
      <c r="CLU166" s="4"/>
      <c r="CLV166" s="4"/>
      <c r="CLW166" s="4"/>
      <c r="CLX166" s="4"/>
      <c r="CLY166" s="4"/>
      <c r="CLZ166" s="4"/>
      <c r="CMA166" s="4"/>
      <c r="CMB166" s="4"/>
      <c r="CMC166" s="4"/>
      <c r="CMD166" s="4"/>
      <c r="CME166" s="4"/>
      <c r="CMF166" s="4"/>
      <c r="CMG166" s="4"/>
      <c r="CMH166" s="4"/>
      <c r="CMI166" s="4"/>
      <c r="CMJ166" s="4"/>
      <c r="CMK166" s="4"/>
      <c r="CML166" s="4"/>
      <c r="CMM166" s="4"/>
      <c r="CMN166" s="4"/>
      <c r="CMO166" s="4"/>
      <c r="CMP166" s="4"/>
      <c r="CMQ166" s="4"/>
      <c r="CMR166" s="4"/>
      <c r="CMS166" s="4"/>
      <c r="CMT166" s="4"/>
      <c r="CMU166" s="4"/>
      <c r="CMV166" s="4"/>
      <c r="CMW166" s="4"/>
      <c r="CMX166" s="4"/>
      <c r="CMY166" s="4"/>
      <c r="CMZ166" s="4"/>
      <c r="CNA166" s="4"/>
      <c r="CNB166" s="4"/>
      <c r="CNC166" s="4"/>
      <c r="CND166" s="4"/>
      <c r="CNE166" s="4"/>
      <c r="CNF166" s="4"/>
      <c r="CNG166" s="4"/>
      <c r="CNH166" s="4"/>
      <c r="CNI166" s="4"/>
      <c r="CNJ166" s="4"/>
      <c r="CNK166" s="4"/>
      <c r="CNL166" s="4"/>
      <c r="CNM166" s="4"/>
      <c r="CNN166" s="4"/>
      <c r="CNO166" s="4"/>
      <c r="CNP166" s="4"/>
      <c r="CNQ166" s="4"/>
      <c r="CNR166" s="4"/>
      <c r="CNS166" s="4"/>
      <c r="CNT166" s="4"/>
      <c r="CNU166" s="4"/>
      <c r="CNV166" s="4"/>
      <c r="CNW166" s="4"/>
      <c r="CNX166" s="4"/>
      <c r="CNY166" s="4"/>
      <c r="CNZ166" s="4"/>
      <c r="COA166" s="4"/>
      <c r="COB166" s="4"/>
      <c r="COC166" s="4"/>
      <c r="COD166" s="4"/>
      <c r="COE166" s="4"/>
      <c r="COF166" s="4"/>
      <c r="COG166" s="4"/>
      <c r="COH166" s="4"/>
      <c r="COI166" s="4"/>
      <c r="COJ166" s="4"/>
      <c r="COK166" s="4"/>
      <c r="COL166" s="4"/>
      <c r="COM166" s="4"/>
      <c r="CON166" s="4"/>
      <c r="COO166" s="4"/>
      <c r="COP166" s="4"/>
      <c r="COQ166" s="4"/>
      <c r="COR166" s="4"/>
      <c r="COS166" s="4"/>
      <c r="COT166" s="4"/>
      <c r="COU166" s="4"/>
      <c r="COV166" s="4"/>
      <c r="COW166" s="4"/>
      <c r="COX166" s="4"/>
      <c r="COY166" s="4"/>
      <c r="COZ166" s="4"/>
      <c r="CPA166" s="4"/>
      <c r="CPB166" s="4"/>
      <c r="CPC166" s="4"/>
      <c r="CPD166" s="4"/>
      <c r="CPE166" s="4"/>
      <c r="CPF166" s="4"/>
      <c r="CPG166" s="4"/>
      <c r="CPH166" s="4"/>
      <c r="CPI166" s="4"/>
      <c r="CPJ166" s="4"/>
      <c r="CPK166" s="4"/>
      <c r="CPL166" s="4"/>
      <c r="CPM166" s="4"/>
      <c r="CPN166" s="4"/>
      <c r="CPO166" s="4"/>
      <c r="CPP166" s="4"/>
      <c r="CPQ166" s="4"/>
      <c r="CPR166" s="4"/>
      <c r="CPS166" s="4"/>
      <c r="CPT166" s="4"/>
      <c r="CPU166" s="4"/>
      <c r="CPV166" s="4"/>
      <c r="CPW166" s="4"/>
      <c r="CPX166" s="4"/>
      <c r="CPY166" s="4"/>
      <c r="CPZ166" s="4"/>
      <c r="CQA166" s="4"/>
      <c r="CQB166" s="4"/>
      <c r="CQC166" s="4"/>
      <c r="CQD166" s="4"/>
      <c r="CQE166" s="4"/>
      <c r="CQF166" s="4"/>
      <c r="CQG166" s="4"/>
      <c r="CQH166" s="4"/>
      <c r="CQI166" s="4"/>
      <c r="CQJ166" s="4"/>
      <c r="CQK166" s="4"/>
      <c r="CQL166" s="4"/>
      <c r="CQM166" s="4"/>
      <c r="CQN166" s="4"/>
      <c r="CQO166" s="4"/>
      <c r="CQP166" s="4"/>
      <c r="CQQ166" s="4"/>
      <c r="CQR166" s="4"/>
      <c r="CQS166" s="4"/>
      <c r="CQT166" s="4"/>
      <c r="CQU166" s="4"/>
      <c r="CQV166" s="4"/>
      <c r="CQW166" s="4"/>
      <c r="CQX166" s="4"/>
      <c r="CQY166" s="4"/>
      <c r="CQZ166" s="4"/>
      <c r="CRA166" s="4"/>
      <c r="CRB166" s="4"/>
      <c r="CRC166" s="4"/>
      <c r="CRD166" s="4"/>
      <c r="CRE166" s="4"/>
      <c r="CRF166" s="4"/>
      <c r="CRG166" s="4"/>
      <c r="CRH166" s="4"/>
      <c r="CRI166" s="4"/>
      <c r="CRJ166" s="4"/>
      <c r="CRK166" s="4"/>
      <c r="CRL166" s="4"/>
      <c r="CRM166" s="4"/>
      <c r="CRN166" s="4"/>
      <c r="CRO166" s="4"/>
      <c r="CRP166" s="4"/>
      <c r="CRQ166" s="4"/>
      <c r="CRR166" s="4"/>
      <c r="CRS166" s="4"/>
      <c r="CRT166" s="4"/>
      <c r="CRU166" s="4"/>
      <c r="CRV166" s="4"/>
      <c r="CRW166" s="4"/>
      <c r="CRX166" s="4"/>
      <c r="CRY166" s="4"/>
      <c r="CRZ166" s="4"/>
      <c r="CSA166" s="4"/>
      <c r="CSB166" s="4"/>
      <c r="CSC166" s="4"/>
      <c r="CSD166" s="4"/>
      <c r="CSE166" s="4"/>
      <c r="CSF166" s="4"/>
      <c r="CSG166" s="4"/>
      <c r="CSH166" s="4"/>
      <c r="CSI166" s="4"/>
      <c r="CSJ166" s="4"/>
      <c r="CSK166" s="4"/>
      <c r="CSL166" s="4"/>
      <c r="CSM166" s="4"/>
      <c r="CSN166" s="4"/>
      <c r="CSO166" s="4"/>
      <c r="CSP166" s="4"/>
      <c r="CSQ166" s="4"/>
      <c r="CSR166" s="4"/>
      <c r="CSS166" s="4"/>
      <c r="CST166" s="4"/>
      <c r="CSU166" s="4"/>
      <c r="CSV166" s="4"/>
      <c r="CSW166" s="4"/>
      <c r="CSX166" s="4"/>
      <c r="CSY166" s="4"/>
      <c r="CSZ166" s="4"/>
      <c r="CTA166" s="4"/>
      <c r="CTB166" s="4"/>
      <c r="CTC166" s="4"/>
      <c r="CTD166" s="4"/>
      <c r="CTE166" s="4"/>
      <c r="CTF166" s="4"/>
      <c r="CTG166" s="4"/>
      <c r="CTH166" s="4"/>
      <c r="CTI166" s="4"/>
      <c r="CTJ166" s="4"/>
      <c r="CTK166" s="4"/>
      <c r="CTL166" s="4"/>
      <c r="CTM166" s="4"/>
      <c r="CTN166" s="4"/>
      <c r="CTO166" s="4"/>
      <c r="CTP166" s="4"/>
      <c r="CTQ166" s="4"/>
      <c r="CTR166" s="4"/>
      <c r="CTS166" s="4"/>
      <c r="CTT166" s="4"/>
      <c r="CTU166" s="4"/>
      <c r="CTV166" s="4"/>
      <c r="CTW166" s="4"/>
      <c r="CTX166" s="4"/>
      <c r="CTY166" s="4"/>
      <c r="CTZ166" s="4"/>
      <c r="CUA166" s="4"/>
      <c r="CUB166" s="4"/>
      <c r="CUC166" s="4"/>
      <c r="CUD166" s="4"/>
      <c r="CUE166" s="4"/>
      <c r="CUF166" s="4"/>
      <c r="CUG166" s="4"/>
      <c r="CUH166" s="4"/>
      <c r="CUI166" s="4"/>
      <c r="CUJ166" s="4"/>
      <c r="CUK166" s="4"/>
      <c r="CUL166" s="4"/>
      <c r="CUM166" s="4"/>
      <c r="CUN166" s="4"/>
      <c r="CUO166" s="4"/>
      <c r="CUP166" s="4"/>
      <c r="CUQ166" s="4"/>
      <c r="CUR166" s="4"/>
      <c r="CUS166" s="4"/>
      <c r="CUT166" s="4"/>
      <c r="CUU166" s="4"/>
      <c r="CUV166" s="4"/>
      <c r="CUW166" s="4"/>
      <c r="CUX166" s="4"/>
      <c r="CUY166" s="4"/>
      <c r="CUZ166" s="4"/>
      <c r="CVA166" s="4"/>
      <c r="CVB166" s="4"/>
      <c r="CVC166" s="4"/>
      <c r="CVD166" s="4"/>
      <c r="CVE166" s="4"/>
      <c r="CVF166" s="4"/>
      <c r="CVG166" s="4"/>
      <c r="CVH166" s="4"/>
      <c r="CVI166" s="4"/>
      <c r="CVJ166" s="4"/>
      <c r="CVK166" s="4"/>
      <c r="CVL166" s="4"/>
      <c r="CVM166" s="4"/>
      <c r="CVN166" s="4"/>
      <c r="CVO166" s="4"/>
      <c r="CVP166" s="4"/>
      <c r="CVQ166" s="4"/>
      <c r="CVR166" s="4"/>
      <c r="CVS166" s="4"/>
      <c r="CVT166" s="4"/>
      <c r="CVU166" s="4"/>
      <c r="CVV166" s="4"/>
      <c r="CVW166" s="4"/>
      <c r="CVX166" s="4"/>
      <c r="CVY166" s="4"/>
      <c r="CVZ166" s="4"/>
      <c r="CWA166" s="4"/>
      <c r="CWB166" s="4"/>
      <c r="CWC166" s="4"/>
      <c r="CWD166" s="4"/>
      <c r="CWE166" s="4"/>
      <c r="CWF166" s="4"/>
      <c r="CWG166" s="4"/>
      <c r="CWH166" s="4"/>
      <c r="CWI166" s="4"/>
      <c r="CWJ166" s="4"/>
      <c r="CWK166" s="4"/>
      <c r="CWL166" s="4"/>
      <c r="CWM166" s="4"/>
      <c r="CWN166" s="4"/>
      <c r="CWO166" s="4"/>
      <c r="CWP166" s="4"/>
      <c r="CWQ166" s="4"/>
      <c r="CWR166" s="4"/>
      <c r="CWS166" s="4"/>
      <c r="CWT166" s="4"/>
      <c r="CWU166" s="4"/>
      <c r="CWV166" s="4"/>
      <c r="CWW166" s="4"/>
      <c r="CWX166" s="4"/>
      <c r="CWY166" s="4"/>
      <c r="CWZ166" s="4"/>
      <c r="CXA166" s="4"/>
      <c r="CXB166" s="4"/>
      <c r="CXC166" s="4"/>
      <c r="CXD166" s="4"/>
      <c r="CXE166" s="4"/>
      <c r="CXF166" s="4"/>
      <c r="CXG166" s="4"/>
      <c r="CXH166" s="4"/>
      <c r="CXI166" s="4"/>
      <c r="CXJ166" s="4"/>
      <c r="CXK166" s="4"/>
      <c r="CXL166" s="4"/>
      <c r="CXM166" s="4"/>
      <c r="CXN166" s="4"/>
      <c r="CXO166" s="4"/>
      <c r="CXP166" s="4"/>
      <c r="CXQ166" s="4"/>
      <c r="CXR166" s="4"/>
      <c r="CXS166" s="4"/>
      <c r="CXT166" s="4"/>
      <c r="CXU166" s="4"/>
      <c r="CXV166" s="4"/>
      <c r="CXW166" s="4"/>
      <c r="CXX166" s="4"/>
      <c r="CXY166" s="4"/>
      <c r="CXZ166" s="4"/>
      <c r="CYA166" s="4"/>
      <c r="CYB166" s="4"/>
      <c r="CYC166" s="4"/>
      <c r="CYD166" s="4"/>
      <c r="CYE166" s="4"/>
      <c r="CYF166" s="4"/>
      <c r="CYG166" s="4"/>
      <c r="CYH166" s="4"/>
      <c r="CYI166" s="4"/>
      <c r="CYJ166" s="4"/>
      <c r="CYK166" s="4"/>
      <c r="CYL166" s="4"/>
      <c r="CYM166" s="4"/>
      <c r="CYN166" s="4"/>
      <c r="CYO166" s="4"/>
      <c r="CYP166" s="4"/>
      <c r="CYQ166" s="4"/>
      <c r="CYR166" s="4"/>
      <c r="CYS166" s="4"/>
      <c r="CYT166" s="4"/>
      <c r="CYU166" s="4"/>
      <c r="CYV166" s="4"/>
      <c r="CYW166" s="4"/>
      <c r="CYX166" s="4"/>
      <c r="CYY166" s="4"/>
      <c r="CYZ166" s="4"/>
      <c r="CZA166" s="4"/>
      <c r="CZB166" s="4"/>
      <c r="CZC166" s="4"/>
      <c r="CZD166" s="4"/>
      <c r="CZE166" s="4"/>
      <c r="CZF166" s="4"/>
      <c r="CZG166" s="4"/>
      <c r="CZH166" s="4"/>
      <c r="CZI166" s="4"/>
      <c r="CZJ166" s="4"/>
      <c r="CZK166" s="4"/>
      <c r="CZL166" s="4"/>
      <c r="CZM166" s="4"/>
      <c r="CZN166" s="4"/>
      <c r="CZO166" s="4"/>
      <c r="CZP166" s="4"/>
      <c r="CZQ166" s="4"/>
      <c r="CZR166" s="4"/>
      <c r="CZS166" s="4"/>
      <c r="CZT166" s="4"/>
      <c r="CZU166" s="4"/>
      <c r="CZV166" s="4"/>
      <c r="CZW166" s="4"/>
      <c r="CZX166" s="4"/>
      <c r="CZY166" s="4"/>
      <c r="CZZ166" s="4"/>
      <c r="DAA166" s="4"/>
      <c r="DAB166" s="4"/>
      <c r="DAC166" s="4"/>
      <c r="DAD166" s="4"/>
      <c r="DAE166" s="4"/>
      <c r="DAF166" s="4"/>
      <c r="DAG166" s="4"/>
      <c r="DAH166" s="4"/>
      <c r="DAI166" s="4"/>
      <c r="DAJ166" s="4"/>
      <c r="DAK166" s="4"/>
      <c r="DAL166" s="4"/>
      <c r="DAM166" s="4"/>
      <c r="DAN166" s="4"/>
      <c r="DAO166" s="4"/>
      <c r="DAP166" s="4"/>
      <c r="DAQ166" s="4"/>
      <c r="DAR166" s="4"/>
      <c r="DAS166" s="4"/>
      <c r="DAT166" s="4"/>
      <c r="DAU166" s="4"/>
      <c r="DAV166" s="4"/>
      <c r="DAW166" s="4"/>
      <c r="DAX166" s="4"/>
      <c r="DAY166" s="4"/>
      <c r="DAZ166" s="4"/>
      <c r="DBA166" s="4"/>
      <c r="DBB166" s="4"/>
      <c r="DBC166" s="4"/>
      <c r="DBD166" s="4"/>
      <c r="DBE166" s="4"/>
      <c r="DBF166" s="4"/>
      <c r="DBG166" s="4"/>
      <c r="DBH166" s="4"/>
      <c r="DBI166" s="4"/>
      <c r="DBJ166" s="4"/>
      <c r="DBK166" s="4"/>
      <c r="DBL166" s="4"/>
      <c r="DBM166" s="4"/>
      <c r="DBN166" s="4"/>
      <c r="DBO166" s="4"/>
      <c r="DBP166" s="4"/>
      <c r="DBQ166" s="4"/>
      <c r="DBR166" s="4"/>
      <c r="DBS166" s="4"/>
      <c r="DBT166" s="4"/>
      <c r="DBU166" s="4"/>
      <c r="DBV166" s="4"/>
      <c r="DBW166" s="4"/>
      <c r="DBX166" s="4"/>
      <c r="DBY166" s="4"/>
      <c r="DBZ166" s="4"/>
      <c r="DCA166" s="4"/>
      <c r="DCB166" s="4"/>
      <c r="DCC166" s="4"/>
      <c r="DCD166" s="4"/>
      <c r="DCE166" s="4"/>
      <c r="DCF166" s="4"/>
      <c r="DCG166" s="4"/>
      <c r="DCH166" s="4"/>
      <c r="DCI166" s="4"/>
      <c r="DCJ166" s="4"/>
      <c r="DCK166" s="4"/>
      <c r="DCL166" s="4"/>
      <c r="DCM166" s="4"/>
      <c r="DCN166" s="4"/>
      <c r="DCO166" s="4"/>
      <c r="DCP166" s="4"/>
      <c r="DCQ166" s="4"/>
      <c r="DCR166" s="4"/>
      <c r="DCS166" s="4"/>
      <c r="DCT166" s="4"/>
      <c r="DCU166" s="4"/>
      <c r="DCV166" s="4"/>
      <c r="DCW166" s="4"/>
      <c r="DCX166" s="4"/>
      <c r="DCY166" s="4"/>
      <c r="DCZ166" s="4"/>
      <c r="DDA166" s="4"/>
      <c r="DDB166" s="4"/>
      <c r="DDC166" s="4"/>
      <c r="DDD166" s="4"/>
      <c r="DDE166" s="4"/>
      <c r="DDF166" s="4"/>
      <c r="DDG166" s="4"/>
      <c r="DDH166" s="4"/>
      <c r="DDI166" s="4"/>
      <c r="DDJ166" s="4"/>
      <c r="DDK166" s="4"/>
      <c r="DDL166" s="4"/>
      <c r="DDM166" s="4"/>
      <c r="DDN166" s="4"/>
      <c r="DDO166" s="4"/>
      <c r="DDP166" s="4"/>
      <c r="DDQ166" s="4"/>
      <c r="DDR166" s="4"/>
      <c r="DDS166" s="4"/>
      <c r="DDT166" s="4"/>
      <c r="DDU166" s="4"/>
      <c r="DDV166" s="4"/>
      <c r="DDW166" s="4"/>
      <c r="DDX166" s="4"/>
      <c r="DDY166" s="4"/>
      <c r="DDZ166" s="4"/>
      <c r="DEA166" s="4"/>
      <c r="DEB166" s="4"/>
      <c r="DEC166" s="4"/>
      <c r="DED166" s="4"/>
      <c r="DEE166" s="4"/>
      <c r="DEF166" s="4"/>
      <c r="DEG166" s="4"/>
      <c r="DEH166" s="4"/>
      <c r="DEI166" s="4"/>
      <c r="DEJ166" s="4"/>
      <c r="DEK166" s="4"/>
      <c r="DEL166" s="4"/>
      <c r="DEM166" s="4"/>
      <c r="DEN166" s="4"/>
      <c r="DEO166" s="4"/>
      <c r="DEP166" s="4"/>
      <c r="DEQ166" s="4"/>
      <c r="DER166" s="4"/>
      <c r="DES166" s="4"/>
      <c r="DET166" s="4"/>
      <c r="DEU166" s="4"/>
      <c r="DEV166" s="4"/>
      <c r="DEW166" s="4"/>
      <c r="DEX166" s="4"/>
      <c r="DEY166" s="4"/>
      <c r="DEZ166" s="4"/>
      <c r="DFA166" s="4"/>
      <c r="DFB166" s="4"/>
      <c r="DFC166" s="4"/>
      <c r="DFD166" s="4"/>
      <c r="DFE166" s="4"/>
      <c r="DFF166" s="4"/>
      <c r="DFG166" s="4"/>
      <c r="DFH166" s="4"/>
      <c r="DFI166" s="4"/>
      <c r="DFJ166" s="4"/>
      <c r="DFK166" s="4"/>
      <c r="DFL166" s="4"/>
      <c r="DFM166" s="4"/>
      <c r="DFN166" s="4"/>
      <c r="DFO166" s="4"/>
      <c r="DFP166" s="4"/>
      <c r="DFQ166" s="4"/>
      <c r="DFR166" s="4"/>
      <c r="DFS166" s="4"/>
      <c r="DFT166" s="4"/>
      <c r="DFU166" s="4"/>
      <c r="DFV166" s="4"/>
      <c r="DFW166" s="4"/>
      <c r="DFX166" s="4"/>
      <c r="DFY166" s="4"/>
      <c r="DFZ166" s="4"/>
      <c r="DGA166" s="4"/>
      <c r="DGB166" s="4"/>
      <c r="DGC166" s="4"/>
      <c r="DGD166" s="4"/>
      <c r="DGE166" s="4"/>
      <c r="DGF166" s="4"/>
      <c r="DGG166" s="4"/>
      <c r="DGH166" s="4"/>
      <c r="DGI166" s="4"/>
      <c r="DGJ166" s="4"/>
      <c r="DGK166" s="4"/>
      <c r="DGL166" s="4"/>
      <c r="DGM166" s="4"/>
      <c r="DGN166" s="4"/>
      <c r="DGO166" s="4"/>
      <c r="DGP166" s="4"/>
      <c r="DGQ166" s="4"/>
      <c r="DGR166" s="4"/>
      <c r="DGS166" s="4"/>
      <c r="DGT166" s="4"/>
      <c r="DGU166" s="4"/>
      <c r="DGV166" s="4"/>
      <c r="DGW166" s="4"/>
      <c r="DGX166" s="4"/>
      <c r="DGY166" s="4"/>
      <c r="DGZ166" s="4"/>
      <c r="DHA166" s="4"/>
      <c r="DHB166" s="4"/>
      <c r="DHC166" s="4"/>
      <c r="DHD166" s="4"/>
      <c r="DHE166" s="4"/>
      <c r="DHF166" s="4"/>
      <c r="DHG166" s="4"/>
      <c r="DHH166" s="4"/>
      <c r="DHI166" s="4"/>
      <c r="DHJ166" s="4"/>
      <c r="DHK166" s="4"/>
      <c r="DHL166" s="4"/>
      <c r="DHM166" s="4"/>
      <c r="DHN166" s="4"/>
      <c r="DHO166" s="4"/>
      <c r="DHP166" s="4"/>
      <c r="DHQ166" s="4"/>
      <c r="DHR166" s="4"/>
      <c r="DHS166" s="4"/>
      <c r="DHT166" s="4"/>
      <c r="DHU166" s="4"/>
      <c r="DHV166" s="4"/>
      <c r="DHW166" s="4"/>
      <c r="DHX166" s="4"/>
      <c r="DHY166" s="4"/>
      <c r="DHZ166" s="4"/>
      <c r="DIA166" s="4"/>
      <c r="DIB166" s="4"/>
      <c r="DIC166" s="4"/>
      <c r="DID166" s="4"/>
      <c r="DIE166" s="4"/>
      <c r="DIF166" s="4"/>
      <c r="DIG166" s="4"/>
      <c r="DIH166" s="4"/>
      <c r="DII166" s="4"/>
      <c r="DIJ166" s="4"/>
      <c r="DIK166" s="4"/>
      <c r="DIL166" s="4"/>
      <c r="DIM166" s="4"/>
      <c r="DIN166" s="4"/>
      <c r="DIO166" s="4"/>
      <c r="DIP166" s="4"/>
      <c r="DIQ166" s="4"/>
      <c r="DIR166" s="4"/>
      <c r="DIS166" s="4"/>
      <c r="DIT166" s="4"/>
      <c r="DIU166" s="4"/>
      <c r="DIV166" s="4"/>
      <c r="DIW166" s="4"/>
      <c r="DIX166" s="4"/>
      <c r="DIY166" s="4"/>
      <c r="DIZ166" s="4"/>
      <c r="DJA166" s="4"/>
      <c r="DJB166" s="4"/>
      <c r="DJC166" s="4"/>
      <c r="DJD166" s="4"/>
      <c r="DJE166" s="4"/>
      <c r="DJF166" s="4"/>
      <c r="DJG166" s="4"/>
      <c r="DJH166" s="4"/>
      <c r="DJI166" s="4"/>
      <c r="DJJ166" s="4"/>
      <c r="DJK166" s="4"/>
      <c r="DJL166" s="4"/>
      <c r="DJM166" s="4"/>
      <c r="DJN166" s="4"/>
      <c r="DJO166" s="4"/>
      <c r="DJP166" s="4"/>
      <c r="DJQ166" s="4"/>
      <c r="DJR166" s="4"/>
      <c r="DJS166" s="4"/>
      <c r="DJT166" s="4"/>
      <c r="DJU166" s="4"/>
      <c r="DJV166" s="4"/>
      <c r="DJW166" s="4"/>
      <c r="DJX166" s="4"/>
      <c r="DJY166" s="4"/>
      <c r="DJZ166" s="4"/>
      <c r="DKA166" s="4"/>
      <c r="DKB166" s="4"/>
      <c r="DKC166" s="4"/>
      <c r="DKD166" s="4"/>
      <c r="DKE166" s="4"/>
      <c r="DKF166" s="4"/>
      <c r="DKG166" s="4"/>
      <c r="DKH166" s="4"/>
      <c r="DKI166" s="4"/>
      <c r="DKJ166" s="4"/>
      <c r="DKK166" s="4"/>
      <c r="DKL166" s="4"/>
      <c r="DKM166" s="4"/>
      <c r="DKN166" s="4"/>
      <c r="DKO166" s="4"/>
      <c r="DKP166" s="4"/>
      <c r="DKQ166" s="4"/>
      <c r="DKR166" s="4"/>
      <c r="DKS166" s="4"/>
      <c r="DKT166" s="4"/>
      <c r="DKU166" s="4"/>
      <c r="DKV166" s="4"/>
      <c r="DKW166" s="4"/>
      <c r="DKX166" s="4"/>
      <c r="DKY166" s="4"/>
      <c r="DKZ166" s="4"/>
      <c r="DLA166" s="4"/>
      <c r="DLB166" s="4"/>
      <c r="DLC166" s="4"/>
      <c r="DLD166" s="4"/>
      <c r="DLE166" s="4"/>
      <c r="DLF166" s="4"/>
      <c r="DLG166" s="4"/>
      <c r="DLH166" s="4"/>
      <c r="DLI166" s="4"/>
      <c r="DLJ166" s="4"/>
      <c r="DLK166" s="4"/>
      <c r="DLL166" s="4"/>
      <c r="DLM166" s="4"/>
      <c r="DLN166" s="4"/>
      <c r="DLO166" s="4"/>
      <c r="DLP166" s="4"/>
      <c r="DLQ166" s="4"/>
      <c r="DLR166" s="4"/>
      <c r="DLS166" s="4"/>
      <c r="DLT166" s="4"/>
      <c r="DLU166" s="4"/>
      <c r="DLV166" s="4"/>
      <c r="DLW166" s="4"/>
      <c r="DLX166" s="4"/>
      <c r="DLY166" s="4"/>
      <c r="DLZ166" s="4"/>
      <c r="DMA166" s="4"/>
      <c r="DMB166" s="4"/>
      <c r="DMC166" s="4"/>
      <c r="DMD166" s="4"/>
      <c r="DME166" s="4"/>
      <c r="DMF166" s="4"/>
      <c r="DMG166" s="4"/>
      <c r="DMH166" s="4"/>
      <c r="DMI166" s="4"/>
      <c r="DMJ166" s="4"/>
      <c r="DMK166" s="4"/>
      <c r="DML166" s="4"/>
      <c r="DMM166" s="4"/>
      <c r="DMN166" s="4"/>
      <c r="DMO166" s="4"/>
      <c r="DMP166" s="4"/>
      <c r="DMQ166" s="4"/>
      <c r="DMR166" s="4"/>
      <c r="DMS166" s="4"/>
      <c r="DMT166" s="4"/>
      <c r="DMU166" s="4"/>
      <c r="DMV166" s="4"/>
      <c r="DMW166" s="4"/>
      <c r="DMX166" s="4"/>
      <c r="DMY166" s="4"/>
      <c r="DMZ166" s="4"/>
      <c r="DNA166" s="4"/>
      <c r="DNB166" s="4"/>
      <c r="DNC166" s="4"/>
      <c r="DND166" s="4"/>
      <c r="DNE166" s="4"/>
      <c r="DNF166" s="4"/>
      <c r="DNG166" s="4"/>
      <c r="DNH166" s="4"/>
      <c r="DNI166" s="4"/>
      <c r="DNJ166" s="4"/>
      <c r="DNK166" s="4"/>
      <c r="DNL166" s="4"/>
      <c r="DNM166" s="4"/>
      <c r="DNN166" s="4"/>
      <c r="DNO166" s="4"/>
      <c r="DNP166" s="4"/>
      <c r="DNQ166" s="4"/>
      <c r="DNR166" s="4"/>
      <c r="DNS166" s="4"/>
      <c r="DNT166" s="4"/>
      <c r="DNU166" s="4"/>
      <c r="DNV166" s="4"/>
      <c r="DNW166" s="4"/>
      <c r="DNX166" s="4"/>
      <c r="DNY166" s="4"/>
      <c r="DNZ166" s="4"/>
      <c r="DOA166" s="4"/>
      <c r="DOB166" s="4"/>
      <c r="DOC166" s="4"/>
      <c r="DOD166" s="4"/>
      <c r="DOE166" s="4"/>
      <c r="DOF166" s="4"/>
      <c r="DOG166" s="4"/>
      <c r="DOH166" s="4"/>
      <c r="DOI166" s="4"/>
      <c r="DOJ166" s="4"/>
      <c r="DOK166" s="4"/>
      <c r="DOL166" s="4"/>
      <c r="DOM166" s="4"/>
      <c r="DON166" s="4"/>
      <c r="DOO166" s="4"/>
      <c r="DOP166" s="4"/>
      <c r="DOQ166" s="4"/>
      <c r="DOR166" s="4"/>
      <c r="DOS166" s="4"/>
      <c r="DOT166" s="4"/>
      <c r="DOU166" s="4"/>
      <c r="DOV166" s="4"/>
      <c r="DOW166" s="4"/>
      <c r="DOX166" s="4"/>
      <c r="DOY166" s="4"/>
      <c r="DOZ166" s="4"/>
      <c r="DPA166" s="4"/>
      <c r="DPB166" s="4"/>
      <c r="DPC166" s="4"/>
      <c r="DPD166" s="4"/>
      <c r="DPE166" s="4"/>
      <c r="DPF166" s="4"/>
      <c r="DPG166" s="4"/>
      <c r="DPH166" s="4"/>
      <c r="DPI166" s="4"/>
      <c r="DPJ166" s="4"/>
      <c r="DPK166" s="4"/>
      <c r="DPL166" s="4"/>
      <c r="DPM166" s="4"/>
      <c r="DPN166" s="4"/>
      <c r="DPO166" s="4"/>
      <c r="DPP166" s="4"/>
      <c r="DPQ166" s="4"/>
      <c r="DPR166" s="4"/>
      <c r="DPS166" s="4"/>
      <c r="DPT166" s="4"/>
      <c r="DPU166" s="4"/>
      <c r="DPV166" s="4"/>
      <c r="DPW166" s="4"/>
      <c r="DPX166" s="4"/>
      <c r="DPY166" s="4"/>
      <c r="DPZ166" s="4"/>
      <c r="DQA166" s="4"/>
      <c r="DQB166" s="4"/>
      <c r="DQC166" s="4"/>
      <c r="DQD166" s="4"/>
      <c r="DQE166" s="4"/>
      <c r="DQF166" s="4"/>
      <c r="DQG166" s="4"/>
      <c r="DQH166" s="4"/>
      <c r="DQI166" s="4"/>
      <c r="DQJ166" s="4"/>
      <c r="DQK166" s="4"/>
      <c r="DQL166" s="4"/>
      <c r="DQM166" s="4"/>
      <c r="DQN166" s="4"/>
      <c r="DQO166" s="4"/>
      <c r="DQP166" s="4"/>
      <c r="DQQ166" s="4"/>
      <c r="DQR166" s="4"/>
      <c r="DQS166" s="4"/>
      <c r="DQT166" s="4"/>
      <c r="DQU166" s="4"/>
      <c r="DQV166" s="4"/>
      <c r="DQW166" s="4"/>
      <c r="DQX166" s="4"/>
      <c r="DQY166" s="4"/>
      <c r="DQZ166" s="4"/>
      <c r="DRA166" s="4"/>
      <c r="DRB166" s="4"/>
      <c r="DRC166" s="4"/>
      <c r="DRD166" s="4"/>
      <c r="DRE166" s="4"/>
      <c r="DRF166" s="4"/>
      <c r="DRG166" s="4"/>
      <c r="DRH166" s="4"/>
      <c r="DRI166" s="4"/>
      <c r="DRJ166" s="4"/>
      <c r="DRK166" s="4"/>
      <c r="DRL166" s="4"/>
      <c r="DRM166" s="4"/>
      <c r="DRN166" s="4"/>
      <c r="DRO166" s="4"/>
      <c r="DRP166" s="4"/>
      <c r="DRQ166" s="4"/>
      <c r="DRR166" s="4"/>
      <c r="DRS166" s="4"/>
      <c r="DRT166" s="4"/>
      <c r="DRU166" s="4"/>
      <c r="DRV166" s="4"/>
      <c r="DRW166" s="4"/>
      <c r="DRX166" s="4"/>
      <c r="DRY166" s="4"/>
      <c r="DRZ166" s="4"/>
      <c r="DSA166" s="4"/>
      <c r="DSB166" s="4"/>
      <c r="DSC166" s="4"/>
      <c r="DSD166" s="4"/>
      <c r="DSE166" s="4"/>
      <c r="DSF166" s="4"/>
      <c r="DSG166" s="4"/>
      <c r="DSH166" s="4"/>
      <c r="DSI166" s="4"/>
      <c r="DSJ166" s="4"/>
      <c r="DSK166" s="4"/>
      <c r="DSL166" s="4"/>
      <c r="DSM166" s="4"/>
      <c r="DSN166" s="4"/>
      <c r="DSO166" s="4"/>
      <c r="DSP166" s="4"/>
      <c r="DSQ166" s="4"/>
      <c r="DSR166" s="4"/>
      <c r="DSS166" s="4"/>
      <c r="DST166" s="4"/>
      <c r="DSU166" s="4"/>
      <c r="DSV166" s="4"/>
      <c r="DSW166" s="4"/>
      <c r="DSX166" s="4"/>
      <c r="DSY166" s="4"/>
      <c r="DSZ166" s="4"/>
      <c r="DTA166" s="4"/>
      <c r="DTB166" s="4"/>
      <c r="DTC166" s="4"/>
      <c r="DTD166" s="4"/>
      <c r="DTE166" s="4"/>
      <c r="DTF166" s="4"/>
      <c r="DTG166" s="4"/>
      <c r="DTH166" s="4"/>
      <c r="DTI166" s="4"/>
      <c r="DTJ166" s="4"/>
      <c r="DTK166" s="4"/>
      <c r="DTL166" s="4"/>
      <c r="DTM166" s="4"/>
      <c r="DTN166" s="4"/>
      <c r="DTO166" s="4"/>
      <c r="DTP166" s="4"/>
      <c r="DTQ166" s="4"/>
      <c r="DTR166" s="4"/>
      <c r="DTS166" s="4"/>
      <c r="DTT166" s="4"/>
      <c r="DTU166" s="4"/>
      <c r="DTV166" s="4"/>
      <c r="DTW166" s="4"/>
      <c r="DTX166" s="4"/>
      <c r="DTY166" s="4"/>
      <c r="DTZ166" s="4"/>
      <c r="DUA166" s="4"/>
      <c r="DUB166" s="4"/>
      <c r="DUC166" s="4"/>
      <c r="DUD166" s="4"/>
      <c r="DUE166" s="4"/>
      <c r="DUF166" s="4"/>
      <c r="DUG166" s="4"/>
      <c r="DUH166" s="4"/>
      <c r="DUI166" s="4"/>
      <c r="DUJ166" s="4"/>
      <c r="DUK166" s="4"/>
      <c r="DUL166" s="4"/>
      <c r="DUM166" s="4"/>
      <c r="DUN166" s="4"/>
      <c r="DUO166" s="4"/>
      <c r="DUP166" s="4"/>
      <c r="DUQ166" s="4"/>
      <c r="DUR166" s="4"/>
      <c r="DUS166" s="4"/>
      <c r="DUT166" s="4"/>
      <c r="DUU166" s="4"/>
      <c r="DUV166" s="4"/>
      <c r="DUW166" s="4"/>
      <c r="DUX166" s="4"/>
      <c r="DUY166" s="4"/>
      <c r="DUZ166" s="4"/>
      <c r="DVA166" s="4"/>
      <c r="DVB166" s="4"/>
      <c r="DVC166" s="4"/>
      <c r="DVD166" s="4"/>
      <c r="DVE166" s="4"/>
      <c r="DVF166" s="4"/>
      <c r="DVG166" s="4"/>
      <c r="DVH166" s="4"/>
      <c r="DVI166" s="4"/>
      <c r="DVJ166" s="4"/>
      <c r="DVK166" s="4"/>
      <c r="DVL166" s="4"/>
      <c r="DVM166" s="4"/>
      <c r="DVN166" s="4"/>
      <c r="DVO166" s="4"/>
      <c r="DVP166" s="4"/>
      <c r="DVQ166" s="4"/>
      <c r="DVR166" s="4"/>
      <c r="DVS166" s="4"/>
      <c r="DVT166" s="4"/>
      <c r="DVU166" s="4"/>
      <c r="DVV166" s="4"/>
      <c r="DVW166" s="4"/>
      <c r="DVX166" s="4"/>
      <c r="DVY166" s="4"/>
      <c r="DVZ166" s="4"/>
      <c r="DWA166" s="4"/>
      <c r="DWB166" s="4"/>
      <c r="DWC166" s="4"/>
      <c r="DWD166" s="4"/>
      <c r="DWE166" s="4"/>
      <c r="DWF166" s="4"/>
      <c r="DWG166" s="4"/>
      <c r="DWH166" s="4"/>
      <c r="DWI166" s="4"/>
      <c r="DWJ166" s="4"/>
      <c r="DWK166" s="4"/>
      <c r="DWL166" s="4"/>
      <c r="DWM166" s="4"/>
      <c r="DWN166" s="4"/>
      <c r="DWO166" s="4"/>
      <c r="DWP166" s="4"/>
      <c r="DWQ166" s="4"/>
      <c r="DWR166" s="4"/>
      <c r="DWS166" s="4"/>
      <c r="DWT166" s="4"/>
      <c r="DWU166" s="4"/>
      <c r="DWV166" s="4"/>
      <c r="DWW166" s="4"/>
      <c r="DWX166" s="4"/>
      <c r="DWY166" s="4"/>
      <c r="DWZ166" s="4"/>
      <c r="DXA166" s="4"/>
      <c r="DXB166" s="4"/>
      <c r="DXC166" s="4"/>
      <c r="DXD166" s="4"/>
      <c r="DXE166" s="4"/>
      <c r="DXF166" s="4"/>
      <c r="DXG166" s="4"/>
      <c r="DXH166" s="4"/>
      <c r="DXI166" s="4"/>
      <c r="DXJ166" s="4"/>
      <c r="DXK166" s="4"/>
      <c r="DXL166" s="4"/>
      <c r="DXM166" s="4"/>
      <c r="DXN166" s="4"/>
      <c r="DXO166" s="4"/>
      <c r="DXP166" s="4"/>
      <c r="DXQ166" s="4"/>
      <c r="DXR166" s="4"/>
      <c r="DXS166" s="4"/>
      <c r="DXT166" s="4"/>
      <c r="DXU166" s="4"/>
      <c r="DXV166" s="4"/>
      <c r="DXW166" s="4"/>
      <c r="DXX166" s="4"/>
      <c r="DXY166" s="4"/>
      <c r="DXZ166" s="4"/>
      <c r="DYA166" s="4"/>
      <c r="DYB166" s="4"/>
      <c r="DYC166" s="4"/>
      <c r="DYD166" s="4"/>
      <c r="DYE166" s="4"/>
      <c r="DYF166" s="4"/>
      <c r="DYG166" s="4"/>
      <c r="DYH166" s="4"/>
      <c r="DYI166" s="4"/>
      <c r="DYJ166" s="4"/>
      <c r="DYK166" s="4"/>
      <c r="DYL166" s="4"/>
      <c r="DYM166" s="4"/>
      <c r="DYN166" s="4"/>
      <c r="DYO166" s="4"/>
      <c r="DYP166" s="4"/>
      <c r="DYQ166" s="4"/>
      <c r="DYR166" s="4"/>
      <c r="DYS166" s="4"/>
      <c r="DYT166" s="4"/>
      <c r="DYU166" s="4"/>
      <c r="DYV166" s="4"/>
      <c r="DYW166" s="4"/>
      <c r="DYX166" s="4"/>
      <c r="DYY166" s="4"/>
      <c r="DYZ166" s="4"/>
      <c r="DZA166" s="4"/>
      <c r="DZB166" s="4"/>
      <c r="DZC166" s="4"/>
      <c r="DZD166" s="4"/>
      <c r="DZE166" s="4"/>
      <c r="DZF166" s="4"/>
      <c r="DZG166" s="4"/>
      <c r="DZH166" s="4"/>
      <c r="DZI166" s="4"/>
      <c r="DZJ166" s="4"/>
      <c r="DZK166" s="4"/>
      <c r="DZL166" s="4"/>
      <c r="DZM166" s="4"/>
      <c r="DZN166" s="4"/>
      <c r="DZO166" s="4"/>
      <c r="DZP166" s="4"/>
      <c r="DZQ166" s="4"/>
      <c r="DZR166" s="4"/>
      <c r="DZS166" s="4"/>
      <c r="DZT166" s="4"/>
      <c r="DZU166" s="4"/>
      <c r="DZV166" s="4"/>
      <c r="DZW166" s="4"/>
      <c r="DZX166" s="4"/>
      <c r="DZY166" s="4"/>
      <c r="DZZ166" s="4"/>
      <c r="EAA166" s="4"/>
      <c r="EAB166" s="4"/>
      <c r="EAC166" s="4"/>
      <c r="EAD166" s="4"/>
      <c r="EAE166" s="4"/>
      <c r="EAF166" s="4"/>
      <c r="EAG166" s="4"/>
      <c r="EAH166" s="4"/>
      <c r="EAI166" s="4"/>
      <c r="EAJ166" s="4"/>
      <c r="EAK166" s="4"/>
      <c r="EAL166" s="4"/>
      <c r="EAM166" s="4"/>
      <c r="EAN166" s="4"/>
      <c r="EAO166" s="4"/>
      <c r="EAP166" s="4"/>
      <c r="EAQ166" s="4"/>
      <c r="EAR166" s="4"/>
      <c r="EAS166" s="4"/>
      <c r="EAT166" s="4"/>
      <c r="EAU166" s="4"/>
      <c r="EAV166" s="4"/>
      <c r="EAW166" s="4"/>
      <c r="EAX166" s="4"/>
      <c r="EAY166" s="4"/>
      <c r="EAZ166" s="4"/>
      <c r="EBA166" s="4"/>
      <c r="EBB166" s="4"/>
      <c r="EBC166" s="4"/>
      <c r="EBD166" s="4"/>
      <c r="EBE166" s="4"/>
      <c r="EBF166" s="4"/>
      <c r="EBG166" s="4"/>
      <c r="EBH166" s="4"/>
      <c r="EBI166" s="4"/>
      <c r="EBJ166" s="4"/>
      <c r="EBK166" s="4"/>
      <c r="EBL166" s="4"/>
      <c r="EBM166" s="4"/>
      <c r="EBN166" s="4"/>
      <c r="EBO166" s="4"/>
      <c r="EBP166" s="4"/>
      <c r="EBQ166" s="4"/>
      <c r="EBR166" s="4"/>
      <c r="EBS166" s="4"/>
      <c r="EBT166" s="4"/>
      <c r="EBU166" s="4"/>
      <c r="EBV166" s="4"/>
      <c r="EBW166" s="4"/>
      <c r="EBX166" s="4"/>
      <c r="EBY166" s="4"/>
      <c r="EBZ166" s="4"/>
      <c r="ECA166" s="4"/>
      <c r="ECB166" s="4"/>
      <c r="ECC166" s="4"/>
      <c r="ECD166" s="4"/>
      <c r="ECE166" s="4"/>
      <c r="ECF166" s="4"/>
      <c r="ECG166" s="4"/>
      <c r="ECH166" s="4"/>
      <c r="ECI166" s="4"/>
      <c r="ECJ166" s="4"/>
      <c r="ECK166" s="4"/>
      <c r="ECL166" s="4"/>
      <c r="ECM166" s="4"/>
      <c r="ECN166" s="4"/>
      <c r="ECO166" s="4"/>
      <c r="ECP166" s="4"/>
      <c r="ECQ166" s="4"/>
      <c r="ECR166" s="4"/>
      <c r="ECS166" s="4"/>
      <c r="ECT166" s="4"/>
      <c r="ECU166" s="4"/>
      <c r="ECV166" s="4"/>
      <c r="ECW166" s="4"/>
      <c r="ECX166" s="4"/>
      <c r="ECY166" s="4"/>
      <c r="ECZ166" s="4"/>
      <c r="EDA166" s="4"/>
      <c r="EDB166" s="4"/>
      <c r="EDC166" s="4"/>
      <c r="EDD166" s="4"/>
      <c r="EDE166" s="4"/>
      <c r="EDF166" s="4"/>
      <c r="EDG166" s="4"/>
      <c r="EDH166" s="4"/>
      <c r="EDI166" s="4"/>
      <c r="EDJ166" s="4"/>
      <c r="EDK166" s="4"/>
      <c r="EDL166" s="4"/>
      <c r="EDM166" s="4"/>
      <c r="EDN166" s="4"/>
      <c r="EDO166" s="4"/>
      <c r="EDP166" s="4"/>
      <c r="EDQ166" s="4"/>
      <c r="EDR166" s="4"/>
      <c r="EDS166" s="4"/>
      <c r="EDT166" s="4"/>
      <c r="EDU166" s="4"/>
      <c r="EDV166" s="4"/>
      <c r="EDW166" s="4"/>
      <c r="EDX166" s="4"/>
      <c r="EDY166" s="4"/>
      <c r="EDZ166" s="4"/>
      <c r="EEA166" s="4"/>
      <c r="EEB166" s="4"/>
      <c r="EEC166" s="4"/>
      <c r="EED166" s="4"/>
      <c r="EEE166" s="4"/>
      <c r="EEF166" s="4"/>
      <c r="EEG166" s="4"/>
      <c r="EEH166" s="4"/>
      <c r="EEI166" s="4"/>
      <c r="EEJ166" s="4"/>
      <c r="EEK166" s="4"/>
      <c r="EEL166" s="4"/>
      <c r="EEM166" s="4"/>
      <c r="EEN166" s="4"/>
      <c r="EEO166" s="4"/>
      <c r="EEP166" s="4"/>
      <c r="EEQ166" s="4"/>
      <c r="EER166" s="4"/>
      <c r="EES166" s="4"/>
      <c r="EET166" s="4"/>
      <c r="EEU166" s="4"/>
      <c r="EEV166" s="4"/>
      <c r="EEW166" s="4"/>
      <c r="EEX166" s="4"/>
      <c r="EEY166" s="4"/>
      <c r="EEZ166" s="4"/>
      <c r="EFA166" s="4"/>
      <c r="EFB166" s="4"/>
      <c r="EFC166" s="4"/>
      <c r="EFD166" s="4"/>
      <c r="EFE166" s="4"/>
      <c r="EFF166" s="4"/>
      <c r="EFG166" s="4"/>
      <c r="EFH166" s="4"/>
      <c r="EFI166" s="4"/>
      <c r="EFJ166" s="4"/>
      <c r="EFK166" s="4"/>
      <c r="EFL166" s="4"/>
      <c r="EFM166" s="4"/>
      <c r="EFN166" s="4"/>
      <c r="EFO166" s="4"/>
      <c r="EFP166" s="4"/>
      <c r="EFQ166" s="4"/>
      <c r="EFR166" s="4"/>
      <c r="EFS166" s="4"/>
      <c r="EFT166" s="4"/>
      <c r="EFU166" s="4"/>
      <c r="EFV166" s="4"/>
      <c r="EFW166" s="4"/>
      <c r="EFX166" s="4"/>
      <c r="EFY166" s="4"/>
      <c r="EFZ166" s="4"/>
      <c r="EGA166" s="4"/>
      <c r="EGB166" s="4"/>
      <c r="EGC166" s="4"/>
      <c r="EGD166" s="4"/>
      <c r="EGE166" s="4"/>
      <c r="EGF166" s="4"/>
      <c r="EGG166" s="4"/>
      <c r="EGH166" s="4"/>
      <c r="EGI166" s="4"/>
      <c r="EGJ166" s="4"/>
      <c r="EGK166" s="4"/>
      <c r="EGL166" s="4"/>
      <c r="EGM166" s="4"/>
      <c r="EGN166" s="4"/>
      <c r="EGO166" s="4"/>
      <c r="EGP166" s="4"/>
      <c r="EGQ166" s="4"/>
      <c r="EGR166" s="4"/>
      <c r="EGS166" s="4"/>
      <c r="EGT166" s="4"/>
      <c r="EGU166" s="4"/>
      <c r="EGV166" s="4"/>
      <c r="EGW166" s="4"/>
      <c r="EGX166" s="4"/>
      <c r="EGY166" s="4"/>
      <c r="EGZ166" s="4"/>
      <c r="EHA166" s="4"/>
      <c r="EHB166" s="4"/>
      <c r="EHC166" s="4"/>
      <c r="EHD166" s="4"/>
      <c r="EHE166" s="4"/>
      <c r="EHF166" s="4"/>
      <c r="EHG166" s="4"/>
      <c r="EHH166" s="4"/>
      <c r="EHI166" s="4"/>
      <c r="EHJ166" s="4"/>
      <c r="EHK166" s="4"/>
      <c r="EHL166" s="4"/>
      <c r="EHM166" s="4"/>
      <c r="EHN166" s="4"/>
      <c r="EHO166" s="4"/>
      <c r="EHP166" s="4"/>
      <c r="EHQ166" s="4"/>
      <c r="EHR166" s="4"/>
      <c r="EHS166" s="4"/>
      <c r="EHT166" s="4"/>
      <c r="EHU166" s="4"/>
      <c r="EHV166" s="4"/>
      <c r="EHW166" s="4"/>
      <c r="EHX166" s="4"/>
      <c r="EHY166" s="4"/>
      <c r="EHZ166" s="4"/>
      <c r="EIA166" s="4"/>
      <c r="EIB166" s="4"/>
      <c r="EIC166" s="4"/>
      <c r="EID166" s="4"/>
      <c r="EIE166" s="4"/>
      <c r="EIF166" s="4"/>
      <c r="EIG166" s="4"/>
      <c r="EIH166" s="4"/>
      <c r="EII166" s="4"/>
      <c r="EIJ166" s="4"/>
      <c r="EIK166" s="4"/>
      <c r="EIL166" s="4"/>
      <c r="EIM166" s="4"/>
      <c r="EIN166" s="4"/>
      <c r="EIO166" s="4"/>
      <c r="EIP166" s="4"/>
      <c r="EIQ166" s="4"/>
      <c r="EIR166" s="4"/>
      <c r="EIS166" s="4"/>
      <c r="EIT166" s="4"/>
      <c r="EIU166" s="4"/>
      <c r="EIV166" s="4"/>
      <c r="EIW166" s="4"/>
      <c r="EIX166" s="4"/>
      <c r="EIY166" s="4"/>
      <c r="EIZ166" s="4"/>
      <c r="EJA166" s="4"/>
      <c r="EJB166" s="4"/>
      <c r="EJC166" s="4"/>
      <c r="EJD166" s="4"/>
      <c r="EJE166" s="4"/>
      <c r="EJF166" s="4"/>
      <c r="EJG166" s="4"/>
      <c r="EJH166" s="4"/>
      <c r="EJI166" s="4"/>
      <c r="EJJ166" s="4"/>
      <c r="EJK166" s="4"/>
      <c r="EJL166" s="4"/>
      <c r="EJM166" s="4"/>
      <c r="EJN166" s="4"/>
      <c r="EJO166" s="4"/>
      <c r="EJP166" s="4"/>
      <c r="EJQ166" s="4"/>
      <c r="EJR166" s="4"/>
      <c r="EJS166" s="4"/>
      <c r="EJT166" s="4"/>
      <c r="EJU166" s="4"/>
      <c r="EJV166" s="4"/>
      <c r="EJW166" s="4"/>
      <c r="EJX166" s="4"/>
      <c r="EJY166" s="4"/>
      <c r="EJZ166" s="4"/>
      <c r="EKA166" s="4"/>
      <c r="EKB166" s="4"/>
      <c r="EKC166" s="4"/>
      <c r="EKD166" s="4"/>
      <c r="EKE166" s="4"/>
      <c r="EKF166" s="4"/>
      <c r="EKG166" s="4"/>
      <c r="EKH166" s="4"/>
      <c r="EKI166" s="4"/>
      <c r="EKJ166" s="4"/>
      <c r="EKK166" s="4"/>
      <c r="EKL166" s="4"/>
      <c r="EKM166" s="4"/>
      <c r="EKN166" s="4"/>
      <c r="EKO166" s="4"/>
      <c r="EKP166" s="4"/>
      <c r="EKQ166" s="4"/>
      <c r="EKR166" s="4"/>
      <c r="EKS166" s="4"/>
      <c r="EKT166" s="4"/>
      <c r="EKU166" s="4"/>
      <c r="EKV166" s="4"/>
      <c r="EKW166" s="4"/>
      <c r="EKX166" s="4"/>
      <c r="EKY166" s="4"/>
      <c r="EKZ166" s="4"/>
      <c r="ELA166" s="4"/>
      <c r="ELB166" s="4"/>
      <c r="ELC166" s="4"/>
      <c r="ELD166" s="4"/>
      <c r="ELE166" s="4"/>
      <c r="ELF166" s="4"/>
      <c r="ELG166" s="4"/>
      <c r="ELH166" s="4"/>
      <c r="ELI166" s="4"/>
      <c r="ELJ166" s="4"/>
      <c r="ELK166" s="4"/>
      <c r="ELL166" s="4"/>
      <c r="ELM166" s="4"/>
      <c r="ELN166" s="4"/>
      <c r="ELO166" s="4"/>
      <c r="ELP166" s="4"/>
      <c r="ELQ166" s="4"/>
      <c r="ELR166" s="4"/>
      <c r="ELS166" s="4"/>
      <c r="ELT166" s="4"/>
      <c r="ELU166" s="4"/>
      <c r="ELV166" s="4"/>
      <c r="ELW166" s="4"/>
      <c r="ELX166" s="4"/>
      <c r="ELY166" s="4"/>
      <c r="ELZ166" s="4"/>
      <c r="EMA166" s="4"/>
      <c r="EMB166" s="4"/>
      <c r="EMC166" s="4"/>
      <c r="EMD166" s="4"/>
      <c r="EME166" s="4"/>
      <c r="EMF166" s="4"/>
      <c r="EMG166" s="4"/>
      <c r="EMH166" s="4"/>
      <c r="EMI166" s="4"/>
      <c r="EMJ166" s="4"/>
      <c r="EMK166" s="4"/>
      <c r="EML166" s="4"/>
      <c r="EMM166" s="4"/>
      <c r="EMN166" s="4"/>
      <c r="EMO166" s="4"/>
      <c r="EMP166" s="4"/>
      <c r="EMQ166" s="4"/>
      <c r="EMR166" s="4"/>
      <c r="EMS166" s="4"/>
      <c r="EMT166" s="4"/>
      <c r="EMU166" s="4"/>
      <c r="EMV166" s="4"/>
      <c r="EMW166" s="4"/>
      <c r="EMX166" s="4"/>
      <c r="EMY166" s="4"/>
      <c r="EMZ166" s="4"/>
      <c r="ENA166" s="4"/>
      <c r="ENB166" s="4"/>
      <c r="ENC166" s="4"/>
      <c r="END166" s="4"/>
      <c r="ENE166" s="4"/>
      <c r="ENF166" s="4"/>
      <c r="ENG166" s="4"/>
      <c r="ENH166" s="4"/>
      <c r="ENI166" s="4"/>
      <c r="ENJ166" s="4"/>
      <c r="ENK166" s="4"/>
      <c r="ENL166" s="4"/>
      <c r="ENM166" s="4"/>
      <c r="ENN166" s="4"/>
      <c r="ENO166" s="4"/>
      <c r="ENP166" s="4"/>
      <c r="ENQ166" s="4"/>
      <c r="ENR166" s="4"/>
      <c r="ENS166" s="4"/>
      <c r="ENT166" s="4"/>
      <c r="ENU166" s="4"/>
      <c r="ENV166" s="4"/>
      <c r="ENW166" s="4"/>
      <c r="ENX166" s="4"/>
      <c r="ENY166" s="4"/>
      <c r="ENZ166" s="4"/>
      <c r="EOA166" s="4"/>
      <c r="EOB166" s="4"/>
      <c r="EOC166" s="4"/>
      <c r="EOD166" s="4"/>
      <c r="EOE166" s="4"/>
      <c r="EOF166" s="4"/>
      <c r="EOG166" s="4"/>
      <c r="EOH166" s="4"/>
      <c r="EOI166" s="4"/>
      <c r="EOJ166" s="4"/>
      <c r="EOK166" s="4"/>
      <c r="EOL166" s="4"/>
      <c r="EOM166" s="4"/>
      <c r="EON166" s="4"/>
      <c r="EOO166" s="4"/>
      <c r="EOP166" s="4"/>
      <c r="EOQ166" s="4"/>
      <c r="EOR166" s="4"/>
      <c r="EOS166" s="4"/>
      <c r="EOT166" s="4"/>
      <c r="EOU166" s="4"/>
      <c r="EOV166" s="4"/>
      <c r="EOW166" s="4"/>
      <c r="EOX166" s="4"/>
      <c r="EOY166" s="4"/>
      <c r="EOZ166" s="4"/>
      <c r="EPA166" s="4"/>
      <c r="EPB166" s="4"/>
      <c r="EPC166" s="4"/>
      <c r="EPD166" s="4"/>
      <c r="EPE166" s="4"/>
      <c r="EPF166" s="4"/>
      <c r="EPG166" s="4"/>
      <c r="EPH166" s="4"/>
      <c r="EPI166" s="4"/>
      <c r="EPJ166" s="4"/>
      <c r="EPK166" s="4"/>
      <c r="EPL166" s="4"/>
      <c r="EPM166" s="4"/>
      <c r="EPN166" s="4"/>
      <c r="EPO166" s="4"/>
      <c r="EPP166" s="4"/>
      <c r="EPQ166" s="4"/>
      <c r="EPR166" s="4"/>
      <c r="EPS166" s="4"/>
      <c r="EPT166" s="4"/>
      <c r="EPU166" s="4"/>
      <c r="EPV166" s="4"/>
      <c r="EPW166" s="4"/>
      <c r="EPX166" s="4"/>
      <c r="EPY166" s="4"/>
      <c r="EPZ166" s="4"/>
      <c r="EQA166" s="4"/>
      <c r="EQB166" s="4"/>
      <c r="EQC166" s="4"/>
      <c r="EQD166" s="4"/>
      <c r="EQE166" s="4"/>
      <c r="EQF166" s="4"/>
      <c r="EQG166" s="4"/>
      <c r="EQH166" s="4"/>
      <c r="EQI166" s="4"/>
      <c r="EQJ166" s="4"/>
      <c r="EQK166" s="4"/>
      <c r="EQL166" s="4"/>
      <c r="EQM166" s="4"/>
      <c r="EQN166" s="4"/>
      <c r="EQO166" s="4"/>
      <c r="EQP166" s="4"/>
      <c r="EQQ166" s="4"/>
      <c r="EQR166" s="4"/>
      <c r="EQS166" s="4"/>
      <c r="EQT166" s="4"/>
      <c r="EQU166" s="4"/>
      <c r="EQV166" s="4"/>
      <c r="EQW166" s="4"/>
      <c r="EQX166" s="4"/>
      <c r="EQY166" s="4"/>
      <c r="EQZ166" s="4"/>
      <c r="ERA166" s="4"/>
      <c r="ERB166" s="4"/>
      <c r="ERC166" s="4"/>
      <c r="ERD166" s="4"/>
      <c r="ERE166" s="4"/>
      <c r="ERF166" s="4"/>
      <c r="ERG166" s="4"/>
      <c r="ERH166" s="4"/>
      <c r="ERI166" s="4"/>
      <c r="ERJ166" s="4"/>
      <c r="ERK166" s="4"/>
      <c r="ERL166" s="4"/>
      <c r="ERM166" s="4"/>
      <c r="ERN166" s="4"/>
      <c r="ERO166" s="4"/>
      <c r="ERP166" s="4"/>
      <c r="ERQ166" s="4"/>
      <c r="ERR166" s="4"/>
      <c r="ERS166" s="4"/>
      <c r="ERT166" s="4"/>
      <c r="ERU166" s="4"/>
      <c r="ERV166" s="4"/>
      <c r="ERW166" s="4"/>
      <c r="ERX166" s="4"/>
      <c r="ERY166" s="4"/>
      <c r="ERZ166" s="4"/>
      <c r="ESA166" s="4"/>
      <c r="ESB166" s="4"/>
      <c r="ESC166" s="4"/>
      <c r="ESD166" s="4"/>
      <c r="ESE166" s="4"/>
      <c r="ESF166" s="4"/>
      <c r="ESG166" s="4"/>
      <c r="ESH166" s="4"/>
      <c r="ESI166" s="4"/>
      <c r="ESJ166" s="4"/>
      <c r="ESK166" s="4"/>
      <c r="ESL166" s="4"/>
      <c r="ESM166" s="4"/>
      <c r="ESN166" s="4"/>
      <c r="ESO166" s="4"/>
      <c r="ESP166" s="4"/>
      <c r="ESQ166" s="4"/>
      <c r="ESR166" s="4"/>
      <c r="ESS166" s="4"/>
      <c r="EST166" s="4"/>
      <c r="ESU166" s="4"/>
      <c r="ESV166" s="4"/>
      <c r="ESW166" s="4"/>
      <c r="ESX166" s="4"/>
      <c r="ESY166" s="4"/>
      <c r="ESZ166" s="4"/>
      <c r="ETA166" s="4"/>
      <c r="ETB166" s="4"/>
      <c r="ETC166" s="4"/>
      <c r="ETD166" s="4"/>
      <c r="ETE166" s="4"/>
      <c r="ETF166" s="4"/>
      <c r="ETG166" s="4"/>
      <c r="ETH166" s="4"/>
      <c r="ETI166" s="4"/>
      <c r="ETJ166" s="4"/>
      <c r="ETK166" s="4"/>
      <c r="ETL166" s="4"/>
      <c r="ETM166" s="4"/>
      <c r="ETN166" s="4"/>
      <c r="ETO166" s="4"/>
      <c r="ETP166" s="4"/>
      <c r="ETQ166" s="4"/>
      <c r="ETR166" s="4"/>
      <c r="ETS166" s="4"/>
      <c r="ETT166" s="4"/>
      <c r="ETU166" s="4"/>
      <c r="ETV166" s="4"/>
      <c r="ETW166" s="4"/>
      <c r="ETX166" s="4"/>
      <c r="ETY166" s="4"/>
      <c r="ETZ166" s="4"/>
      <c r="EUA166" s="4"/>
      <c r="EUB166" s="4"/>
      <c r="EUC166" s="4"/>
      <c r="EUD166" s="4"/>
      <c r="EUE166" s="4"/>
      <c r="EUF166" s="4"/>
      <c r="EUG166" s="4"/>
      <c r="EUH166" s="4"/>
      <c r="EUI166" s="4"/>
      <c r="EUJ166" s="4"/>
      <c r="EUK166" s="4"/>
      <c r="EUL166" s="4"/>
      <c r="EUM166" s="4"/>
      <c r="EUN166" s="4"/>
      <c r="EUO166" s="4"/>
      <c r="EUP166" s="4"/>
      <c r="EUQ166" s="4"/>
      <c r="EUR166" s="4"/>
      <c r="EUS166" s="4"/>
      <c r="EUT166" s="4"/>
      <c r="EUU166" s="4"/>
      <c r="EUV166" s="4"/>
      <c r="EUW166" s="4"/>
      <c r="EUX166" s="4"/>
      <c r="EUY166" s="4"/>
      <c r="EUZ166" s="4"/>
      <c r="EVA166" s="4"/>
      <c r="EVB166" s="4"/>
      <c r="EVC166" s="4"/>
      <c r="EVD166" s="4"/>
      <c r="EVE166" s="4"/>
      <c r="EVF166" s="4"/>
      <c r="EVG166" s="4"/>
      <c r="EVH166" s="4"/>
      <c r="EVI166" s="4"/>
      <c r="EVJ166" s="4"/>
      <c r="EVK166" s="4"/>
      <c r="EVL166" s="4"/>
      <c r="EVM166" s="4"/>
      <c r="EVN166" s="4"/>
      <c r="EVO166" s="4"/>
      <c r="EVP166" s="4"/>
      <c r="EVQ166" s="4"/>
      <c r="EVR166" s="4"/>
      <c r="EVS166" s="4"/>
      <c r="EVT166" s="4"/>
      <c r="EVU166" s="4"/>
      <c r="EVV166" s="4"/>
      <c r="EVW166" s="4"/>
      <c r="EVX166" s="4"/>
      <c r="EVY166" s="4"/>
      <c r="EVZ166" s="4"/>
      <c r="EWA166" s="4"/>
      <c r="EWB166" s="4"/>
      <c r="EWC166" s="4"/>
      <c r="EWD166" s="4"/>
      <c r="EWE166" s="4"/>
      <c r="EWF166" s="4"/>
      <c r="EWG166" s="4"/>
      <c r="EWH166" s="4"/>
      <c r="EWI166" s="4"/>
      <c r="EWJ166" s="4"/>
      <c r="EWK166" s="4"/>
      <c r="EWL166" s="4"/>
      <c r="EWM166" s="4"/>
      <c r="EWN166" s="4"/>
      <c r="EWO166" s="4"/>
      <c r="EWP166" s="4"/>
      <c r="EWQ166" s="4"/>
      <c r="EWR166" s="4"/>
      <c r="EWS166" s="4"/>
      <c r="EWT166" s="4"/>
      <c r="EWU166" s="4"/>
      <c r="EWV166" s="4"/>
      <c r="EWW166" s="4"/>
      <c r="EWX166" s="4"/>
      <c r="EWY166" s="4"/>
      <c r="EWZ166" s="4"/>
      <c r="EXA166" s="4"/>
      <c r="EXB166" s="4"/>
      <c r="EXC166" s="4"/>
      <c r="EXD166" s="4"/>
      <c r="EXE166" s="4"/>
      <c r="EXF166" s="4"/>
      <c r="EXG166" s="4"/>
      <c r="EXH166" s="4"/>
      <c r="EXI166" s="4"/>
      <c r="EXJ166" s="4"/>
      <c r="EXK166" s="4"/>
      <c r="EXL166" s="4"/>
      <c r="EXM166" s="4"/>
      <c r="EXN166" s="4"/>
      <c r="EXO166" s="4"/>
      <c r="EXP166" s="4"/>
      <c r="EXQ166" s="4"/>
      <c r="EXR166" s="4"/>
      <c r="EXS166" s="4"/>
      <c r="EXT166" s="4"/>
      <c r="EXU166" s="4"/>
      <c r="EXV166" s="4"/>
      <c r="EXW166" s="4"/>
      <c r="EXX166" s="4"/>
      <c r="EXY166" s="4"/>
      <c r="EXZ166" s="4"/>
      <c r="EYA166" s="4"/>
      <c r="EYB166" s="4"/>
      <c r="EYC166" s="4"/>
      <c r="EYD166" s="4"/>
      <c r="EYE166" s="4"/>
      <c r="EYF166" s="4"/>
      <c r="EYG166" s="4"/>
      <c r="EYH166" s="4"/>
      <c r="EYI166" s="4"/>
      <c r="EYJ166" s="4"/>
      <c r="EYK166" s="4"/>
      <c r="EYL166" s="4"/>
      <c r="EYM166" s="4"/>
      <c r="EYN166" s="4"/>
      <c r="EYO166" s="4"/>
      <c r="EYP166" s="4"/>
      <c r="EYQ166" s="4"/>
      <c r="EYR166" s="4"/>
      <c r="EYS166" s="4"/>
      <c r="EYT166" s="4"/>
      <c r="EYU166" s="4"/>
      <c r="EYV166" s="4"/>
      <c r="EYW166" s="4"/>
      <c r="EYX166" s="4"/>
      <c r="UFN166" s="4"/>
      <c r="UFO166" s="4"/>
      <c r="UFP166" s="4"/>
      <c r="UFQ166" s="4"/>
      <c r="UFR166" s="4"/>
      <c r="UFS166" s="4"/>
      <c r="UFT166" s="4"/>
      <c r="UFU166" s="4"/>
      <c r="UFV166" s="4"/>
      <c r="UFW166" s="4"/>
      <c r="UFX166" s="4"/>
      <c r="UFY166" s="4"/>
      <c r="UFZ166" s="4"/>
      <c r="UGA166" s="4"/>
      <c r="UGB166" s="4"/>
      <c r="UGC166" s="4"/>
      <c r="UGD166" s="4"/>
      <c r="UGE166" s="4"/>
      <c r="UGF166" s="4"/>
      <c r="UGG166" s="4"/>
      <c r="UGH166" s="4"/>
      <c r="UGI166" s="4"/>
      <c r="UGJ166" s="4"/>
      <c r="UGK166" s="4"/>
      <c r="UGL166" s="4"/>
      <c r="UGM166" s="4"/>
      <c r="UGN166" s="4"/>
      <c r="UGO166" s="4"/>
      <c r="UGP166" s="4"/>
      <c r="UGQ166" s="4"/>
      <c r="UGR166" s="4"/>
      <c r="UGS166" s="4"/>
      <c r="UGT166" s="4"/>
      <c r="UGU166" s="4"/>
      <c r="UGV166" s="4"/>
      <c r="UGW166" s="4"/>
      <c r="UGX166" s="4"/>
      <c r="UGY166" s="4"/>
      <c r="UGZ166" s="4"/>
      <c r="UHA166" s="4"/>
      <c r="UHB166" s="4"/>
      <c r="UHC166" s="4"/>
      <c r="UHD166" s="4"/>
      <c r="UHE166" s="4"/>
      <c r="UHF166" s="4"/>
      <c r="UHG166" s="4"/>
      <c r="UHH166" s="4"/>
      <c r="UHI166" s="4"/>
      <c r="UHJ166" s="4"/>
      <c r="UHK166" s="4"/>
      <c r="UHL166" s="4"/>
      <c r="UHM166" s="4"/>
      <c r="UHN166" s="4"/>
      <c r="UHO166" s="4"/>
      <c r="UHP166" s="4"/>
      <c r="UHQ166" s="4"/>
      <c r="UHR166" s="4"/>
      <c r="UHS166" s="4"/>
      <c r="UHT166" s="4"/>
      <c r="UHU166" s="4"/>
      <c r="UHV166" s="4"/>
      <c r="UHW166" s="4"/>
      <c r="UHX166" s="4"/>
      <c r="UHY166" s="4"/>
      <c r="UHZ166" s="4"/>
      <c r="UIA166" s="4"/>
      <c r="UIB166" s="4"/>
      <c r="UIC166" s="4"/>
      <c r="UID166" s="4"/>
      <c r="UIE166" s="4"/>
      <c r="UIF166" s="4"/>
      <c r="UIG166" s="4"/>
      <c r="UIH166" s="4"/>
      <c r="UII166" s="4"/>
      <c r="UIJ166" s="4"/>
      <c r="UIK166" s="4"/>
      <c r="UIL166" s="4"/>
      <c r="UIM166" s="4"/>
      <c r="UIN166" s="4"/>
      <c r="UIO166" s="4"/>
      <c r="UIP166" s="4"/>
      <c r="UIQ166" s="4"/>
      <c r="UIR166" s="4"/>
      <c r="UIS166" s="4"/>
      <c r="UIT166" s="4"/>
      <c r="UIU166" s="4"/>
      <c r="UIV166" s="4"/>
      <c r="UIW166" s="4"/>
      <c r="UIX166" s="4"/>
      <c r="UIY166" s="4"/>
      <c r="UIZ166" s="4"/>
      <c r="UJA166" s="4"/>
      <c r="UJB166" s="4"/>
      <c r="UJC166" s="4"/>
      <c r="UJD166" s="4"/>
      <c r="UJE166" s="4"/>
      <c r="UJF166" s="4"/>
      <c r="UJG166" s="4"/>
      <c r="UJH166" s="4"/>
      <c r="UJI166" s="4"/>
      <c r="UJJ166" s="4"/>
      <c r="UJK166" s="4"/>
      <c r="UJL166" s="4"/>
      <c r="UJM166" s="4"/>
      <c r="UJN166" s="4"/>
      <c r="UJO166" s="4"/>
      <c r="UJP166" s="4"/>
      <c r="UJQ166" s="4"/>
      <c r="UJR166" s="4"/>
      <c r="UJS166" s="4"/>
      <c r="UJT166" s="4"/>
      <c r="UJU166" s="4"/>
      <c r="UJV166" s="4"/>
      <c r="UJW166" s="4"/>
      <c r="UJX166" s="4"/>
      <c r="UJY166" s="4"/>
      <c r="UJZ166" s="4"/>
      <c r="UKA166" s="4"/>
      <c r="UKB166" s="4"/>
      <c r="UKC166" s="4"/>
      <c r="UKD166" s="4"/>
      <c r="UKE166" s="4"/>
      <c r="UKF166" s="4"/>
      <c r="UKG166" s="4"/>
      <c r="UKH166" s="4"/>
      <c r="UKI166" s="4"/>
      <c r="UKJ166" s="4"/>
      <c r="UKK166" s="4"/>
      <c r="UKL166" s="4"/>
      <c r="UKM166" s="4"/>
      <c r="UKN166" s="4"/>
      <c r="UKO166" s="4"/>
      <c r="UKP166" s="4"/>
      <c r="UKQ166" s="4"/>
      <c r="UKR166" s="4"/>
      <c r="UKS166" s="4"/>
      <c r="UKT166" s="4"/>
      <c r="UKU166" s="4"/>
      <c r="UKV166" s="4"/>
      <c r="UKW166" s="4"/>
      <c r="UKX166" s="4"/>
      <c r="UKY166" s="4"/>
      <c r="UKZ166" s="4"/>
      <c r="ULA166" s="4"/>
      <c r="ULB166" s="4"/>
      <c r="ULC166" s="4"/>
      <c r="ULD166" s="4"/>
      <c r="ULE166" s="4"/>
      <c r="ULF166" s="4"/>
      <c r="ULG166" s="4"/>
      <c r="ULH166" s="4"/>
      <c r="ULI166" s="4"/>
      <c r="ULJ166" s="4"/>
      <c r="ULK166" s="4"/>
      <c r="ULL166" s="4"/>
      <c r="ULM166" s="4"/>
      <c r="ULN166" s="4"/>
      <c r="ULO166" s="4"/>
      <c r="ULP166" s="4"/>
      <c r="ULQ166" s="4"/>
      <c r="ULR166" s="4"/>
      <c r="ULS166" s="4"/>
      <c r="ULT166" s="4"/>
      <c r="ULU166" s="4"/>
      <c r="ULV166" s="4"/>
      <c r="ULW166" s="4"/>
      <c r="ULX166" s="4"/>
      <c r="ULY166" s="4"/>
      <c r="ULZ166" s="4"/>
      <c r="UMA166" s="4"/>
      <c r="UMB166" s="4"/>
      <c r="UMC166" s="4"/>
      <c r="UMD166" s="4"/>
      <c r="UME166" s="4"/>
      <c r="UMF166" s="4"/>
      <c r="UMG166" s="4"/>
      <c r="UMH166" s="4"/>
      <c r="UMI166" s="4"/>
      <c r="UMJ166" s="4"/>
      <c r="UMK166" s="4"/>
      <c r="UML166" s="4"/>
      <c r="UMM166" s="4"/>
      <c r="UMN166" s="4"/>
      <c r="UMO166" s="4"/>
      <c r="UMP166" s="4"/>
      <c r="UMQ166" s="4"/>
      <c r="UMR166" s="4"/>
      <c r="UMS166" s="4"/>
      <c r="UMT166" s="4"/>
      <c r="UMU166" s="4"/>
      <c r="UMV166" s="4"/>
      <c r="UMW166" s="4"/>
      <c r="UMX166" s="4"/>
      <c r="UMY166" s="4"/>
      <c r="UMZ166" s="4"/>
      <c r="UNA166" s="4"/>
      <c r="UNB166" s="4"/>
      <c r="UNC166" s="4"/>
      <c r="UND166" s="4"/>
      <c r="UNE166" s="4"/>
      <c r="UNF166" s="4"/>
      <c r="UNG166" s="4"/>
      <c r="UNH166" s="4"/>
      <c r="UNI166" s="4"/>
      <c r="UNJ166" s="4"/>
      <c r="UNK166" s="4"/>
      <c r="UNL166" s="4"/>
      <c r="UNM166" s="4"/>
      <c r="UNN166" s="4"/>
      <c r="UNO166" s="4"/>
      <c r="UNP166" s="4"/>
      <c r="UNQ166" s="4"/>
      <c r="UNR166" s="4"/>
      <c r="UNS166" s="4"/>
      <c r="UNT166" s="4"/>
      <c r="UNU166" s="4"/>
      <c r="UNV166" s="4"/>
      <c r="UNW166" s="4"/>
      <c r="UNX166" s="4"/>
      <c r="UNY166" s="4"/>
      <c r="UNZ166" s="4"/>
      <c r="UOA166" s="4"/>
      <c r="UOB166" s="4"/>
      <c r="UOC166" s="4"/>
      <c r="UOD166" s="4"/>
      <c r="UOE166" s="4"/>
      <c r="UOF166" s="4"/>
      <c r="UOG166" s="4"/>
      <c r="UOH166" s="4"/>
      <c r="UOI166" s="4"/>
      <c r="UOJ166" s="4"/>
      <c r="UOK166" s="4"/>
      <c r="UOL166" s="4"/>
      <c r="UOM166" s="4"/>
      <c r="UON166" s="4"/>
      <c r="UOO166" s="4"/>
      <c r="UOP166" s="4"/>
      <c r="UOQ166" s="4"/>
      <c r="UOR166" s="4"/>
      <c r="UOS166" s="4"/>
      <c r="UOT166" s="4"/>
      <c r="UOU166" s="4"/>
      <c r="UOV166" s="4"/>
      <c r="UOW166" s="4"/>
      <c r="UOX166" s="4"/>
      <c r="UOY166" s="4"/>
      <c r="UOZ166" s="4"/>
      <c r="UPA166" s="4"/>
      <c r="UPB166" s="4"/>
      <c r="UPC166" s="4"/>
      <c r="UPD166" s="4"/>
      <c r="UPE166" s="4"/>
      <c r="UPF166" s="4"/>
      <c r="UPG166" s="4"/>
      <c r="UPH166" s="4"/>
      <c r="UPI166" s="4"/>
      <c r="UPJ166" s="4"/>
      <c r="UPK166" s="4"/>
      <c r="UPL166" s="4"/>
      <c r="UPM166" s="4"/>
      <c r="UPN166" s="4"/>
      <c r="UPO166" s="4"/>
      <c r="UPP166" s="4"/>
      <c r="UPQ166" s="4"/>
      <c r="UPR166" s="4"/>
      <c r="UPS166" s="4"/>
      <c r="UPT166" s="4"/>
      <c r="UPU166" s="4"/>
      <c r="UPV166" s="4"/>
      <c r="UPW166" s="4"/>
      <c r="UPX166" s="4"/>
      <c r="UPY166" s="4"/>
      <c r="UPZ166" s="4"/>
      <c r="UQA166" s="4"/>
      <c r="UQB166" s="4"/>
      <c r="UQC166" s="4"/>
      <c r="UQD166" s="4"/>
      <c r="UQE166" s="4"/>
      <c r="UQF166" s="4"/>
      <c r="UQG166" s="4"/>
      <c r="UQH166" s="4"/>
      <c r="UQI166" s="4"/>
      <c r="UQJ166" s="4"/>
      <c r="UQK166" s="4"/>
      <c r="UQL166" s="4"/>
      <c r="UQM166" s="4"/>
      <c r="UQN166" s="4"/>
      <c r="UQO166" s="4"/>
      <c r="UQP166" s="4"/>
      <c r="UQQ166" s="4"/>
      <c r="UQR166" s="4"/>
      <c r="UQS166" s="4"/>
      <c r="UQT166" s="4"/>
      <c r="UQU166" s="4"/>
      <c r="UQV166" s="4"/>
      <c r="UQW166" s="4"/>
      <c r="UQX166" s="4"/>
      <c r="UQY166" s="4"/>
      <c r="UQZ166" s="4"/>
      <c r="URA166" s="4"/>
      <c r="URB166" s="4"/>
      <c r="URC166" s="4"/>
      <c r="URD166" s="4"/>
      <c r="URE166" s="4"/>
      <c r="URF166" s="4"/>
      <c r="URG166" s="4"/>
      <c r="URH166" s="4"/>
      <c r="URI166" s="4"/>
      <c r="URJ166" s="4"/>
      <c r="URK166" s="4"/>
      <c r="URL166" s="4"/>
      <c r="URM166" s="4"/>
      <c r="URN166" s="4"/>
      <c r="URO166" s="4"/>
      <c r="URP166" s="4"/>
      <c r="URQ166" s="4"/>
      <c r="URR166" s="4"/>
      <c r="URS166" s="4"/>
      <c r="URT166" s="4"/>
      <c r="URU166" s="4"/>
      <c r="URV166" s="4"/>
      <c r="URW166" s="4"/>
      <c r="URX166" s="4"/>
      <c r="URY166" s="4"/>
      <c r="URZ166" s="4"/>
      <c r="USA166" s="4"/>
      <c r="USB166" s="4"/>
      <c r="USC166" s="4"/>
      <c r="USD166" s="4"/>
      <c r="USE166" s="4"/>
      <c r="USF166" s="4"/>
      <c r="USG166" s="4"/>
      <c r="USH166" s="4"/>
      <c r="USI166" s="4"/>
      <c r="USJ166" s="4"/>
      <c r="USK166" s="4"/>
      <c r="USL166" s="4"/>
      <c r="USM166" s="4"/>
      <c r="USN166" s="4"/>
      <c r="USO166" s="4"/>
      <c r="USP166" s="4"/>
      <c r="USQ166" s="4"/>
      <c r="USR166" s="4"/>
      <c r="USS166" s="4"/>
      <c r="UST166" s="4"/>
      <c r="USU166" s="4"/>
      <c r="USV166" s="4"/>
      <c r="USW166" s="4"/>
      <c r="USX166" s="4"/>
      <c r="USY166" s="4"/>
      <c r="USZ166" s="4"/>
      <c r="UTA166" s="4"/>
      <c r="UTB166" s="4"/>
      <c r="UTC166" s="4"/>
      <c r="UTD166" s="4"/>
      <c r="UTE166" s="4"/>
      <c r="UTF166" s="4"/>
      <c r="UTG166" s="4"/>
      <c r="UTH166" s="4"/>
      <c r="UTI166" s="4"/>
      <c r="UTJ166" s="4"/>
      <c r="UTK166" s="4"/>
      <c r="UTL166" s="4"/>
      <c r="UTM166" s="4"/>
      <c r="UTN166" s="4"/>
      <c r="UTO166" s="4"/>
      <c r="UTP166" s="4"/>
      <c r="UTQ166" s="4"/>
      <c r="UTR166" s="4"/>
      <c r="UTS166" s="4"/>
      <c r="UTT166" s="4"/>
      <c r="UTU166" s="4"/>
      <c r="UTV166" s="4"/>
      <c r="UTW166" s="4"/>
      <c r="UTX166" s="4"/>
      <c r="UTY166" s="4"/>
      <c r="UTZ166" s="4"/>
      <c r="UUA166" s="4"/>
      <c r="UUB166" s="4"/>
      <c r="UUC166" s="4"/>
      <c r="UUD166" s="4"/>
      <c r="UUE166" s="4"/>
      <c r="UUF166" s="4"/>
      <c r="UUG166" s="4"/>
      <c r="UUH166" s="4"/>
      <c r="UUI166" s="4"/>
      <c r="UUJ166" s="4"/>
      <c r="UUK166" s="4"/>
      <c r="UUL166" s="4"/>
      <c r="UUM166" s="4"/>
      <c r="UUN166" s="4"/>
      <c r="UUO166" s="4"/>
      <c r="UUP166" s="4"/>
      <c r="UUQ166" s="4"/>
      <c r="UUR166" s="4"/>
      <c r="UUS166" s="4"/>
      <c r="UUT166" s="4"/>
      <c r="UUU166" s="4"/>
      <c r="UUV166" s="4"/>
      <c r="UUW166" s="4"/>
      <c r="UUX166" s="4"/>
      <c r="UUY166" s="4"/>
      <c r="UUZ166" s="4"/>
      <c r="UVA166" s="4"/>
      <c r="UVB166" s="4"/>
      <c r="UVC166" s="4"/>
      <c r="UVD166" s="4"/>
      <c r="UVE166" s="4"/>
      <c r="UVF166" s="4"/>
      <c r="UVG166" s="4"/>
      <c r="UVH166" s="4"/>
      <c r="UVI166" s="4"/>
      <c r="UVJ166" s="4"/>
      <c r="UVK166" s="4"/>
      <c r="UVL166" s="4"/>
      <c r="UVM166" s="4"/>
      <c r="UVN166" s="4"/>
      <c r="UVO166" s="4"/>
      <c r="UVP166" s="4"/>
      <c r="UVQ166" s="4"/>
      <c r="UVR166" s="4"/>
      <c r="UVS166" s="4"/>
      <c r="UVT166" s="4"/>
      <c r="UVU166" s="4"/>
      <c r="UVV166" s="4"/>
      <c r="UVW166" s="4"/>
      <c r="UVX166" s="4"/>
      <c r="UVY166" s="4"/>
      <c r="UVZ166" s="4"/>
      <c r="UWA166" s="4"/>
      <c r="UWB166" s="4"/>
      <c r="UWC166" s="4"/>
      <c r="UWD166" s="4"/>
      <c r="UWE166" s="4"/>
      <c r="UWF166" s="4"/>
      <c r="UWG166" s="4"/>
      <c r="UWH166" s="4"/>
      <c r="UWI166" s="4"/>
      <c r="UWJ166" s="4"/>
      <c r="UWK166" s="4"/>
      <c r="UWL166" s="4"/>
      <c r="UWM166" s="4"/>
      <c r="UWN166" s="4"/>
      <c r="UWO166" s="4"/>
      <c r="UWP166" s="4"/>
      <c r="UWQ166" s="4"/>
      <c r="UWR166" s="4"/>
      <c r="UWS166" s="4"/>
      <c r="UWT166" s="4"/>
      <c r="UWU166" s="4"/>
      <c r="UWV166" s="4"/>
      <c r="UWW166" s="4"/>
      <c r="UWX166" s="4"/>
      <c r="UWY166" s="4"/>
      <c r="UWZ166" s="4"/>
      <c r="UXA166" s="4"/>
      <c r="UXB166" s="4"/>
      <c r="UXC166" s="4"/>
      <c r="UXD166" s="4"/>
      <c r="UXE166" s="4"/>
      <c r="UXF166" s="4"/>
      <c r="UXG166" s="4"/>
      <c r="UXH166" s="4"/>
      <c r="UXI166" s="4"/>
      <c r="UXJ166" s="4"/>
      <c r="UXK166" s="4"/>
      <c r="UXL166" s="4"/>
      <c r="UXM166" s="4"/>
      <c r="UXN166" s="4"/>
      <c r="UXO166" s="4"/>
      <c r="UXP166" s="4"/>
      <c r="UXQ166" s="4"/>
      <c r="UXR166" s="4"/>
      <c r="UXS166" s="4"/>
      <c r="UXT166" s="4"/>
      <c r="UXU166" s="4"/>
      <c r="UXV166" s="4"/>
      <c r="UXW166" s="4"/>
      <c r="UXX166" s="4"/>
      <c r="UXY166" s="4"/>
      <c r="UXZ166" s="4"/>
      <c r="UYA166" s="4"/>
      <c r="UYB166" s="4"/>
      <c r="UYC166" s="4"/>
      <c r="UYD166" s="4"/>
      <c r="UYE166" s="4"/>
      <c r="UYF166" s="4"/>
      <c r="UYG166" s="4"/>
      <c r="UYH166" s="4"/>
      <c r="UYI166" s="4"/>
      <c r="UYJ166" s="4"/>
      <c r="UYK166" s="4"/>
      <c r="UYL166" s="4"/>
      <c r="UYM166" s="4"/>
      <c r="UYN166" s="4"/>
      <c r="UYO166" s="4"/>
      <c r="UYP166" s="4"/>
      <c r="UYQ166" s="4"/>
      <c r="UYR166" s="4"/>
      <c r="UYS166" s="4"/>
      <c r="UYT166" s="4"/>
      <c r="UYU166" s="4"/>
      <c r="UYV166" s="4"/>
      <c r="UYW166" s="4"/>
      <c r="UYX166" s="4"/>
      <c r="UYY166" s="4"/>
      <c r="UYZ166" s="4"/>
      <c r="UZA166" s="4"/>
      <c r="UZB166" s="4"/>
      <c r="UZC166" s="4"/>
      <c r="UZD166" s="4"/>
      <c r="UZE166" s="4"/>
      <c r="UZF166" s="4"/>
      <c r="UZG166" s="4"/>
      <c r="UZH166" s="4"/>
      <c r="UZI166" s="4"/>
      <c r="UZJ166" s="4"/>
      <c r="UZK166" s="4"/>
      <c r="UZL166" s="4"/>
      <c r="UZM166" s="4"/>
      <c r="UZN166" s="4"/>
      <c r="UZO166" s="4"/>
      <c r="UZP166" s="4"/>
      <c r="UZQ166" s="4"/>
      <c r="UZR166" s="4"/>
      <c r="UZS166" s="4"/>
      <c r="UZT166" s="4"/>
      <c r="UZU166" s="4"/>
      <c r="UZV166" s="4"/>
      <c r="UZW166" s="4"/>
      <c r="UZX166" s="4"/>
      <c r="UZY166" s="4"/>
      <c r="UZZ166" s="4"/>
      <c r="VAA166" s="4"/>
      <c r="VAB166" s="4"/>
      <c r="VAC166" s="4"/>
      <c r="VAD166" s="4"/>
      <c r="VAE166" s="4"/>
      <c r="VAF166" s="4"/>
      <c r="VAG166" s="4"/>
      <c r="VAH166" s="4"/>
      <c r="VAI166" s="4"/>
      <c r="VAJ166" s="4"/>
      <c r="VAK166" s="4"/>
      <c r="VAL166" s="4"/>
      <c r="VAM166" s="4"/>
      <c r="VAN166" s="4"/>
      <c r="VAO166" s="4"/>
      <c r="VAP166" s="4"/>
      <c r="VAQ166" s="4"/>
      <c r="VAR166" s="4"/>
      <c r="VAS166" s="4"/>
      <c r="VAT166" s="4"/>
      <c r="VAU166" s="4"/>
      <c r="VAV166" s="4"/>
      <c r="VAW166" s="4"/>
      <c r="VAX166" s="4"/>
      <c r="VAY166" s="4"/>
      <c r="VAZ166" s="4"/>
      <c r="VBA166" s="4"/>
      <c r="VBB166" s="4"/>
      <c r="VBC166" s="4"/>
      <c r="VBD166" s="4"/>
      <c r="VBE166" s="4"/>
      <c r="VBF166" s="4"/>
      <c r="VBG166" s="4"/>
      <c r="VBH166" s="4"/>
      <c r="VBI166" s="4"/>
      <c r="VBJ166" s="4"/>
      <c r="VBK166" s="4"/>
      <c r="VBL166" s="4"/>
      <c r="VBM166" s="4"/>
      <c r="VBN166" s="4"/>
      <c r="VBO166" s="4"/>
      <c r="VBP166" s="4"/>
      <c r="VBQ166" s="4"/>
      <c r="VBR166" s="4"/>
      <c r="VBS166" s="4"/>
      <c r="VBT166" s="4"/>
      <c r="VBU166" s="4"/>
      <c r="VBV166" s="4"/>
      <c r="VBW166" s="4"/>
      <c r="VBX166" s="4"/>
      <c r="VBY166" s="4"/>
      <c r="VBZ166" s="4"/>
      <c r="VCA166" s="4"/>
      <c r="VCB166" s="4"/>
      <c r="VCC166" s="4"/>
      <c r="VCD166" s="4"/>
      <c r="VCE166" s="4"/>
      <c r="VCF166" s="4"/>
      <c r="VCG166" s="4"/>
      <c r="VCH166" s="4"/>
      <c r="VCI166" s="4"/>
      <c r="VCJ166" s="4"/>
      <c r="VCK166" s="4"/>
      <c r="VCL166" s="4"/>
      <c r="VCM166" s="4"/>
      <c r="VCN166" s="4"/>
      <c r="VCO166" s="4"/>
      <c r="VCP166" s="4"/>
      <c r="VCQ166" s="4"/>
      <c r="VCR166" s="4"/>
      <c r="VCS166" s="4"/>
      <c r="VCT166" s="4"/>
      <c r="VCU166" s="4"/>
      <c r="VCV166" s="4"/>
      <c r="VCW166" s="4"/>
      <c r="VCX166" s="4"/>
      <c r="VCY166" s="4"/>
      <c r="VCZ166" s="4"/>
      <c r="VDA166" s="4"/>
      <c r="VDB166" s="4"/>
      <c r="VDC166" s="4"/>
      <c r="VDD166" s="4"/>
      <c r="VDE166" s="4"/>
      <c r="VDF166" s="4"/>
      <c r="VDG166" s="4"/>
      <c r="VDH166" s="4"/>
      <c r="VDI166" s="4"/>
      <c r="VDJ166" s="4"/>
      <c r="VDK166" s="4"/>
      <c r="VDL166" s="4"/>
      <c r="VDM166" s="4"/>
      <c r="VDN166" s="4"/>
      <c r="VDO166" s="4"/>
      <c r="VDP166" s="4"/>
      <c r="VDQ166" s="4"/>
      <c r="VDR166" s="4"/>
      <c r="VDS166" s="4"/>
      <c r="VDT166" s="4"/>
      <c r="VDU166" s="4"/>
      <c r="VDV166" s="4"/>
      <c r="VDW166" s="4"/>
      <c r="VDX166" s="4"/>
      <c r="VDY166" s="4"/>
      <c r="VDZ166" s="4"/>
      <c r="VEA166" s="4"/>
      <c r="VEB166" s="4"/>
      <c r="VEC166" s="4"/>
      <c r="VED166" s="4"/>
      <c r="VEE166" s="4"/>
      <c r="VEF166" s="4"/>
      <c r="VEG166" s="4"/>
      <c r="VEH166" s="4"/>
      <c r="VEI166" s="4"/>
      <c r="VEJ166" s="4"/>
      <c r="VEK166" s="4"/>
      <c r="VEL166" s="4"/>
      <c r="VEM166" s="4"/>
      <c r="VEN166" s="4"/>
      <c r="VEO166" s="4"/>
      <c r="VEP166" s="4"/>
      <c r="VEQ166" s="4"/>
      <c r="VER166" s="4"/>
      <c r="VES166" s="4"/>
      <c r="VET166" s="4"/>
      <c r="VEU166" s="4"/>
      <c r="VEV166" s="4"/>
      <c r="VEW166" s="4"/>
      <c r="VEX166" s="4"/>
      <c r="VEY166" s="4"/>
      <c r="VEZ166" s="4"/>
      <c r="VFA166" s="4"/>
      <c r="VFB166" s="4"/>
      <c r="VFC166" s="4"/>
      <c r="VFD166" s="4"/>
      <c r="VFE166" s="4"/>
      <c r="VFF166" s="4"/>
      <c r="VFG166" s="4"/>
      <c r="VFH166" s="4"/>
      <c r="VFI166" s="4"/>
      <c r="VFJ166" s="4"/>
      <c r="VFK166" s="4"/>
      <c r="VFL166" s="4"/>
      <c r="VFM166" s="4"/>
      <c r="VFN166" s="4"/>
      <c r="VFO166" s="4"/>
      <c r="VFP166" s="4"/>
      <c r="VFQ166" s="4"/>
      <c r="VFR166" s="4"/>
      <c r="VFS166" s="4"/>
      <c r="VFT166" s="4"/>
      <c r="VFU166" s="4"/>
      <c r="VFV166" s="4"/>
      <c r="VFW166" s="4"/>
      <c r="VFX166" s="4"/>
      <c r="VFY166" s="4"/>
      <c r="VFZ166" s="4"/>
      <c r="VGA166" s="4"/>
      <c r="VGB166" s="4"/>
      <c r="VGC166" s="4"/>
      <c r="VGD166" s="4"/>
      <c r="VGE166" s="4"/>
      <c r="VGF166" s="4"/>
      <c r="VGG166" s="4"/>
      <c r="VGH166" s="4"/>
      <c r="VGI166" s="4"/>
      <c r="VGJ166" s="4"/>
      <c r="VGK166" s="4"/>
      <c r="VGL166" s="4"/>
      <c r="VGM166" s="4"/>
      <c r="VGN166" s="4"/>
      <c r="VGO166" s="4"/>
      <c r="VGP166" s="4"/>
      <c r="VGQ166" s="4"/>
      <c r="VGR166" s="4"/>
      <c r="VGS166" s="4"/>
      <c r="VGT166" s="4"/>
      <c r="VGU166" s="4"/>
      <c r="VGV166" s="4"/>
      <c r="VGW166" s="4"/>
      <c r="VGX166" s="4"/>
      <c r="VGY166" s="4"/>
      <c r="VGZ166" s="4"/>
      <c r="VHA166" s="4"/>
      <c r="VHB166" s="4"/>
      <c r="VHC166" s="4"/>
      <c r="VHD166" s="4"/>
      <c r="VHE166" s="4"/>
      <c r="VHF166" s="4"/>
      <c r="VHG166" s="4"/>
      <c r="VHH166" s="4"/>
      <c r="VHI166" s="4"/>
      <c r="VHJ166" s="4"/>
      <c r="VHK166" s="4"/>
      <c r="VHL166" s="4"/>
      <c r="VHM166" s="4"/>
      <c r="VHN166" s="4"/>
      <c r="VHO166" s="4"/>
      <c r="VHP166" s="4"/>
      <c r="VHQ166" s="4"/>
      <c r="VHR166" s="4"/>
      <c r="VHS166" s="4"/>
      <c r="VHT166" s="4"/>
      <c r="VHU166" s="4"/>
      <c r="VHV166" s="4"/>
      <c r="VHW166" s="4"/>
      <c r="VHX166" s="4"/>
      <c r="VHY166" s="4"/>
      <c r="VHZ166" s="4"/>
      <c r="VIA166" s="4"/>
      <c r="VIB166" s="4"/>
      <c r="VIC166" s="4"/>
      <c r="VID166" s="4"/>
      <c r="VIE166" s="4"/>
      <c r="VIF166" s="4"/>
      <c r="VIG166" s="4"/>
      <c r="VIH166" s="4"/>
      <c r="VII166" s="4"/>
      <c r="VIJ166" s="4"/>
      <c r="VIK166" s="4"/>
      <c r="VIL166" s="4"/>
      <c r="VIM166" s="4"/>
      <c r="VIN166" s="4"/>
      <c r="VIO166" s="4"/>
      <c r="VIP166" s="4"/>
      <c r="VIQ166" s="4"/>
      <c r="VIR166" s="4"/>
      <c r="VIS166" s="4"/>
      <c r="VIT166" s="4"/>
      <c r="VIU166" s="4"/>
      <c r="VIV166" s="4"/>
      <c r="VIW166" s="4"/>
      <c r="VIX166" s="4"/>
      <c r="VIY166" s="4"/>
      <c r="VIZ166" s="4"/>
      <c r="VJA166" s="4"/>
      <c r="VJB166" s="4"/>
      <c r="VJC166" s="4"/>
      <c r="VJD166" s="4"/>
      <c r="VJE166" s="4"/>
      <c r="VJF166" s="4"/>
      <c r="VJG166" s="4"/>
      <c r="VJH166" s="4"/>
      <c r="VJI166" s="4"/>
      <c r="VJJ166" s="4"/>
      <c r="VJK166" s="4"/>
      <c r="VJL166" s="4"/>
      <c r="VJM166" s="4"/>
      <c r="VJN166" s="4"/>
      <c r="VJO166" s="4"/>
      <c r="VJP166" s="4"/>
      <c r="VJQ166" s="4"/>
      <c r="VJR166" s="4"/>
      <c r="VJS166" s="4"/>
      <c r="VJT166" s="4"/>
      <c r="VJU166" s="4"/>
      <c r="VJV166" s="4"/>
      <c r="VJW166" s="4"/>
      <c r="VJX166" s="4"/>
      <c r="VJY166" s="4"/>
      <c r="VJZ166" s="4"/>
      <c r="VKA166" s="4"/>
      <c r="VKB166" s="4"/>
      <c r="VKC166" s="4"/>
      <c r="VKD166" s="4"/>
      <c r="VKE166" s="4"/>
      <c r="VKF166" s="4"/>
      <c r="VKG166" s="4"/>
      <c r="VKH166" s="4"/>
      <c r="VKI166" s="4"/>
      <c r="VKJ166" s="4"/>
      <c r="VKK166" s="4"/>
      <c r="VKL166" s="4"/>
      <c r="VKM166" s="4"/>
      <c r="VKN166" s="4"/>
      <c r="VKO166" s="4"/>
      <c r="VKP166" s="4"/>
      <c r="VKQ166" s="4"/>
      <c r="VKR166" s="4"/>
      <c r="VKS166" s="4"/>
      <c r="VKT166" s="4"/>
      <c r="VKU166" s="4"/>
      <c r="VKV166" s="4"/>
      <c r="VKW166" s="4"/>
      <c r="VKX166" s="4"/>
      <c r="VKY166" s="4"/>
      <c r="VKZ166" s="4"/>
      <c r="VLA166" s="4"/>
      <c r="VLB166" s="4"/>
      <c r="VLC166" s="4"/>
      <c r="VLD166" s="4"/>
      <c r="VLE166" s="4"/>
      <c r="VLF166" s="4"/>
      <c r="VLG166" s="4"/>
      <c r="VLH166" s="4"/>
      <c r="VLI166" s="4"/>
      <c r="VLJ166" s="4"/>
      <c r="VLK166" s="4"/>
      <c r="VLL166" s="4"/>
      <c r="VLM166" s="4"/>
      <c r="VLN166" s="4"/>
      <c r="VLO166" s="4"/>
      <c r="VLP166" s="4"/>
      <c r="VLQ166" s="4"/>
      <c r="VLR166" s="4"/>
      <c r="VLS166" s="4"/>
      <c r="VLT166" s="4"/>
      <c r="VLU166" s="4"/>
      <c r="VLV166" s="4"/>
      <c r="VLW166" s="4"/>
      <c r="VLX166" s="4"/>
      <c r="VLY166" s="4"/>
      <c r="VLZ166" s="4"/>
      <c r="VMA166" s="4"/>
      <c r="VMB166" s="4"/>
      <c r="VMC166" s="4"/>
      <c r="VMD166" s="4"/>
      <c r="VME166" s="4"/>
      <c r="VMF166" s="4"/>
      <c r="VMG166" s="4"/>
      <c r="VMH166" s="4"/>
      <c r="VMI166" s="4"/>
      <c r="VMJ166" s="4"/>
      <c r="VMK166" s="4"/>
      <c r="VML166" s="4"/>
      <c r="VMM166" s="4"/>
      <c r="VMN166" s="4"/>
      <c r="VMO166" s="4"/>
      <c r="VMP166" s="4"/>
      <c r="VMQ166" s="4"/>
      <c r="VMR166" s="4"/>
      <c r="VMS166" s="4"/>
      <c r="VMT166" s="4"/>
      <c r="VMU166" s="4"/>
      <c r="VMV166" s="4"/>
      <c r="VMW166" s="4"/>
      <c r="VMX166" s="4"/>
      <c r="VMY166" s="4"/>
      <c r="VMZ166" s="4"/>
      <c r="VNA166" s="4"/>
      <c r="VNB166" s="4"/>
      <c r="VNC166" s="4"/>
      <c r="VND166" s="4"/>
      <c r="VNE166" s="4"/>
      <c r="VNF166" s="4"/>
      <c r="VNG166" s="4"/>
      <c r="VNH166" s="4"/>
      <c r="VNI166" s="4"/>
      <c r="VNJ166" s="4"/>
      <c r="VNK166" s="4"/>
      <c r="VNL166" s="4"/>
      <c r="VNM166" s="4"/>
      <c r="VNN166" s="4"/>
      <c r="VNO166" s="4"/>
      <c r="VNP166" s="4"/>
      <c r="VNQ166" s="4"/>
      <c r="VNR166" s="4"/>
      <c r="VNS166" s="4"/>
      <c r="VNT166" s="4"/>
      <c r="VNU166" s="4"/>
      <c r="VNV166" s="4"/>
      <c r="VNW166" s="4"/>
      <c r="VNX166" s="4"/>
      <c r="VNY166" s="4"/>
      <c r="VNZ166" s="4"/>
      <c r="VOA166" s="4"/>
      <c r="VOB166" s="4"/>
      <c r="VOC166" s="4"/>
      <c r="VOD166" s="4"/>
      <c r="VOE166" s="4"/>
      <c r="VOF166" s="4"/>
      <c r="VOG166" s="4"/>
      <c r="VOH166" s="4"/>
      <c r="VOI166" s="4"/>
      <c r="VOJ166" s="4"/>
      <c r="VOK166" s="4"/>
      <c r="VOL166" s="4"/>
      <c r="VOM166" s="4"/>
      <c r="VON166" s="4"/>
      <c r="VOO166" s="4"/>
      <c r="VOP166" s="4"/>
      <c r="VOQ166" s="4"/>
      <c r="VOR166" s="4"/>
      <c r="VOS166" s="4"/>
      <c r="VOT166" s="4"/>
      <c r="VOU166" s="4"/>
      <c r="VOV166" s="4"/>
      <c r="VOW166" s="4"/>
      <c r="VOX166" s="4"/>
      <c r="VOY166" s="4"/>
      <c r="VOZ166" s="4"/>
      <c r="VPA166" s="4"/>
      <c r="VPB166" s="4"/>
      <c r="VPC166" s="4"/>
      <c r="VPD166" s="4"/>
      <c r="VPE166" s="4"/>
      <c r="VPF166" s="4"/>
      <c r="VPG166" s="4"/>
      <c r="VPH166" s="4"/>
      <c r="VPI166" s="4"/>
      <c r="VPJ166" s="4"/>
      <c r="VPK166" s="4"/>
      <c r="VPL166" s="4"/>
      <c r="VPM166" s="4"/>
      <c r="VPN166" s="4"/>
      <c r="VPO166" s="4"/>
      <c r="VPP166" s="4"/>
      <c r="VPQ166" s="4"/>
      <c r="VPR166" s="4"/>
      <c r="VPS166" s="4"/>
      <c r="VPT166" s="4"/>
      <c r="VPU166" s="4"/>
      <c r="VPV166" s="4"/>
      <c r="VPW166" s="4"/>
      <c r="VPX166" s="4"/>
      <c r="VPY166" s="4"/>
      <c r="VPZ166" s="4"/>
      <c r="VQA166" s="4"/>
      <c r="VQB166" s="4"/>
      <c r="VQC166" s="4"/>
      <c r="VQD166" s="4"/>
      <c r="VQE166" s="4"/>
      <c r="VQF166" s="4"/>
      <c r="VQG166" s="4"/>
      <c r="VQH166" s="4"/>
      <c r="VQI166" s="4"/>
      <c r="VQJ166" s="4"/>
      <c r="VQK166" s="4"/>
      <c r="VQL166" s="4"/>
      <c r="VQM166" s="4"/>
      <c r="VQN166" s="4"/>
      <c r="VQO166" s="4"/>
      <c r="VQP166" s="4"/>
      <c r="VQQ166" s="4"/>
      <c r="VQR166" s="4"/>
      <c r="VQS166" s="4"/>
      <c r="VQT166" s="4"/>
      <c r="VQU166" s="4"/>
      <c r="VQV166" s="4"/>
      <c r="VQW166" s="4"/>
      <c r="VQX166" s="4"/>
      <c r="VQY166" s="4"/>
      <c r="VQZ166" s="4"/>
      <c r="VRA166" s="4"/>
      <c r="VRB166" s="4"/>
      <c r="VRC166" s="4"/>
      <c r="VRD166" s="4"/>
      <c r="VRE166" s="4"/>
      <c r="VRF166" s="4"/>
      <c r="VRG166" s="4"/>
      <c r="VRH166" s="4"/>
      <c r="VRI166" s="4"/>
      <c r="VRJ166" s="4"/>
      <c r="VRK166" s="4"/>
      <c r="VRL166" s="4"/>
      <c r="VRM166" s="4"/>
      <c r="VRN166" s="4"/>
      <c r="VRO166" s="4"/>
      <c r="VRP166" s="4"/>
      <c r="VRQ166" s="4"/>
      <c r="VRR166" s="4"/>
      <c r="VRS166" s="4"/>
      <c r="VRT166" s="4"/>
      <c r="VRU166" s="4"/>
      <c r="VRV166" s="4"/>
      <c r="VRW166" s="4"/>
      <c r="VRX166" s="4"/>
      <c r="VRY166" s="4"/>
      <c r="VRZ166" s="4"/>
      <c r="VSA166" s="4"/>
      <c r="VSB166" s="4"/>
      <c r="VSC166" s="4"/>
      <c r="VSD166" s="4"/>
      <c r="VSE166" s="4"/>
      <c r="VSF166" s="4"/>
      <c r="VSG166" s="4"/>
      <c r="VSH166" s="4"/>
      <c r="VSI166" s="4"/>
      <c r="VSJ166" s="4"/>
      <c r="VSK166" s="4"/>
      <c r="VSL166" s="4"/>
      <c r="VSM166" s="4"/>
      <c r="VSN166" s="4"/>
      <c r="VSO166" s="4"/>
      <c r="VSP166" s="4"/>
      <c r="VSQ166" s="4"/>
      <c r="VSR166" s="4"/>
      <c r="VSS166" s="4"/>
      <c r="VST166" s="4"/>
      <c r="VSU166" s="4"/>
      <c r="VSV166" s="4"/>
      <c r="VSW166" s="4"/>
      <c r="VSX166" s="4"/>
      <c r="VSY166" s="4"/>
      <c r="VSZ166" s="4"/>
      <c r="VTA166" s="4"/>
      <c r="VTB166" s="4"/>
      <c r="VTC166" s="4"/>
      <c r="VTD166" s="4"/>
      <c r="VTE166" s="4"/>
      <c r="VTF166" s="4"/>
      <c r="VTG166" s="4"/>
      <c r="VTH166" s="4"/>
      <c r="VTI166" s="4"/>
      <c r="VTJ166" s="4"/>
      <c r="VTK166" s="4"/>
      <c r="VTL166" s="4"/>
      <c r="VTM166" s="4"/>
      <c r="VTN166" s="4"/>
      <c r="VTO166" s="4"/>
      <c r="VTP166" s="4"/>
      <c r="VTQ166" s="4"/>
      <c r="VTR166" s="4"/>
      <c r="VTS166" s="4"/>
      <c r="VTT166" s="4"/>
      <c r="VTU166" s="4"/>
      <c r="VTV166" s="4"/>
      <c r="VTW166" s="4"/>
      <c r="VTX166" s="4"/>
      <c r="VTY166" s="4"/>
      <c r="VTZ166" s="4"/>
      <c r="VUA166" s="4"/>
      <c r="VUB166" s="4"/>
      <c r="VUC166" s="4"/>
      <c r="VUD166" s="4"/>
      <c r="VUE166" s="4"/>
      <c r="VUF166" s="4"/>
      <c r="VUG166" s="4"/>
      <c r="VUH166" s="4"/>
      <c r="VUI166" s="4"/>
      <c r="VUJ166" s="4"/>
      <c r="VUK166" s="4"/>
      <c r="VUL166" s="4"/>
      <c r="VUM166" s="4"/>
      <c r="VUN166" s="4"/>
      <c r="VUO166" s="4"/>
      <c r="VUP166" s="4"/>
      <c r="VUQ166" s="4"/>
      <c r="VUR166" s="4"/>
      <c r="VUS166" s="4"/>
      <c r="VUT166" s="4"/>
      <c r="VUU166" s="4"/>
      <c r="VUV166" s="4"/>
      <c r="VUW166" s="4"/>
      <c r="VUX166" s="4"/>
      <c r="VUY166" s="4"/>
      <c r="VUZ166" s="4"/>
      <c r="VVA166" s="4"/>
      <c r="VVB166" s="4"/>
      <c r="VVC166" s="4"/>
      <c r="VVD166" s="4"/>
      <c r="VVE166" s="4"/>
      <c r="VVF166" s="4"/>
      <c r="VVG166" s="4"/>
      <c r="VVH166" s="4"/>
      <c r="VVI166" s="4"/>
      <c r="VVJ166" s="4"/>
      <c r="VVK166" s="4"/>
      <c r="VVL166" s="4"/>
      <c r="VVM166" s="4"/>
      <c r="VVN166" s="4"/>
      <c r="VVO166" s="4"/>
      <c r="VVP166" s="4"/>
      <c r="VVQ166" s="4"/>
      <c r="VVR166" s="4"/>
      <c r="VVS166" s="4"/>
      <c r="VVT166" s="4"/>
      <c r="VVU166" s="4"/>
      <c r="VVV166" s="4"/>
      <c r="VVW166" s="4"/>
      <c r="VVX166" s="4"/>
      <c r="VVY166" s="4"/>
      <c r="VVZ166" s="4"/>
      <c r="VWA166" s="4"/>
      <c r="VWB166" s="4"/>
      <c r="VWC166" s="4"/>
      <c r="VWD166" s="4"/>
      <c r="VWE166" s="4"/>
      <c r="VWF166" s="4"/>
      <c r="VWG166" s="4"/>
      <c r="VWH166" s="4"/>
      <c r="VWI166" s="4"/>
      <c r="VWJ166" s="4"/>
      <c r="VWK166" s="4"/>
      <c r="VWL166" s="4"/>
      <c r="VWM166" s="4"/>
      <c r="VWN166" s="4"/>
      <c r="VWO166" s="4"/>
      <c r="VWP166" s="4"/>
      <c r="VWQ166" s="4"/>
      <c r="VWR166" s="4"/>
      <c r="VWS166" s="4"/>
      <c r="VWT166" s="4"/>
      <c r="VWU166" s="4"/>
      <c r="VWV166" s="4"/>
      <c r="VWW166" s="4"/>
      <c r="VWX166" s="4"/>
      <c r="VWY166" s="4"/>
      <c r="VWZ166" s="4"/>
      <c r="VXA166" s="4"/>
      <c r="VXB166" s="4"/>
      <c r="VXC166" s="4"/>
      <c r="VXD166" s="4"/>
      <c r="VXE166" s="4"/>
      <c r="VXF166" s="4"/>
      <c r="VXG166" s="4"/>
      <c r="VXH166" s="4"/>
      <c r="VXI166" s="4"/>
      <c r="VXJ166" s="4"/>
      <c r="VXK166" s="4"/>
      <c r="VXL166" s="4"/>
      <c r="VXM166" s="4"/>
      <c r="VXN166" s="4"/>
      <c r="VXO166" s="4"/>
      <c r="VXP166" s="4"/>
      <c r="VXQ166" s="4"/>
      <c r="VXR166" s="4"/>
      <c r="VXS166" s="4"/>
      <c r="VXT166" s="4"/>
      <c r="VXU166" s="4"/>
      <c r="VXV166" s="4"/>
      <c r="VXW166" s="4"/>
      <c r="VXX166" s="4"/>
      <c r="VXY166" s="4"/>
      <c r="VXZ166" s="4"/>
      <c r="VYA166" s="4"/>
      <c r="VYB166" s="4"/>
      <c r="VYC166" s="4"/>
      <c r="VYD166" s="4"/>
      <c r="VYE166" s="4"/>
      <c r="VYF166" s="4"/>
      <c r="VYG166" s="4"/>
      <c r="VYH166" s="4"/>
      <c r="VYI166" s="4"/>
      <c r="VYJ166" s="4"/>
      <c r="VYK166" s="4"/>
      <c r="VYL166" s="4"/>
      <c r="VYM166" s="4"/>
      <c r="VYN166" s="4"/>
      <c r="VYO166" s="4"/>
      <c r="VYP166" s="4"/>
      <c r="VYQ166" s="4"/>
      <c r="VYR166" s="4"/>
      <c r="VYS166" s="4"/>
      <c r="VYT166" s="4"/>
      <c r="VYU166" s="4"/>
      <c r="VYV166" s="4"/>
      <c r="VYW166" s="4"/>
      <c r="VYX166" s="4"/>
      <c r="VYY166" s="4"/>
      <c r="VYZ166" s="4"/>
      <c r="VZA166" s="4"/>
      <c r="VZB166" s="4"/>
      <c r="VZC166" s="4"/>
      <c r="VZD166" s="4"/>
      <c r="VZE166" s="4"/>
      <c r="VZF166" s="4"/>
      <c r="VZG166" s="4"/>
      <c r="VZH166" s="4"/>
      <c r="VZI166" s="4"/>
      <c r="VZJ166" s="4"/>
      <c r="VZK166" s="4"/>
      <c r="VZL166" s="4"/>
      <c r="VZM166" s="4"/>
      <c r="VZN166" s="4"/>
      <c r="VZO166" s="4"/>
      <c r="VZP166" s="4"/>
      <c r="VZQ166" s="4"/>
      <c r="VZR166" s="4"/>
      <c r="VZS166" s="4"/>
      <c r="VZT166" s="4"/>
      <c r="VZU166" s="4"/>
      <c r="VZV166" s="4"/>
      <c r="VZW166" s="4"/>
      <c r="VZX166" s="4"/>
      <c r="VZY166" s="4"/>
      <c r="VZZ166" s="4"/>
      <c r="WAA166" s="4"/>
      <c r="WAB166" s="4"/>
      <c r="WAC166" s="4"/>
      <c r="WAD166" s="4"/>
      <c r="WAE166" s="4"/>
      <c r="WAF166" s="4"/>
      <c r="WAG166" s="4"/>
      <c r="WAH166" s="4"/>
      <c r="WAI166" s="4"/>
      <c r="WAJ166" s="4"/>
      <c r="WAK166" s="4"/>
      <c r="WAL166" s="4"/>
      <c r="WAM166" s="4"/>
      <c r="WAN166" s="4"/>
      <c r="WAO166" s="4"/>
      <c r="WAP166" s="4"/>
      <c r="WAQ166" s="4"/>
      <c r="WAR166" s="4"/>
      <c r="WAS166" s="4"/>
      <c r="WAT166" s="4"/>
      <c r="WAU166" s="4"/>
      <c r="WAV166" s="4"/>
      <c r="WAW166" s="4"/>
      <c r="WAX166" s="4"/>
      <c r="WAY166" s="4"/>
      <c r="WAZ166" s="4"/>
      <c r="WBA166" s="4"/>
      <c r="WBB166" s="4"/>
      <c r="WBC166" s="4"/>
      <c r="WBD166" s="4"/>
      <c r="WBE166" s="4"/>
      <c r="WBF166" s="4"/>
      <c r="WBG166" s="4"/>
      <c r="WBH166" s="4"/>
      <c r="WBI166" s="4"/>
      <c r="WBJ166" s="4"/>
      <c r="WBK166" s="4"/>
      <c r="WBL166" s="4"/>
      <c r="WBM166" s="4"/>
      <c r="WBN166" s="4"/>
      <c r="WBO166" s="4"/>
      <c r="WBP166" s="4"/>
      <c r="WBQ166" s="4"/>
      <c r="WBR166" s="4"/>
      <c r="WBS166" s="4"/>
      <c r="WBT166" s="4"/>
      <c r="WBU166" s="4"/>
      <c r="WBV166" s="4"/>
      <c r="WBW166" s="4"/>
      <c r="WBX166" s="4"/>
      <c r="WBY166" s="4"/>
      <c r="WBZ166" s="4"/>
      <c r="WCA166" s="4"/>
      <c r="WCB166" s="4"/>
      <c r="WCC166" s="4"/>
      <c r="WCD166" s="4"/>
      <c r="WCE166" s="4"/>
      <c r="WCF166" s="4"/>
      <c r="WCG166" s="4"/>
      <c r="WCH166" s="4"/>
      <c r="WCI166" s="4"/>
      <c r="WCJ166" s="4"/>
      <c r="WCK166" s="4"/>
      <c r="WCL166" s="4"/>
      <c r="WCM166" s="4"/>
      <c r="WCN166" s="4"/>
      <c r="WCO166" s="4"/>
      <c r="WCP166" s="4"/>
      <c r="WCQ166" s="4"/>
      <c r="WCR166" s="4"/>
      <c r="WCS166" s="4"/>
      <c r="WCT166" s="4"/>
      <c r="WCU166" s="4"/>
      <c r="WCV166" s="4"/>
      <c r="WCW166" s="4"/>
      <c r="WCX166" s="4"/>
      <c r="WCY166" s="4"/>
      <c r="WCZ166" s="4"/>
      <c r="WDA166" s="4"/>
      <c r="WDB166" s="4"/>
      <c r="WDC166" s="4"/>
      <c r="WDD166" s="4"/>
      <c r="WDE166" s="4"/>
      <c r="WDF166" s="4"/>
      <c r="WDG166" s="4"/>
      <c r="WDH166" s="4"/>
      <c r="WDI166" s="4"/>
      <c r="WDJ166" s="4"/>
      <c r="WDK166" s="4"/>
      <c r="WDL166" s="4"/>
      <c r="WDM166" s="4"/>
      <c r="WDN166" s="4"/>
      <c r="WDO166" s="4"/>
      <c r="WDP166" s="4"/>
      <c r="WDQ166" s="4"/>
      <c r="WDR166" s="4"/>
      <c r="WDS166" s="4"/>
      <c r="WDT166" s="4"/>
      <c r="WDU166" s="4"/>
      <c r="WDV166" s="4"/>
      <c r="WDW166" s="4"/>
      <c r="WDX166" s="4"/>
      <c r="WDY166" s="4"/>
      <c r="WDZ166" s="4"/>
      <c r="WEA166" s="4"/>
      <c r="WEB166" s="4"/>
      <c r="WEC166" s="4"/>
      <c r="WED166" s="4"/>
      <c r="WEE166" s="4"/>
      <c r="WEF166" s="4"/>
      <c r="WEG166" s="4"/>
      <c r="WEH166" s="4"/>
      <c r="WEI166" s="4"/>
      <c r="WEJ166" s="4"/>
      <c r="WEK166" s="4"/>
      <c r="WEL166" s="4"/>
      <c r="WEM166" s="4"/>
      <c r="WEN166" s="4"/>
      <c r="WEO166" s="4"/>
      <c r="WEP166" s="4"/>
      <c r="WEQ166" s="4"/>
      <c r="WER166" s="4"/>
      <c r="WES166" s="4"/>
      <c r="WET166" s="4"/>
      <c r="WEU166" s="4"/>
      <c r="WEV166" s="4"/>
      <c r="WEW166" s="4"/>
      <c r="WEX166" s="4"/>
      <c r="WEY166" s="4"/>
      <c r="WEZ166" s="4"/>
      <c r="WFA166" s="4"/>
      <c r="WFB166" s="4"/>
      <c r="WFC166" s="4"/>
      <c r="WFD166" s="4"/>
      <c r="WFE166" s="4"/>
      <c r="WFF166" s="4"/>
      <c r="WFG166" s="4"/>
      <c r="WFH166" s="4"/>
      <c r="WFI166" s="4"/>
      <c r="WFJ166" s="4"/>
      <c r="WFK166" s="4"/>
      <c r="WFL166" s="4"/>
      <c r="WFM166" s="4"/>
      <c r="WFN166" s="4"/>
      <c r="WFO166" s="4"/>
      <c r="WFP166" s="4"/>
      <c r="WFQ166" s="4"/>
      <c r="WFR166" s="4"/>
      <c r="WFS166" s="4"/>
      <c r="WFT166" s="4"/>
      <c r="WFU166" s="4"/>
      <c r="WFV166" s="4"/>
      <c r="WFW166" s="4"/>
      <c r="WFX166" s="4"/>
      <c r="WFY166" s="4"/>
      <c r="WFZ166" s="4"/>
      <c r="WGA166" s="4"/>
      <c r="WGB166" s="4"/>
      <c r="WGC166" s="4"/>
      <c r="WGD166" s="4"/>
      <c r="WGE166" s="4"/>
      <c r="WGF166" s="4"/>
      <c r="WGG166" s="4"/>
      <c r="WGH166" s="4"/>
      <c r="WGI166" s="4"/>
      <c r="WGJ166" s="4"/>
      <c r="WGK166" s="4"/>
      <c r="WGL166" s="4"/>
      <c r="WGM166" s="4"/>
      <c r="WGN166" s="4"/>
      <c r="WGO166" s="4"/>
      <c r="WGP166" s="4"/>
      <c r="WGQ166" s="4"/>
      <c r="WGR166" s="4"/>
      <c r="WGS166" s="4"/>
      <c r="WGT166" s="4"/>
      <c r="WGU166" s="4"/>
      <c r="WGV166" s="4"/>
      <c r="WGW166" s="4"/>
      <c r="WGX166" s="4"/>
      <c r="WGY166" s="4"/>
      <c r="WGZ166" s="4"/>
      <c r="WHA166" s="4"/>
      <c r="WHB166" s="4"/>
      <c r="WHC166" s="4"/>
      <c r="WHD166" s="4"/>
      <c r="WHE166" s="4"/>
      <c r="WHF166" s="4"/>
      <c r="WHG166" s="4"/>
      <c r="WHH166" s="4"/>
      <c r="WHI166" s="4"/>
      <c r="WHJ166" s="4"/>
      <c r="WHK166" s="4"/>
      <c r="WHL166" s="4"/>
      <c r="WHM166" s="4"/>
      <c r="WHN166" s="4"/>
      <c r="WHO166" s="4"/>
      <c r="WHP166" s="4"/>
      <c r="WHQ166" s="4"/>
      <c r="WHR166" s="4"/>
      <c r="WHS166" s="4"/>
      <c r="WHT166" s="4"/>
      <c r="WHU166" s="4"/>
      <c r="WHV166" s="4"/>
      <c r="WHW166" s="4"/>
      <c r="WHX166" s="4"/>
      <c r="WHY166" s="4"/>
      <c r="WHZ166" s="4"/>
      <c r="WIA166" s="4"/>
      <c r="WIB166" s="4"/>
      <c r="WIC166" s="4"/>
      <c r="WID166" s="4"/>
      <c r="WIE166" s="4"/>
      <c r="WIF166" s="4"/>
      <c r="WIG166" s="4"/>
      <c r="WIH166" s="4"/>
      <c r="WII166" s="4"/>
      <c r="WIJ166" s="4"/>
      <c r="WIK166" s="4"/>
      <c r="WIL166" s="4"/>
      <c r="WIM166" s="4"/>
      <c r="WIN166" s="4"/>
      <c r="WIO166" s="4"/>
      <c r="WIP166" s="4"/>
      <c r="WIQ166" s="4"/>
      <c r="WIR166" s="4"/>
      <c r="WIS166" s="4"/>
      <c r="WIT166" s="4"/>
      <c r="WIU166" s="4"/>
      <c r="WIV166" s="4"/>
      <c r="WIW166" s="4"/>
      <c r="WIX166" s="4"/>
      <c r="WIY166" s="4"/>
      <c r="WIZ166" s="4"/>
      <c r="WJA166" s="4"/>
      <c r="WJB166" s="4"/>
      <c r="WJC166" s="4"/>
      <c r="WJD166" s="4"/>
      <c r="WJE166" s="4"/>
      <c r="WJF166" s="4"/>
      <c r="WJG166" s="4"/>
      <c r="WJH166" s="4"/>
      <c r="WJI166" s="4"/>
      <c r="WJJ166" s="4"/>
      <c r="WJK166" s="4"/>
      <c r="WJL166" s="4"/>
      <c r="WJM166" s="4"/>
      <c r="WJN166" s="4"/>
      <c r="WJO166" s="4"/>
      <c r="WJP166" s="4"/>
      <c r="WJQ166" s="4"/>
      <c r="WJR166" s="4"/>
      <c r="WJS166" s="4"/>
      <c r="WJT166" s="4"/>
      <c r="WJU166" s="4"/>
      <c r="WJV166" s="4"/>
      <c r="WJW166" s="4"/>
      <c r="WJX166" s="4"/>
      <c r="WJY166" s="4"/>
      <c r="WJZ166" s="4"/>
      <c r="WKA166" s="4"/>
      <c r="WKB166" s="4"/>
      <c r="WKC166" s="4"/>
      <c r="WKD166" s="4"/>
      <c r="WKE166" s="4"/>
      <c r="WKF166" s="4"/>
      <c r="WKG166" s="4"/>
      <c r="WKH166" s="4"/>
      <c r="WKI166" s="4"/>
      <c r="WKJ166" s="4"/>
      <c r="WKK166" s="4"/>
      <c r="WKL166" s="4"/>
      <c r="WKM166" s="4"/>
      <c r="WKN166" s="4"/>
      <c r="WKO166" s="4"/>
      <c r="WKP166" s="4"/>
      <c r="WKQ166" s="4"/>
      <c r="WKR166" s="4"/>
      <c r="WKS166" s="4"/>
      <c r="WKT166" s="4"/>
      <c r="WKU166" s="4"/>
      <c r="WKV166" s="4"/>
      <c r="WKW166" s="4"/>
      <c r="WKX166" s="4"/>
      <c r="WKY166" s="4"/>
      <c r="WKZ166" s="4"/>
      <c r="WLA166" s="4"/>
      <c r="WLB166" s="4"/>
      <c r="WLC166" s="4"/>
      <c r="WLD166" s="4"/>
      <c r="WLE166" s="4"/>
      <c r="WLF166" s="4"/>
      <c r="WLG166" s="4"/>
      <c r="WLH166" s="4"/>
      <c r="WLI166" s="4"/>
      <c r="WLJ166" s="4"/>
      <c r="WLK166" s="4"/>
      <c r="WLL166" s="4"/>
      <c r="WLM166" s="4"/>
      <c r="WLN166" s="4"/>
      <c r="WLO166" s="4"/>
      <c r="WLP166" s="4"/>
      <c r="WLQ166" s="4"/>
      <c r="WLR166" s="4"/>
      <c r="WLS166" s="4"/>
      <c r="WLT166" s="4"/>
      <c r="WLU166" s="4"/>
      <c r="WLV166" s="4"/>
      <c r="WLW166" s="4"/>
      <c r="WLX166" s="4"/>
      <c r="WLY166" s="4"/>
      <c r="WLZ166" s="4"/>
      <c r="WMA166" s="4"/>
      <c r="WMB166" s="4"/>
      <c r="WMC166" s="4"/>
      <c r="WMD166" s="4"/>
      <c r="WME166" s="4"/>
      <c r="WMF166" s="4"/>
      <c r="WMG166" s="4"/>
      <c r="WMH166" s="4"/>
      <c r="WMI166" s="4"/>
      <c r="WMJ166" s="4"/>
      <c r="WMK166" s="4"/>
      <c r="WML166" s="4"/>
      <c r="WMM166" s="4"/>
      <c r="WMN166" s="4"/>
      <c r="WMO166" s="4"/>
      <c r="WMP166" s="4"/>
      <c r="WMQ166" s="4"/>
      <c r="WMR166" s="4"/>
      <c r="WMS166" s="4"/>
      <c r="WMT166" s="4"/>
      <c r="WMU166" s="4"/>
      <c r="WMV166" s="4"/>
      <c r="WMW166" s="4"/>
      <c r="WMX166" s="4"/>
      <c r="WMY166" s="4"/>
      <c r="WMZ166" s="4"/>
      <c r="WNA166" s="4"/>
      <c r="WNB166" s="4"/>
      <c r="WNC166" s="4"/>
      <c r="WND166" s="4"/>
      <c r="WNE166" s="4"/>
      <c r="WNF166" s="4"/>
      <c r="WNG166" s="4"/>
      <c r="WNH166" s="4"/>
      <c r="WNI166" s="4"/>
      <c r="WNJ166" s="4"/>
      <c r="WNK166" s="4"/>
      <c r="WNL166" s="4"/>
      <c r="WNM166" s="4"/>
      <c r="WNN166" s="4"/>
      <c r="WNO166" s="4"/>
      <c r="WNP166" s="4"/>
      <c r="WNQ166" s="4"/>
      <c r="WNR166" s="4"/>
      <c r="WNS166" s="4"/>
      <c r="WNT166" s="4"/>
      <c r="WNU166" s="4"/>
      <c r="WNV166" s="4"/>
      <c r="WNW166" s="4"/>
      <c r="WNX166" s="4"/>
      <c r="WNY166" s="4"/>
      <c r="WNZ166" s="4"/>
      <c r="WOA166" s="4"/>
      <c r="WOB166" s="4"/>
      <c r="WOC166" s="4"/>
      <c r="WOD166" s="4"/>
      <c r="WOE166" s="4"/>
      <c r="WOF166" s="4"/>
      <c r="WOG166" s="4"/>
      <c r="WOH166" s="4"/>
      <c r="WOI166" s="4"/>
      <c r="WOJ166" s="4"/>
      <c r="WOK166" s="4"/>
      <c r="WOL166" s="4"/>
      <c r="WOM166" s="4"/>
      <c r="WON166" s="4"/>
      <c r="WOO166" s="4"/>
      <c r="WOP166" s="4"/>
      <c r="WOQ166" s="4"/>
      <c r="WOR166" s="4"/>
      <c r="WOS166" s="4"/>
      <c r="WOT166" s="4"/>
      <c r="WOU166" s="4"/>
      <c r="WOV166" s="4"/>
      <c r="WOW166" s="4"/>
      <c r="WOX166" s="4"/>
      <c r="WOY166" s="4"/>
      <c r="WOZ166" s="4"/>
      <c r="WPA166" s="4"/>
      <c r="WPB166" s="4"/>
      <c r="WPC166" s="4"/>
      <c r="WPD166" s="4"/>
      <c r="WPE166" s="4"/>
      <c r="WPF166" s="4"/>
      <c r="WPG166" s="4"/>
      <c r="WPH166" s="4"/>
      <c r="WPI166" s="4"/>
      <c r="WPJ166" s="4"/>
      <c r="WPK166" s="4"/>
      <c r="WPL166" s="4"/>
      <c r="WPM166" s="4"/>
      <c r="WPN166" s="4"/>
      <c r="WPO166" s="4"/>
      <c r="WPP166" s="4"/>
      <c r="WPQ166" s="4"/>
      <c r="WPR166" s="4"/>
      <c r="WPS166" s="4"/>
      <c r="WPT166" s="4"/>
      <c r="WPU166" s="4"/>
      <c r="WPV166" s="4"/>
      <c r="WPW166" s="4"/>
      <c r="WPX166" s="4"/>
      <c r="WPY166" s="4"/>
      <c r="WPZ166" s="4"/>
      <c r="WQA166" s="4"/>
      <c r="WQB166" s="4"/>
      <c r="WQC166" s="4"/>
      <c r="WQD166" s="4"/>
      <c r="WQE166" s="4"/>
      <c r="WQF166" s="4"/>
      <c r="WQG166" s="4"/>
      <c r="WQH166" s="4"/>
      <c r="WQI166" s="4"/>
      <c r="WQJ166" s="4"/>
      <c r="WQK166" s="4"/>
      <c r="WQL166" s="4"/>
      <c r="WQM166" s="4"/>
      <c r="WQN166" s="4"/>
      <c r="WQO166" s="4"/>
      <c r="WQP166" s="4"/>
      <c r="WQQ166" s="4"/>
      <c r="WQR166" s="4"/>
      <c r="WQS166" s="4"/>
      <c r="WQT166" s="4"/>
      <c r="WQU166" s="4"/>
      <c r="WQV166" s="4"/>
      <c r="WQW166" s="4"/>
      <c r="WQX166" s="4"/>
      <c r="WQY166" s="4"/>
      <c r="WQZ166" s="4"/>
      <c r="WRA166" s="4"/>
      <c r="WRB166" s="4"/>
      <c r="WRC166" s="4"/>
      <c r="WRD166" s="4"/>
      <c r="WRE166" s="4"/>
      <c r="WRF166" s="4"/>
      <c r="WRG166" s="4"/>
      <c r="WRH166" s="4"/>
      <c r="WRI166" s="4"/>
      <c r="WRJ166" s="4"/>
      <c r="WRK166" s="4"/>
      <c r="WRL166" s="4"/>
      <c r="WRM166" s="4"/>
      <c r="WRN166" s="4"/>
      <c r="WRO166" s="4"/>
      <c r="WRP166" s="4"/>
      <c r="WRQ166" s="4"/>
      <c r="WRR166" s="4"/>
      <c r="WRS166" s="4"/>
      <c r="WRT166" s="4"/>
      <c r="WRU166" s="4"/>
      <c r="WRV166" s="4"/>
      <c r="WRW166" s="4"/>
      <c r="WRX166" s="4"/>
      <c r="WRY166" s="4"/>
      <c r="WRZ166" s="4"/>
      <c r="WSA166" s="4"/>
      <c r="WSB166" s="4"/>
      <c r="WSC166" s="4"/>
      <c r="WSD166" s="4"/>
      <c r="WSE166" s="4"/>
      <c r="WSF166" s="4"/>
      <c r="WSG166" s="4"/>
      <c r="WSH166" s="4"/>
      <c r="WSI166" s="4"/>
      <c r="WSJ166" s="4"/>
      <c r="WSK166" s="4"/>
      <c r="WSL166" s="4"/>
      <c r="WSM166" s="4"/>
      <c r="WSN166" s="4"/>
      <c r="WSO166" s="4"/>
      <c r="WSP166" s="4"/>
      <c r="WSQ166" s="4"/>
      <c r="WSR166" s="4"/>
      <c r="WSS166" s="4"/>
      <c r="WST166" s="4"/>
      <c r="WSU166" s="4"/>
      <c r="WSV166" s="4"/>
      <c r="WSW166" s="4"/>
      <c r="WSX166" s="4"/>
      <c r="WSY166" s="4"/>
      <c r="WSZ166" s="4"/>
      <c r="WTA166" s="4"/>
      <c r="WTB166" s="4"/>
      <c r="WTC166" s="4"/>
      <c r="WTD166" s="4"/>
      <c r="WTE166" s="4"/>
      <c r="WTF166" s="4"/>
      <c r="WTG166" s="4"/>
      <c r="WTH166" s="4"/>
      <c r="WTI166" s="4"/>
      <c r="WTJ166" s="4"/>
      <c r="WTK166" s="4"/>
      <c r="WTL166" s="4"/>
      <c r="WTM166" s="4"/>
      <c r="WTN166" s="4"/>
      <c r="WTO166" s="4"/>
      <c r="WTP166" s="4"/>
      <c r="WTQ166" s="4"/>
      <c r="WTR166" s="4"/>
      <c r="WTS166" s="4"/>
      <c r="WTT166" s="4"/>
      <c r="WTU166" s="4"/>
      <c r="WTV166" s="4"/>
      <c r="WTW166" s="4"/>
      <c r="WTX166" s="4"/>
      <c r="WTY166" s="4"/>
      <c r="WTZ166" s="4"/>
      <c r="WUA166" s="4"/>
      <c r="WUB166" s="4"/>
      <c r="WUC166" s="4"/>
      <c r="WUD166" s="4"/>
      <c r="WUE166" s="4"/>
      <c r="WUF166" s="4"/>
      <c r="WUG166" s="4"/>
      <c r="WUH166" s="4"/>
      <c r="WUI166" s="4"/>
      <c r="WUJ166" s="4"/>
      <c r="WUK166" s="4"/>
      <c r="WUL166" s="4"/>
      <c r="WUM166" s="4"/>
      <c r="WUN166" s="4"/>
      <c r="WUO166" s="4"/>
      <c r="WUP166" s="4"/>
      <c r="WUQ166" s="4"/>
      <c r="WUR166" s="4"/>
      <c r="WUS166" s="4"/>
      <c r="WUT166" s="4"/>
      <c r="WUU166" s="4"/>
      <c r="WUV166" s="4"/>
      <c r="WUW166" s="4"/>
      <c r="WUX166" s="4"/>
      <c r="WUY166" s="4"/>
      <c r="WUZ166" s="4"/>
      <c r="WVA166" s="4"/>
      <c r="WVB166" s="4"/>
      <c r="WVC166" s="4"/>
      <c r="WVD166" s="4"/>
      <c r="WVE166" s="4"/>
      <c r="WVF166" s="4"/>
      <c r="WVG166" s="4"/>
      <c r="WVH166" s="4"/>
      <c r="WVI166" s="4"/>
      <c r="WVJ166" s="4"/>
      <c r="WVK166" s="4"/>
      <c r="WVL166" s="4"/>
      <c r="WVM166" s="4"/>
      <c r="WVN166" s="4"/>
      <c r="WVO166" s="4"/>
      <c r="WVP166" s="4"/>
      <c r="WVQ166" s="4"/>
      <c r="WVR166" s="4"/>
      <c r="WVS166" s="4"/>
      <c r="WVT166" s="4"/>
      <c r="WVU166" s="4"/>
      <c r="WVV166" s="4"/>
      <c r="WVW166" s="4"/>
      <c r="WVX166" s="4"/>
      <c r="WVY166" s="4"/>
      <c r="WVZ166" s="4"/>
      <c r="WWA166" s="4"/>
      <c r="WWB166" s="4"/>
      <c r="WWC166" s="4"/>
      <c r="WWD166" s="4"/>
      <c r="WWE166" s="4"/>
      <c r="WWF166" s="4"/>
      <c r="WWG166" s="4"/>
      <c r="WWH166" s="4"/>
      <c r="WWI166" s="4"/>
      <c r="WWJ166" s="4"/>
      <c r="WWK166" s="4"/>
      <c r="WWL166" s="4"/>
      <c r="WWM166" s="4"/>
      <c r="WWN166" s="4"/>
      <c r="WWO166" s="4"/>
      <c r="WWP166" s="4"/>
      <c r="WWQ166" s="4"/>
      <c r="WWR166" s="4"/>
      <c r="WWS166" s="4"/>
      <c r="WWT166" s="4"/>
      <c r="WWU166" s="4"/>
      <c r="WWV166" s="4"/>
      <c r="WWW166" s="4"/>
      <c r="WWX166" s="4"/>
      <c r="WWY166" s="4"/>
      <c r="WWZ166" s="4"/>
      <c r="WXA166" s="4"/>
      <c r="WXB166" s="4"/>
      <c r="WXC166" s="4"/>
      <c r="WXD166" s="4"/>
      <c r="WXE166" s="4"/>
      <c r="WXF166" s="4"/>
      <c r="WXG166" s="4"/>
      <c r="WXH166" s="4"/>
      <c r="WXI166" s="4"/>
      <c r="WXJ166" s="4"/>
      <c r="WXK166" s="4"/>
      <c r="WXL166" s="4"/>
      <c r="WXM166" s="4"/>
      <c r="WXN166" s="4"/>
      <c r="WXO166" s="4"/>
      <c r="WXP166" s="4"/>
      <c r="WXQ166" s="4"/>
      <c r="WXR166" s="4"/>
      <c r="WXS166" s="4"/>
      <c r="WXT166" s="4"/>
      <c r="WXU166" s="4"/>
      <c r="WXV166" s="4"/>
      <c r="WXW166" s="4"/>
      <c r="WXX166" s="4"/>
      <c r="WXY166" s="4"/>
      <c r="WXZ166" s="4"/>
      <c r="WYA166" s="4"/>
      <c r="WYB166" s="4"/>
      <c r="WYC166" s="4"/>
      <c r="WYD166" s="4"/>
      <c r="WYE166" s="4"/>
      <c r="WYF166" s="4"/>
      <c r="WYG166" s="4"/>
      <c r="WYH166" s="4"/>
      <c r="WYI166" s="4"/>
      <c r="WYJ166" s="4"/>
      <c r="WYK166" s="4"/>
      <c r="WYL166" s="4"/>
      <c r="WYM166" s="4"/>
      <c r="WYN166" s="4"/>
      <c r="WYO166" s="4"/>
      <c r="WYP166" s="4"/>
      <c r="WYQ166" s="4"/>
      <c r="WYR166" s="4"/>
      <c r="WYS166" s="4"/>
      <c r="WYT166" s="4"/>
      <c r="WYU166" s="4"/>
      <c r="WYV166" s="4"/>
      <c r="WYW166" s="4"/>
      <c r="WYX166" s="4"/>
      <c r="WYY166" s="4"/>
      <c r="WYZ166" s="4"/>
      <c r="WZA166" s="4"/>
      <c r="WZB166" s="4"/>
      <c r="WZC166" s="4"/>
      <c r="WZD166" s="4"/>
      <c r="WZE166" s="4"/>
      <c r="WZF166" s="4"/>
      <c r="WZG166" s="4"/>
      <c r="WZH166" s="4"/>
      <c r="WZI166" s="4"/>
      <c r="WZJ166" s="4"/>
      <c r="WZK166" s="4"/>
      <c r="WZL166" s="4"/>
      <c r="WZM166" s="4"/>
      <c r="WZN166" s="4"/>
      <c r="WZO166" s="4"/>
      <c r="WZP166" s="4"/>
      <c r="WZQ166" s="4"/>
      <c r="WZR166" s="4"/>
      <c r="WZS166" s="4"/>
      <c r="WZT166" s="4"/>
      <c r="WZU166" s="4"/>
      <c r="WZV166" s="4"/>
      <c r="WZW166" s="4"/>
      <c r="WZX166" s="4"/>
      <c r="WZY166" s="4"/>
      <c r="WZZ166" s="4"/>
      <c r="XAA166" s="4"/>
      <c r="XAB166" s="4"/>
      <c r="XAC166" s="4"/>
      <c r="XAD166" s="4"/>
      <c r="XAE166" s="4"/>
      <c r="XAF166" s="4"/>
      <c r="XAG166" s="4"/>
      <c r="XAH166" s="4"/>
      <c r="XAI166" s="4"/>
      <c r="XAJ166" s="4"/>
      <c r="XAK166" s="4"/>
      <c r="XAL166" s="4"/>
      <c r="XAM166" s="4"/>
      <c r="XAN166" s="4"/>
      <c r="XAO166" s="4"/>
      <c r="XAP166" s="4"/>
      <c r="XAQ166" s="4"/>
      <c r="XAR166" s="4"/>
      <c r="XAS166" s="4"/>
      <c r="XAT166" s="4"/>
      <c r="XAU166" s="4"/>
      <c r="XAV166" s="4"/>
      <c r="XAW166" s="4"/>
      <c r="XAX166" s="4"/>
      <c r="XAY166" s="4"/>
      <c r="XAZ166" s="4"/>
      <c r="XBA166" s="4"/>
      <c r="XBB166" s="4"/>
      <c r="XBC166" s="4"/>
      <c r="XBD166" s="4"/>
      <c r="XBE166" s="4"/>
      <c r="XBF166" s="4"/>
      <c r="XBG166" s="4"/>
      <c r="XBH166" s="4"/>
      <c r="XBI166" s="4"/>
      <c r="XBJ166" s="4"/>
      <c r="XBK166" s="4"/>
      <c r="XBL166" s="4"/>
      <c r="XBM166" s="4"/>
      <c r="XBN166" s="4"/>
      <c r="XBO166" s="4"/>
      <c r="XBP166" s="4"/>
      <c r="XBQ166" s="4"/>
      <c r="XBR166" s="4"/>
      <c r="XBS166" s="4"/>
      <c r="XBT166" s="4"/>
      <c r="XBU166" s="4"/>
      <c r="XBV166" s="4"/>
      <c r="XBW166" s="4"/>
      <c r="XBX166" s="4"/>
      <c r="XBY166" s="4"/>
      <c r="XBZ166" s="4"/>
      <c r="XCA166" s="4"/>
      <c r="XCB166" s="4"/>
      <c r="XCC166" s="4"/>
      <c r="XCD166" s="4"/>
      <c r="XCE166" s="4"/>
      <c r="XCF166" s="4"/>
      <c r="XCG166" s="4"/>
      <c r="XCH166" s="4"/>
      <c r="XCI166" s="4"/>
      <c r="XCJ166" s="4"/>
      <c r="XCK166" s="4"/>
      <c r="XCL166" s="4"/>
      <c r="XCM166" s="4"/>
      <c r="XCN166" s="4"/>
      <c r="XCO166" s="4"/>
      <c r="XCP166" s="4"/>
      <c r="XCQ166" s="4"/>
      <c r="XCR166" s="4"/>
      <c r="XCS166" s="4"/>
      <c r="XCT166" s="4"/>
      <c r="XCU166" s="4"/>
      <c r="XCV166" s="4"/>
      <c r="XCW166" s="4"/>
      <c r="XCX166" s="4"/>
      <c r="XCY166" s="4"/>
      <c r="XCZ166" s="4"/>
      <c r="XDA166" s="4"/>
      <c r="XDB166" s="4"/>
      <c r="XDC166" s="4"/>
      <c r="XDD166" s="4"/>
      <c r="XDE166" s="4"/>
      <c r="XDF166" s="4"/>
      <c r="XDG166" s="4"/>
      <c r="XDH166" s="4"/>
      <c r="XDI166" s="4"/>
      <c r="XDJ166" s="4"/>
      <c r="XDK166" s="4"/>
      <c r="XDL166" s="4"/>
      <c r="XDM166" s="4"/>
      <c r="XDN166" s="4"/>
      <c r="XDO166" s="4"/>
      <c r="XDP166" s="4"/>
      <c r="XDQ166" s="4"/>
      <c r="XDR166" s="4"/>
      <c r="XDS166" s="4"/>
      <c r="XDT166" s="4"/>
      <c r="XDU166" s="4"/>
      <c r="XDV166" s="4"/>
      <c r="XDW166" s="4"/>
      <c r="XDX166" s="4"/>
      <c r="XDY166" s="4"/>
      <c r="XDZ166" s="4"/>
      <c r="XEA166" s="4"/>
      <c r="XEB166" s="4"/>
      <c r="XEC166" s="4"/>
      <c r="XED166" s="4"/>
      <c r="XEE166" s="4"/>
      <c r="XEF166" s="4"/>
      <c r="XEG166" s="4"/>
      <c r="XEH166" s="4"/>
      <c r="XEI166" s="4"/>
      <c r="XEJ166" s="4"/>
      <c r="XEK166" s="4"/>
      <c r="XEL166" s="4"/>
      <c r="XEM166" s="4"/>
      <c r="XEN166" s="4"/>
      <c r="XEO166" s="4"/>
      <c r="XEP166" s="4"/>
      <c r="XEQ166" s="4"/>
      <c r="XER166" s="4"/>
      <c r="XES166" s="4"/>
      <c r="XET166" s="4"/>
      <c r="XEU166" s="4"/>
      <c r="XEV166" s="4"/>
      <c r="XEW166" s="4"/>
      <c r="XEX166" s="4"/>
      <c r="XEY166" s="4"/>
      <c r="XEZ166" s="4"/>
      <c r="XFA166" s="4"/>
      <c r="XFB166" s="4"/>
      <c r="XFC166" s="4"/>
    </row>
    <row r="167" customFormat="false" ht="13.8" hidden="false" customHeight="false" outlineLevel="0" collapsed="false">
      <c r="A167" s="13"/>
      <c r="B167" s="21" t="s">
        <v>68</v>
      </c>
      <c r="C167" s="15" t="s">
        <v>69</v>
      </c>
      <c r="D167" s="21" t="n">
        <v>150</v>
      </c>
      <c r="E167" s="27" t="n">
        <f aca="false">BD167*150/100</f>
        <v>3.06</v>
      </c>
      <c r="F167" s="27" t="n">
        <f aca="false">BE167*150/100</f>
        <v>4.8</v>
      </c>
      <c r="G167" s="27" t="n">
        <f aca="false">BF167*150/100</f>
        <v>20.445</v>
      </c>
      <c r="H167" s="27" t="n">
        <f aca="false">BG167*150/100</f>
        <v>136.5</v>
      </c>
      <c r="I167" s="27" t="n">
        <f aca="false">BH167*150/100</f>
        <v>0</v>
      </c>
      <c r="J167" s="27" t="n">
        <f aca="false">BI167*150/100</f>
        <v>0.135</v>
      </c>
      <c r="K167" s="27" t="n">
        <f aca="false">BJ167*150/100</f>
        <v>0.105</v>
      </c>
      <c r="L167" s="27" t="n">
        <f aca="false">BK167*150/100</f>
        <v>18.165</v>
      </c>
      <c r="M167" s="27" t="n">
        <f aca="false">BL167*150/100</f>
        <v>36.975</v>
      </c>
      <c r="N167" s="27" t="n">
        <f aca="false">BM167*150/100</f>
        <v>27.75</v>
      </c>
      <c r="O167" s="27" t="n">
        <f aca="false">BN167*150/100</f>
        <v>86.595</v>
      </c>
      <c r="P167" s="27" t="n">
        <f aca="false">BO167*150/100</f>
        <v>1.005</v>
      </c>
      <c r="AC167" s="27" t="n">
        <v>3.2</v>
      </c>
      <c r="AD167" s="27" t="n">
        <v>5.2</v>
      </c>
      <c r="AE167" s="27" t="n">
        <v>19.8</v>
      </c>
      <c r="AF167" s="27" t="n">
        <v>139.4</v>
      </c>
      <c r="AG167" s="27" t="n">
        <v>23.8</v>
      </c>
      <c r="AH167" s="27" t="n">
        <v>0.12</v>
      </c>
      <c r="AI167" s="27" t="n">
        <v>0.11</v>
      </c>
      <c r="AJ167" s="27" t="n">
        <v>10.2</v>
      </c>
      <c r="AK167" s="27" t="n">
        <v>39</v>
      </c>
      <c r="AL167" s="27" t="n">
        <v>28</v>
      </c>
      <c r="AM167" s="27" t="n">
        <v>84</v>
      </c>
      <c r="AN167" s="27" t="n">
        <v>1.03</v>
      </c>
      <c r="BD167" s="27" t="n">
        <v>2.04</v>
      </c>
      <c r="BE167" s="27" t="n">
        <v>3.2</v>
      </c>
      <c r="BF167" s="27" t="n">
        <v>13.63</v>
      </c>
      <c r="BG167" s="27" t="n">
        <v>91</v>
      </c>
      <c r="BH167" s="27"/>
      <c r="BI167" s="27" t="n">
        <v>0.09</v>
      </c>
      <c r="BJ167" s="27" t="n">
        <v>0.07</v>
      </c>
      <c r="BK167" s="27" t="n">
        <v>12.11</v>
      </c>
      <c r="BL167" s="27" t="n">
        <v>24.65</v>
      </c>
      <c r="BM167" s="27" t="n">
        <v>18.5</v>
      </c>
      <c r="BN167" s="27" t="n">
        <v>57.73</v>
      </c>
      <c r="BO167" s="27" t="n">
        <v>0.67</v>
      </c>
      <c r="WAQ167" s="2"/>
      <c r="WAR167" s="2"/>
      <c r="WAS167" s="2"/>
      <c r="WAT167" s="2"/>
      <c r="WAU167" s="2"/>
      <c r="WAV167" s="2"/>
      <c r="WAW167" s="2"/>
      <c r="WAX167" s="2"/>
      <c r="WAY167" s="2"/>
      <c r="WAZ167" s="2"/>
      <c r="WBA167" s="2"/>
      <c r="WBB167" s="2"/>
      <c r="WBC167" s="2"/>
      <c r="WBD167" s="2"/>
      <c r="WBE167" s="2"/>
      <c r="WBF167" s="2"/>
      <c r="WBG167" s="2"/>
      <c r="WBH167" s="2"/>
      <c r="WBI167" s="2"/>
      <c r="WBJ167" s="2"/>
      <c r="WBK167" s="2"/>
      <c r="WBL167" s="2"/>
      <c r="WBM167" s="2"/>
      <c r="WBN167" s="2"/>
      <c r="WBO167" s="2"/>
      <c r="WBP167" s="2"/>
      <c r="WBQ167" s="2"/>
      <c r="WBR167" s="2"/>
      <c r="WBS167" s="2"/>
      <c r="WBT167" s="2"/>
      <c r="WBU167" s="2"/>
      <c r="WBV167" s="2"/>
      <c r="WBW167" s="2"/>
      <c r="WBX167" s="2"/>
      <c r="WBY167" s="2"/>
      <c r="WBZ167" s="2"/>
      <c r="WCA167" s="2"/>
      <c r="WCB167" s="2"/>
      <c r="WCC167" s="2"/>
      <c r="WCD167" s="2"/>
      <c r="WCE167" s="2"/>
      <c r="WCF167" s="2"/>
      <c r="WCG167" s="2"/>
      <c r="WCH167" s="2"/>
      <c r="WCI167" s="2"/>
      <c r="WCJ167" s="2"/>
      <c r="WCK167" s="2"/>
      <c r="WCL167" s="2"/>
      <c r="WCM167" s="2"/>
      <c r="WCN167" s="2"/>
      <c r="WCO167" s="2"/>
      <c r="WCP167" s="2"/>
      <c r="WCQ167" s="2"/>
      <c r="WCR167" s="2"/>
      <c r="WCS167" s="2"/>
      <c r="WCT167" s="2"/>
      <c r="WCU167" s="2"/>
      <c r="WCV167" s="2"/>
      <c r="WCW167" s="2"/>
      <c r="WCX167" s="2"/>
      <c r="WCY167" s="2"/>
      <c r="WCZ167" s="2"/>
      <c r="WDA167" s="2"/>
      <c r="WDB167" s="2"/>
      <c r="WDC167" s="2"/>
      <c r="WDD167" s="2"/>
      <c r="WDE167" s="2"/>
      <c r="WDF167" s="2"/>
      <c r="WDG167" s="2"/>
      <c r="WDH167" s="2"/>
      <c r="WDI167" s="2"/>
      <c r="WDJ167" s="2"/>
      <c r="WDK167" s="2"/>
      <c r="WDL167" s="2"/>
      <c r="WDM167" s="2"/>
      <c r="WDN167" s="2"/>
      <c r="WDO167" s="2"/>
      <c r="WDP167" s="2"/>
      <c r="WDQ167" s="2"/>
      <c r="WDR167" s="2"/>
      <c r="WDS167" s="2"/>
      <c r="WDT167" s="2"/>
      <c r="WDU167" s="2"/>
      <c r="WDV167" s="2"/>
      <c r="WDW167" s="2"/>
      <c r="WDX167" s="2"/>
      <c r="WDY167" s="2"/>
      <c r="WDZ167" s="2"/>
      <c r="WEA167" s="2"/>
      <c r="WEB167" s="2"/>
      <c r="WEC167" s="2"/>
      <c r="WED167" s="2"/>
      <c r="WEE167" s="2"/>
      <c r="WEF167" s="2"/>
      <c r="WEG167" s="2"/>
      <c r="WEH167" s="2"/>
      <c r="WEI167" s="2"/>
      <c r="WEJ167" s="2"/>
      <c r="WEK167" s="2"/>
      <c r="WEL167" s="2"/>
      <c r="WEM167" s="2"/>
      <c r="WEN167" s="2"/>
      <c r="WEO167" s="2"/>
      <c r="WEP167" s="2"/>
      <c r="WEQ167" s="2"/>
      <c r="WER167" s="2"/>
      <c r="WES167" s="2"/>
      <c r="WET167" s="2"/>
      <c r="WEU167" s="2"/>
      <c r="WEV167" s="2"/>
      <c r="WEW167" s="2"/>
      <c r="WEX167" s="2"/>
      <c r="WEY167" s="2"/>
      <c r="WEZ167" s="2"/>
      <c r="WFA167" s="2"/>
      <c r="WFB167" s="2"/>
      <c r="WFC167" s="2"/>
      <c r="WFD167" s="2"/>
      <c r="WFE167" s="2"/>
      <c r="WFF167" s="2"/>
      <c r="WFG167" s="2"/>
      <c r="WFH167" s="2"/>
      <c r="WFI167" s="2"/>
      <c r="WFJ167" s="2"/>
      <c r="WFK167" s="2"/>
      <c r="WFL167" s="2"/>
      <c r="WFM167" s="2"/>
      <c r="WFN167" s="2"/>
      <c r="WFO167" s="2"/>
      <c r="WFP167" s="2"/>
      <c r="WFQ167" s="2"/>
      <c r="WFR167" s="2"/>
      <c r="WFS167" s="2"/>
      <c r="WFT167" s="2"/>
      <c r="WFU167" s="2"/>
      <c r="WFV167" s="2"/>
      <c r="WFW167" s="2"/>
      <c r="WFX167" s="2"/>
      <c r="WFY167" s="2"/>
      <c r="WFZ167" s="2"/>
      <c r="WGA167" s="2"/>
      <c r="WGB167" s="2"/>
      <c r="WGC167" s="2"/>
      <c r="WGD167" s="2"/>
      <c r="WGE167" s="2"/>
      <c r="WGF167" s="2"/>
      <c r="WGG167" s="2"/>
      <c r="WGH167" s="2"/>
      <c r="WGI167" s="2"/>
      <c r="WGJ167" s="2"/>
      <c r="WGK167" s="2"/>
      <c r="WGL167" s="2"/>
      <c r="WGM167" s="2"/>
      <c r="WGN167" s="2"/>
      <c r="WGO167" s="2"/>
      <c r="WGP167" s="2"/>
      <c r="WGQ167" s="2"/>
      <c r="WGR167" s="2"/>
      <c r="WGS167" s="2"/>
      <c r="WGT167" s="2"/>
      <c r="WGU167" s="2"/>
      <c r="WGV167" s="2"/>
      <c r="WGW167" s="2"/>
      <c r="WGX167" s="2"/>
      <c r="WGY167" s="2"/>
      <c r="WGZ167" s="2"/>
      <c r="WHA167" s="2"/>
      <c r="WHB167" s="2"/>
      <c r="WHC167" s="2"/>
      <c r="WHD167" s="2"/>
      <c r="WHE167" s="2"/>
      <c r="WHF167" s="2"/>
      <c r="WHG167" s="2"/>
      <c r="WHH167" s="2"/>
      <c r="WHI167" s="2"/>
      <c r="WHJ167" s="2"/>
      <c r="WHK167" s="2"/>
      <c r="WHL167" s="2"/>
      <c r="WHM167" s="2"/>
      <c r="WHN167" s="2"/>
      <c r="WHO167" s="2"/>
      <c r="WHP167" s="2"/>
      <c r="WHQ167" s="2"/>
      <c r="WHR167" s="2"/>
      <c r="WHS167" s="2"/>
      <c r="WHT167" s="2"/>
      <c r="WHU167" s="2"/>
      <c r="WHV167" s="2"/>
      <c r="WHW167" s="2"/>
      <c r="WHX167" s="2"/>
      <c r="WHY167" s="2"/>
      <c r="WHZ167" s="2"/>
      <c r="WIA167" s="2"/>
      <c r="WIB167" s="2"/>
      <c r="WIC167" s="2"/>
      <c r="WID167" s="2"/>
      <c r="WIE167" s="2"/>
      <c r="WIF167" s="2"/>
      <c r="WIG167" s="2"/>
      <c r="WIH167" s="2"/>
      <c r="WII167" s="2"/>
      <c r="WIJ167" s="2"/>
      <c r="WIK167" s="2"/>
      <c r="WIL167" s="2"/>
      <c r="WIM167" s="2"/>
      <c r="WIN167" s="2"/>
      <c r="WIO167" s="2"/>
      <c r="WIP167" s="2"/>
      <c r="WIQ167" s="2"/>
      <c r="WIR167" s="2"/>
      <c r="WIS167" s="2"/>
      <c r="WIT167" s="2"/>
      <c r="WIU167" s="2"/>
      <c r="WIV167" s="2"/>
      <c r="WIW167" s="2"/>
      <c r="WIX167" s="2"/>
      <c r="WIY167" s="2"/>
      <c r="WIZ167" s="2"/>
      <c r="WJA167" s="2"/>
      <c r="WJB167" s="2"/>
      <c r="WJC167" s="2"/>
      <c r="WJD167" s="2"/>
      <c r="WJE167" s="2"/>
      <c r="WJF167" s="2"/>
      <c r="WJG167" s="2"/>
      <c r="WJH167" s="2"/>
      <c r="WJI167" s="2"/>
      <c r="WJJ167" s="2"/>
      <c r="WJK167" s="2"/>
      <c r="WJL167" s="2"/>
      <c r="WJM167" s="2"/>
      <c r="WJN167" s="2"/>
      <c r="WJO167" s="2"/>
      <c r="WJP167" s="2"/>
      <c r="WJQ167" s="2"/>
      <c r="WJR167" s="2"/>
      <c r="WJS167" s="2"/>
      <c r="WJT167" s="2"/>
      <c r="WJU167" s="2"/>
      <c r="WJV167" s="2"/>
      <c r="WJW167" s="2"/>
      <c r="WJX167" s="2"/>
      <c r="WJY167" s="2"/>
      <c r="WJZ167" s="2"/>
      <c r="WKA167" s="2"/>
      <c r="WKB167" s="2"/>
      <c r="WKC167" s="2"/>
      <c r="WKD167" s="2"/>
      <c r="WKE167" s="2"/>
      <c r="WKF167" s="2"/>
      <c r="WKG167" s="2"/>
      <c r="WKH167" s="2"/>
      <c r="WKI167" s="2"/>
      <c r="WKJ167" s="2"/>
      <c r="WKK167" s="2"/>
      <c r="WKL167" s="2"/>
      <c r="WKM167" s="2"/>
      <c r="WKN167" s="2"/>
      <c r="WKO167" s="2"/>
      <c r="WKP167" s="2"/>
      <c r="WKQ167" s="2"/>
      <c r="WKR167" s="2"/>
      <c r="WKS167" s="2"/>
      <c r="WKT167" s="2"/>
      <c r="WKU167" s="2"/>
      <c r="WKV167" s="2"/>
      <c r="WKW167" s="2"/>
      <c r="WKX167" s="2"/>
      <c r="WKY167" s="2"/>
      <c r="WKZ167" s="2"/>
      <c r="WLA167" s="2"/>
      <c r="WLB167" s="2"/>
      <c r="WLC167" s="2"/>
      <c r="WLD167" s="2"/>
      <c r="WLE167" s="2"/>
      <c r="WLF167" s="2"/>
      <c r="WLG167" s="2"/>
      <c r="WLH167" s="2"/>
      <c r="WLI167" s="2"/>
      <c r="WLJ167" s="2"/>
      <c r="WLK167" s="2"/>
      <c r="WLL167" s="2"/>
      <c r="WLM167" s="2"/>
      <c r="WLN167" s="2"/>
      <c r="WLO167" s="2"/>
      <c r="WLP167" s="2"/>
      <c r="WLQ167" s="2"/>
      <c r="WLR167" s="2"/>
      <c r="WLS167" s="2"/>
      <c r="WLT167" s="2"/>
      <c r="WLU167" s="2"/>
      <c r="WLV167" s="2"/>
      <c r="WLW167" s="2"/>
      <c r="WLX167" s="2"/>
      <c r="WLY167" s="2"/>
      <c r="WLZ167" s="2"/>
      <c r="WMA167" s="2"/>
      <c r="WMB167" s="2"/>
      <c r="WMC167" s="2"/>
      <c r="WMD167" s="2"/>
      <c r="WME167" s="2"/>
      <c r="WMF167" s="2"/>
      <c r="WMG167" s="2"/>
      <c r="WMH167" s="2"/>
      <c r="WMI167" s="2"/>
      <c r="WMJ167" s="2"/>
      <c r="WMK167" s="2"/>
      <c r="WML167" s="2"/>
      <c r="WMM167" s="2"/>
      <c r="WMN167" s="2"/>
      <c r="WMO167" s="2"/>
      <c r="WMP167" s="2"/>
      <c r="WMQ167" s="2"/>
      <c r="WMR167" s="2"/>
      <c r="WMS167" s="2"/>
      <c r="WMT167" s="2"/>
      <c r="WMU167" s="2"/>
      <c r="WMV167" s="2"/>
      <c r="WMW167" s="2"/>
      <c r="WMX167" s="2"/>
      <c r="WMY167" s="2"/>
      <c r="WMZ167" s="2"/>
      <c r="WNA167" s="2"/>
      <c r="WNB167" s="2"/>
      <c r="WNC167" s="2"/>
      <c r="WND167" s="2"/>
      <c r="WNE167" s="2"/>
      <c r="WNF167" s="2"/>
      <c r="WNG167" s="2"/>
      <c r="WNH167" s="2"/>
      <c r="WNI167" s="2"/>
      <c r="WNJ167" s="2"/>
      <c r="WNK167" s="2"/>
      <c r="WNL167" s="2"/>
      <c r="WNM167" s="2"/>
      <c r="WNN167" s="2"/>
      <c r="WNO167" s="2"/>
      <c r="WNP167" s="2"/>
      <c r="WNQ167" s="2"/>
      <c r="WNR167" s="2"/>
      <c r="WNS167" s="2"/>
      <c r="WNT167" s="2"/>
      <c r="WNU167" s="2"/>
      <c r="WNV167" s="2"/>
      <c r="WNW167" s="2"/>
      <c r="WNX167" s="2"/>
      <c r="WNY167" s="2"/>
      <c r="WNZ167" s="2"/>
      <c r="WOA167" s="2"/>
      <c r="WOB167" s="2"/>
      <c r="WOC167" s="2"/>
      <c r="WOD167" s="3"/>
      <c r="WOE167" s="3"/>
      <c r="WOF167" s="3"/>
      <c r="WOG167" s="3"/>
      <c r="WOH167" s="3"/>
      <c r="WOI167" s="3"/>
      <c r="WOJ167" s="3"/>
      <c r="WOK167" s="3"/>
      <c r="WOL167" s="3"/>
      <c r="WOM167" s="3"/>
      <c r="WON167" s="3"/>
      <c r="WOO167" s="3"/>
      <c r="WOP167" s="3"/>
      <c r="WOQ167" s="3"/>
      <c r="WOR167" s="3"/>
      <c r="WOS167" s="3"/>
      <c r="WOT167" s="3"/>
      <c r="WOU167" s="3"/>
      <c r="WOV167" s="3"/>
      <c r="WOW167" s="3"/>
      <c r="WOX167" s="3"/>
      <c r="WOY167" s="3"/>
      <c r="WOZ167" s="3"/>
      <c r="WPA167" s="3"/>
      <c r="WPB167" s="3"/>
      <c r="WPC167" s="3"/>
      <c r="WPD167" s="3"/>
      <c r="WPE167" s="3"/>
      <c r="WPF167" s="3"/>
      <c r="WPG167" s="3"/>
      <c r="WPH167" s="3"/>
      <c r="WPI167" s="3"/>
      <c r="WPJ167" s="3"/>
      <c r="WPK167" s="3"/>
      <c r="WPL167" s="3"/>
      <c r="WPM167" s="3"/>
      <c r="WPN167" s="3"/>
      <c r="WPO167" s="3"/>
      <c r="WPP167" s="3"/>
      <c r="WPQ167" s="3"/>
      <c r="WPR167" s="3"/>
      <c r="WPS167" s="3"/>
      <c r="WPT167" s="3"/>
      <c r="WPU167" s="3"/>
      <c r="WPV167" s="3"/>
      <c r="WPW167" s="3"/>
      <c r="WPX167" s="3"/>
      <c r="WPY167" s="3"/>
      <c r="WPZ167" s="3"/>
      <c r="WQA167" s="3"/>
      <c r="WQB167" s="3"/>
      <c r="WQC167" s="3"/>
      <c r="WQD167" s="3"/>
      <c r="WQE167" s="3"/>
      <c r="WQF167" s="3"/>
      <c r="WQG167" s="3"/>
      <c r="WQH167" s="3"/>
      <c r="WQI167" s="3"/>
      <c r="WQJ167" s="3"/>
      <c r="WQK167" s="3"/>
      <c r="WQL167" s="3"/>
      <c r="WQM167" s="3"/>
      <c r="WQN167" s="3"/>
      <c r="WQO167" s="3"/>
      <c r="WQP167" s="3"/>
      <c r="WQQ167" s="3"/>
      <c r="WQR167" s="3"/>
      <c r="WQS167" s="3"/>
      <c r="WQT167" s="3"/>
      <c r="WQU167" s="3"/>
      <c r="WQV167" s="3"/>
      <c r="WQW167" s="3"/>
      <c r="WQX167" s="3"/>
      <c r="WQY167" s="3"/>
      <c r="WQZ167" s="3"/>
      <c r="WRA167" s="3"/>
      <c r="WRB167" s="3"/>
      <c r="WRC167" s="3"/>
      <c r="WRD167" s="3"/>
      <c r="WRE167" s="3"/>
      <c r="WRF167" s="3"/>
      <c r="WRG167" s="4"/>
      <c r="WRH167" s="4"/>
      <c r="WRI167" s="4"/>
      <c r="WRJ167" s="4"/>
      <c r="WRK167" s="4"/>
      <c r="WRL167" s="4"/>
      <c r="WRM167" s="4"/>
      <c r="WRN167" s="4"/>
      <c r="WRO167" s="4"/>
      <c r="WRP167" s="4"/>
      <c r="WRQ167" s="4"/>
      <c r="WRR167" s="4"/>
      <c r="WRS167" s="4"/>
      <c r="WRT167" s="4"/>
      <c r="WRU167" s="4"/>
      <c r="WRV167" s="4"/>
      <c r="WRW167" s="4"/>
      <c r="WRX167" s="4"/>
      <c r="WRY167" s="4"/>
      <c r="WRZ167" s="4"/>
      <c r="WSA167" s="4"/>
      <c r="WSB167" s="4"/>
      <c r="WSC167" s="4"/>
      <c r="WSD167" s="4"/>
      <c r="WSE167" s="4"/>
      <c r="WSF167" s="4"/>
      <c r="WSG167" s="4"/>
      <c r="WSH167" s="4"/>
      <c r="WSI167" s="4"/>
      <c r="WSJ167" s="4"/>
      <c r="WSK167" s="4"/>
      <c r="WSL167" s="4"/>
      <c r="WSM167" s="4"/>
      <c r="WSN167" s="4"/>
      <c r="WSO167" s="4"/>
      <c r="WSP167" s="4"/>
      <c r="WSQ167" s="4"/>
      <c r="WSR167" s="4"/>
      <c r="WSS167" s="4"/>
      <c r="WST167" s="4"/>
      <c r="WSU167" s="4"/>
      <c r="WSV167" s="4"/>
      <c r="WSW167" s="4"/>
      <c r="WSX167" s="4"/>
      <c r="WSY167" s="4"/>
      <c r="WSZ167" s="4"/>
      <c r="WTA167" s="4"/>
      <c r="WTB167" s="4"/>
      <c r="WTC167" s="4"/>
      <c r="WTD167" s="4"/>
      <c r="WTE167" s="4"/>
      <c r="WTF167" s="4"/>
      <c r="WTG167" s="4"/>
      <c r="WTH167" s="4"/>
      <c r="WTI167" s="4"/>
      <c r="WTJ167" s="4"/>
      <c r="WTK167" s="4"/>
      <c r="WTL167" s="4"/>
      <c r="WTM167" s="4"/>
      <c r="WTN167" s="4"/>
      <c r="WTO167" s="4"/>
      <c r="WTP167" s="4"/>
      <c r="WTQ167" s="4"/>
      <c r="WTR167" s="4"/>
      <c r="WTS167" s="4"/>
      <c r="WTT167" s="4"/>
      <c r="WTU167" s="4"/>
      <c r="WTV167" s="4"/>
      <c r="WTW167" s="4"/>
      <c r="WTX167" s="4"/>
      <c r="WTY167" s="4"/>
      <c r="WTZ167" s="4"/>
      <c r="WUA167" s="4"/>
      <c r="WUB167" s="4"/>
      <c r="WUC167" s="4"/>
      <c r="WUD167" s="4"/>
      <c r="WUE167" s="4"/>
      <c r="WUF167" s="4"/>
      <c r="WUG167" s="4"/>
      <c r="WUH167" s="4"/>
      <c r="WUI167" s="4"/>
      <c r="WUJ167" s="4"/>
      <c r="WUK167" s="4"/>
      <c r="WUL167" s="4"/>
      <c r="WUM167" s="4"/>
      <c r="WUN167" s="4"/>
      <c r="WUO167" s="4"/>
      <c r="WUP167" s="4"/>
      <c r="WUQ167" s="4"/>
      <c r="WUR167" s="4"/>
      <c r="WUS167" s="4"/>
      <c r="WUT167" s="4"/>
      <c r="WUU167" s="4"/>
      <c r="WUV167" s="4"/>
      <c r="WUW167" s="4"/>
      <c r="WUX167" s="4"/>
      <c r="WUY167" s="4"/>
      <c r="WUZ167" s="4"/>
      <c r="WVA167" s="4"/>
      <c r="WVB167" s="4"/>
      <c r="WVC167" s="4"/>
      <c r="WVD167" s="4"/>
      <c r="WVE167" s="4"/>
      <c r="WVF167" s="4"/>
      <c r="WVG167" s="4"/>
      <c r="WVH167" s="4"/>
      <c r="WVI167" s="4"/>
      <c r="WVJ167" s="4"/>
      <c r="WVK167" s="4"/>
      <c r="WVL167" s="4"/>
      <c r="WVM167" s="4"/>
      <c r="WVN167" s="4"/>
      <c r="WVO167" s="4"/>
      <c r="WVP167" s="4"/>
      <c r="WVQ167" s="4"/>
      <c r="WVR167" s="4"/>
      <c r="WVS167" s="4"/>
      <c r="WVT167" s="4"/>
      <c r="WVU167" s="4"/>
      <c r="WVV167" s="4"/>
      <c r="WVW167" s="4"/>
      <c r="WVX167" s="4"/>
      <c r="WVY167" s="4"/>
      <c r="WVZ167" s="4"/>
      <c r="WWA167" s="4"/>
      <c r="WWB167" s="4"/>
      <c r="WWC167" s="4"/>
      <c r="WWD167" s="4"/>
      <c r="WWE167" s="4"/>
      <c r="WWF167" s="4"/>
      <c r="WWG167" s="4"/>
      <c r="WWH167" s="4"/>
      <c r="WWI167" s="4"/>
      <c r="WWJ167" s="4"/>
      <c r="WWK167" s="4"/>
      <c r="WWL167" s="4"/>
      <c r="WWM167" s="4"/>
      <c r="WWN167" s="4"/>
      <c r="WWO167" s="4"/>
      <c r="WWP167" s="4"/>
      <c r="WWQ167" s="4"/>
      <c r="WWR167" s="4"/>
      <c r="WWS167" s="4"/>
      <c r="WWT167" s="4"/>
      <c r="WWU167" s="4"/>
      <c r="WWV167" s="4"/>
      <c r="WWW167" s="4"/>
      <c r="WWX167" s="4"/>
      <c r="WWY167" s="4"/>
      <c r="WWZ167" s="4"/>
      <c r="WXA167" s="4"/>
      <c r="WXB167" s="4"/>
      <c r="WXC167" s="4"/>
      <c r="WXD167" s="4"/>
      <c r="WXE167" s="4"/>
      <c r="WXF167" s="4"/>
      <c r="WXG167" s="4"/>
      <c r="WXH167" s="4"/>
      <c r="WXI167" s="4"/>
      <c r="WXJ167" s="4"/>
      <c r="WXK167" s="4"/>
      <c r="WXL167" s="4"/>
      <c r="WXM167" s="4"/>
      <c r="WXN167" s="4"/>
      <c r="WXO167" s="4"/>
      <c r="WXP167" s="4"/>
      <c r="WXQ167" s="4"/>
      <c r="WXR167" s="4"/>
      <c r="WXS167" s="4"/>
      <c r="WXT167" s="4"/>
      <c r="WXU167" s="4"/>
      <c r="WXV167" s="4"/>
      <c r="WXW167" s="4"/>
      <c r="WXX167" s="4"/>
      <c r="WXY167" s="4"/>
      <c r="WXZ167" s="4"/>
      <c r="WYA167" s="4"/>
      <c r="WYB167" s="4"/>
      <c r="WYC167" s="4"/>
      <c r="WYD167" s="4"/>
      <c r="WYE167" s="4"/>
      <c r="WYF167" s="4"/>
      <c r="WYG167" s="4"/>
      <c r="WYH167" s="4"/>
      <c r="WYI167" s="4"/>
      <c r="WYJ167" s="4"/>
      <c r="WYK167" s="4"/>
      <c r="WYL167" s="4"/>
      <c r="WYM167" s="4"/>
      <c r="WYN167" s="4"/>
      <c r="WYO167" s="4"/>
      <c r="WYP167" s="4"/>
      <c r="WYQ167" s="4"/>
      <c r="WYR167" s="4"/>
      <c r="WYS167" s="4"/>
      <c r="WYT167" s="4"/>
      <c r="WYU167" s="4"/>
      <c r="WYV167" s="4"/>
      <c r="WYW167" s="4"/>
      <c r="WYX167" s="4"/>
      <c r="WYY167" s="4"/>
      <c r="WYZ167" s="4"/>
      <c r="WZA167" s="4"/>
      <c r="WZB167" s="4"/>
      <c r="WZC167" s="4"/>
      <c r="WZD167" s="4"/>
      <c r="WZE167" s="4"/>
      <c r="WZF167" s="4"/>
      <c r="WZG167" s="4"/>
      <c r="WZH167" s="4"/>
      <c r="WZI167" s="4"/>
      <c r="WZJ167" s="4"/>
      <c r="WZK167" s="4"/>
      <c r="WZL167" s="4"/>
      <c r="WZM167" s="4"/>
      <c r="WZN167" s="4"/>
      <c r="WZO167" s="4"/>
      <c r="WZP167" s="4"/>
      <c r="WZQ167" s="4"/>
      <c r="WZR167" s="4"/>
      <c r="WZS167" s="4"/>
      <c r="WZT167" s="4"/>
      <c r="WZU167" s="4"/>
      <c r="WZV167" s="4"/>
      <c r="WZW167" s="4"/>
      <c r="WZX167" s="4"/>
      <c r="WZY167" s="4"/>
      <c r="WZZ167" s="4"/>
      <c r="XAA167" s="4"/>
      <c r="XAB167" s="4"/>
      <c r="XAC167" s="4"/>
      <c r="XAD167" s="4"/>
      <c r="XAE167" s="4"/>
      <c r="XAF167" s="4"/>
      <c r="XAG167" s="4"/>
      <c r="XAH167" s="4"/>
      <c r="XAI167" s="4"/>
      <c r="XAJ167" s="4"/>
      <c r="XAK167" s="4"/>
      <c r="XAL167" s="4"/>
      <c r="XAM167" s="4"/>
      <c r="XAN167" s="4"/>
      <c r="XAO167" s="4"/>
      <c r="XAP167" s="4"/>
      <c r="XAQ167" s="4"/>
      <c r="XAR167" s="4"/>
      <c r="XAS167" s="4"/>
      <c r="XAT167" s="4"/>
      <c r="XAU167" s="4"/>
      <c r="XAV167" s="4"/>
      <c r="XAW167" s="4"/>
      <c r="XAX167" s="4"/>
      <c r="XAY167" s="4"/>
      <c r="XAZ167" s="4"/>
      <c r="XBA167" s="4"/>
      <c r="XBB167" s="4"/>
      <c r="XBC167" s="4"/>
      <c r="XBD167" s="4"/>
      <c r="XBE167" s="4"/>
      <c r="XBF167" s="4"/>
      <c r="XBG167" s="4"/>
      <c r="XBH167" s="4"/>
      <c r="XBI167" s="4"/>
      <c r="XBJ167" s="4"/>
      <c r="XBK167" s="4"/>
      <c r="XBL167" s="4"/>
      <c r="XBM167" s="4"/>
      <c r="XBN167" s="4"/>
      <c r="XBO167" s="4"/>
      <c r="XBP167" s="4"/>
      <c r="XBQ167" s="4"/>
      <c r="XBR167" s="4"/>
      <c r="XBS167" s="4"/>
      <c r="XBT167" s="4"/>
      <c r="XBU167" s="4"/>
      <c r="XBV167" s="4"/>
      <c r="XBW167" s="4"/>
      <c r="XBX167" s="4"/>
      <c r="XBY167" s="4"/>
      <c r="XBZ167" s="4"/>
      <c r="XCA167" s="4"/>
      <c r="XCB167" s="4"/>
      <c r="XCC167" s="4"/>
      <c r="XCD167" s="4"/>
      <c r="XCE167" s="4"/>
      <c r="XCF167" s="4"/>
      <c r="XCG167" s="4"/>
      <c r="XCH167" s="4"/>
      <c r="XCI167" s="4"/>
      <c r="XCJ167" s="4"/>
      <c r="XCK167" s="4"/>
      <c r="XCL167" s="4"/>
      <c r="XCM167" s="4"/>
      <c r="XCN167" s="4"/>
      <c r="XCO167" s="4"/>
      <c r="XCP167" s="4"/>
      <c r="XCQ167" s="4"/>
      <c r="XCR167" s="4"/>
      <c r="XCS167" s="4"/>
      <c r="XCT167" s="4"/>
      <c r="XCU167" s="4"/>
      <c r="XCV167" s="4"/>
      <c r="XCW167" s="4"/>
      <c r="XCX167" s="4"/>
      <c r="XCY167" s="4"/>
      <c r="XCZ167" s="4"/>
      <c r="XDA167" s="4"/>
      <c r="XDB167" s="4"/>
      <c r="XDC167" s="4"/>
      <c r="XDD167" s="4"/>
      <c r="XDE167" s="4"/>
      <c r="XDF167" s="4"/>
      <c r="XDG167" s="4"/>
      <c r="XDH167" s="4"/>
      <c r="XDI167" s="4"/>
      <c r="XDJ167" s="4"/>
      <c r="XDK167" s="4"/>
      <c r="XDL167" s="4"/>
      <c r="XDM167" s="4"/>
      <c r="XDN167" s="4"/>
      <c r="XDO167" s="4"/>
      <c r="XDP167" s="4"/>
      <c r="XDQ167" s="4"/>
      <c r="XDR167" s="4"/>
      <c r="XDS167" s="4"/>
      <c r="XDT167" s="4"/>
      <c r="XDU167" s="4"/>
      <c r="XDV167" s="4"/>
      <c r="XDW167" s="4"/>
      <c r="XDX167" s="4"/>
      <c r="XDY167" s="4"/>
      <c r="XDZ167" s="4"/>
      <c r="XEA167" s="4"/>
      <c r="XEB167" s="4"/>
      <c r="XEC167" s="4"/>
      <c r="XED167" s="4"/>
      <c r="XEE167" s="4"/>
      <c r="XEF167" s="4"/>
      <c r="XEG167" s="4"/>
      <c r="XEH167" s="4"/>
      <c r="XEI167" s="4"/>
      <c r="XEJ167" s="4"/>
      <c r="XEK167" s="4"/>
      <c r="XEL167" s="4"/>
      <c r="XEM167" s="4"/>
      <c r="XEN167" s="4"/>
      <c r="XEO167" s="4"/>
      <c r="XEP167" s="4"/>
      <c r="XEQ167" s="4"/>
      <c r="XER167" s="4"/>
      <c r="XES167" s="4"/>
      <c r="XET167" s="4"/>
      <c r="XEU167" s="4"/>
      <c r="XEV167" s="4"/>
      <c r="XEW167" s="4"/>
      <c r="XEX167" s="4"/>
      <c r="XEY167" s="4"/>
      <c r="XEZ167" s="4"/>
      <c r="XFA167" s="4"/>
      <c r="XFB167" s="4"/>
      <c r="XFC167" s="4"/>
    </row>
    <row r="168" customFormat="false" ht="13.8" hidden="false" customHeight="false" outlineLevel="0" collapsed="false">
      <c r="A168" s="13"/>
      <c r="B168" s="21" t="s">
        <v>31</v>
      </c>
      <c r="C168" s="26" t="s">
        <v>32</v>
      </c>
      <c r="D168" s="21" t="n">
        <v>20</v>
      </c>
      <c r="E168" s="27" t="n">
        <f aca="false">BD168*20/20</f>
        <v>1.36</v>
      </c>
      <c r="F168" s="27" t="n">
        <f aca="false">BE168*20/20</f>
        <v>0.24</v>
      </c>
      <c r="G168" s="27" t="n">
        <f aca="false">BF168*20/20</f>
        <v>6.72</v>
      </c>
      <c r="H168" s="27" t="n">
        <f aca="false">BG168*20/20</f>
        <v>34.16</v>
      </c>
      <c r="I168" s="27" t="n">
        <f aca="false">BH168*20/20</f>
        <v>0</v>
      </c>
      <c r="J168" s="27" t="n">
        <f aca="false">BI168*20/20</f>
        <v>0.03</v>
      </c>
      <c r="K168" s="27" t="n">
        <f aca="false">BJ168*20/20</f>
        <v>0.02</v>
      </c>
      <c r="L168" s="27" t="n">
        <f aca="false">BK168*20/20</f>
        <v>0</v>
      </c>
      <c r="M168" s="27" t="n">
        <f aca="false">BL168*20/20</f>
        <v>9.01</v>
      </c>
      <c r="N168" s="27" t="n">
        <f aca="false">BM168*20/20</f>
        <v>9.41</v>
      </c>
      <c r="O168" s="27" t="n">
        <f aca="false">BN168*20/20</f>
        <v>30.14</v>
      </c>
      <c r="P168" s="27" t="n">
        <f aca="false">BO168*20/20</f>
        <v>0.75</v>
      </c>
      <c r="Q168" s="27" t="n">
        <v>1.7</v>
      </c>
      <c r="R168" s="27" t="n">
        <v>0.3</v>
      </c>
      <c r="S168" s="27" t="n">
        <v>8.4</v>
      </c>
      <c r="T168" s="27" t="n">
        <v>42.7</v>
      </c>
      <c r="U168" s="27"/>
      <c r="V168" s="27" t="n">
        <v>0.04</v>
      </c>
      <c r="W168" s="27" t="n">
        <v>0.02</v>
      </c>
      <c r="X168" s="27"/>
      <c r="Y168" s="27" t="n">
        <v>11.26</v>
      </c>
      <c r="Z168" s="27" t="n">
        <v>11.76</v>
      </c>
      <c r="AA168" s="27" t="n">
        <v>37.68</v>
      </c>
      <c r="AB168" s="27" t="n">
        <v>0.94</v>
      </c>
      <c r="BD168" s="27" t="n">
        <v>1.36</v>
      </c>
      <c r="BE168" s="27" t="n">
        <v>0.24</v>
      </c>
      <c r="BF168" s="27" t="n">
        <v>6.72</v>
      </c>
      <c r="BG168" s="27" t="n">
        <v>34.16</v>
      </c>
      <c r="BH168" s="27"/>
      <c r="BI168" s="27" t="n">
        <v>0.03</v>
      </c>
      <c r="BJ168" s="27" t="n">
        <v>0.02</v>
      </c>
      <c r="BK168" s="27"/>
      <c r="BL168" s="27" t="n">
        <v>9.01</v>
      </c>
      <c r="BM168" s="27" t="n">
        <v>9.41</v>
      </c>
      <c r="BN168" s="27" t="n">
        <v>30.14</v>
      </c>
      <c r="BO168" s="27" t="n">
        <v>0.75</v>
      </c>
    </row>
    <row r="169" customFormat="false" ht="13.8" hidden="false" customHeight="true" outlineLevel="0" collapsed="false">
      <c r="A169" s="13"/>
      <c r="B169" s="21" t="s">
        <v>31</v>
      </c>
      <c r="C169" s="15" t="s">
        <v>33</v>
      </c>
      <c r="D169" s="21" t="n">
        <v>35</v>
      </c>
      <c r="E169" s="27" t="n">
        <f aca="false">BD169*35/20</f>
        <v>2.59</v>
      </c>
      <c r="F169" s="27" t="n">
        <f aca="false">BE169*35/20</f>
        <v>0.315</v>
      </c>
      <c r="G169" s="27" t="n">
        <v>18.46</v>
      </c>
      <c r="H169" s="27" t="n">
        <f aca="false">BG169*35/20</f>
        <v>82.0575</v>
      </c>
      <c r="I169" s="27" t="n">
        <f aca="false">BH169*35/20</f>
        <v>0</v>
      </c>
      <c r="J169" s="27" t="n">
        <f aca="false">BI169*35/20</f>
        <v>0</v>
      </c>
      <c r="K169" s="27" t="n">
        <f aca="false">BJ169*35/20</f>
        <v>0.0175</v>
      </c>
      <c r="L169" s="27" t="n">
        <f aca="false">BK169*35/20</f>
        <v>0</v>
      </c>
      <c r="M169" s="27" t="n">
        <f aca="false">BL169*35/20</f>
        <v>7</v>
      </c>
      <c r="N169" s="27" t="n">
        <f aca="false">BM169*35/20</f>
        <v>4.9</v>
      </c>
      <c r="O169" s="27" t="n">
        <f aca="false">BN169*35/20</f>
        <v>22.75</v>
      </c>
      <c r="P169" s="27" t="n">
        <f aca="false">BO169*35/20</f>
        <v>0.385</v>
      </c>
      <c r="Q169" s="27" t="n">
        <v>3.03</v>
      </c>
      <c r="R169" s="27" t="n">
        <v>0.36</v>
      </c>
      <c r="S169" s="27" t="n">
        <v>19.64</v>
      </c>
      <c r="T169" s="27" t="n">
        <v>93.77</v>
      </c>
      <c r="U169" s="27"/>
      <c r="V169" s="27"/>
      <c r="W169" s="27" t="n">
        <v>0.013</v>
      </c>
      <c r="X169" s="27"/>
      <c r="Y169" s="27" t="n">
        <v>8</v>
      </c>
      <c r="Z169" s="27" t="n">
        <v>5.6</v>
      </c>
      <c r="AA169" s="27" t="n">
        <v>26</v>
      </c>
      <c r="AB169" s="27" t="n">
        <v>0.44</v>
      </c>
      <c r="AC169" s="27" t="n">
        <v>3</v>
      </c>
      <c r="AD169" s="27" t="n">
        <f aca="false">AP169*40/40</f>
        <v>0</v>
      </c>
      <c r="AE169" s="27" t="n">
        <f aca="false">AQ169*40/40</f>
        <v>0</v>
      </c>
      <c r="AF169" s="27" t="n">
        <f aca="false">AR169*40/40</f>
        <v>0</v>
      </c>
      <c r="AG169" s="27" t="n">
        <f aca="false">AS169*40/40</f>
        <v>0</v>
      </c>
      <c r="AH169" s="27" t="n">
        <f aca="false">AT169*40/40</f>
        <v>0</v>
      </c>
      <c r="AI169" s="27" t="n">
        <f aca="false">AU169*40/40</f>
        <v>0</v>
      </c>
      <c r="AJ169" s="27" t="n">
        <f aca="false">AV169*40/40</f>
        <v>0</v>
      </c>
      <c r="AK169" s="27" t="n">
        <f aca="false">AW169*40/40</f>
        <v>0</v>
      </c>
      <c r="AL169" s="27" t="n">
        <f aca="false">AX169*40/40</f>
        <v>0</v>
      </c>
      <c r="AM169" s="27" t="n">
        <f aca="false">AY169*40/40</f>
        <v>0</v>
      </c>
      <c r="AN169" s="27" t="n">
        <f aca="false">AZ169*40/40</f>
        <v>0</v>
      </c>
      <c r="BD169" s="27" t="n">
        <v>1.48</v>
      </c>
      <c r="BE169" s="27" t="n">
        <v>0.18</v>
      </c>
      <c r="BF169" s="27" t="n">
        <v>9.82</v>
      </c>
      <c r="BG169" s="27" t="n">
        <v>46.89</v>
      </c>
      <c r="BH169" s="27"/>
      <c r="BI169" s="27"/>
      <c r="BJ169" s="27" t="n">
        <v>0.01</v>
      </c>
      <c r="BK169" s="27"/>
      <c r="BL169" s="27" t="n">
        <v>4</v>
      </c>
      <c r="BM169" s="27" t="n">
        <v>2.8</v>
      </c>
      <c r="BN169" s="27" t="n">
        <v>13</v>
      </c>
      <c r="BO169" s="27" t="n">
        <v>0.22</v>
      </c>
      <c r="XCA169" s="2"/>
      <c r="XCB169" s="2"/>
      <c r="XCC169" s="2"/>
      <c r="XCD169" s="2"/>
      <c r="XCE169" s="2"/>
      <c r="XCF169" s="2"/>
      <c r="XCG169" s="2"/>
      <c r="XCH169" s="2"/>
      <c r="XCI169" s="2"/>
      <c r="XCJ169" s="2"/>
      <c r="XCK169" s="2"/>
      <c r="XCL169" s="2"/>
      <c r="XCM169" s="2"/>
      <c r="XCN169" s="2"/>
      <c r="XCO169" s="2"/>
      <c r="XCP169" s="2"/>
      <c r="XCQ169" s="2"/>
      <c r="XCR169" s="2"/>
      <c r="XCS169" s="2"/>
      <c r="XCT169" s="2"/>
      <c r="XCU169" s="2"/>
      <c r="XCV169" s="2"/>
      <c r="XCW169" s="2"/>
      <c r="XCX169" s="2"/>
      <c r="XCY169" s="2"/>
      <c r="XCZ169" s="2"/>
      <c r="XDA169" s="2"/>
      <c r="XDB169" s="2"/>
      <c r="XDC169" s="2"/>
      <c r="XDD169" s="2"/>
      <c r="XDE169" s="2"/>
      <c r="XDF169" s="2"/>
      <c r="XDG169" s="2"/>
      <c r="XDH169" s="2"/>
      <c r="XDI169" s="2"/>
      <c r="XDJ169" s="2"/>
      <c r="XDK169" s="2"/>
      <c r="XDL169" s="2"/>
      <c r="XDM169" s="2"/>
      <c r="XDN169" s="2"/>
      <c r="XDO169" s="2"/>
      <c r="XDP169" s="2"/>
      <c r="XDQ169" s="2"/>
      <c r="XDR169" s="2"/>
      <c r="XDS169" s="2"/>
      <c r="XDT169" s="2"/>
      <c r="XDU169" s="2"/>
      <c r="XDV169" s="2"/>
      <c r="XDW169" s="2"/>
      <c r="XDX169" s="2"/>
      <c r="XDY169" s="2"/>
      <c r="XDZ169" s="2"/>
      <c r="XEA169" s="2"/>
      <c r="XEB169" s="2"/>
      <c r="XEC169" s="2"/>
      <c r="XED169" s="2"/>
      <c r="XEE169" s="2"/>
      <c r="XEF169" s="2"/>
      <c r="XEG169" s="2"/>
      <c r="XEH169" s="2"/>
      <c r="XEI169" s="2"/>
      <c r="XEJ169" s="2"/>
      <c r="XEK169" s="2"/>
      <c r="XEL169" s="2"/>
      <c r="XEM169" s="2"/>
      <c r="XEN169" s="2"/>
      <c r="XEO169" s="2"/>
      <c r="XEP169" s="2"/>
      <c r="XEQ169" s="2"/>
      <c r="XER169" s="2"/>
      <c r="XES169" s="2"/>
      <c r="XET169" s="2"/>
      <c r="XEU169" s="2"/>
      <c r="XEV169" s="2"/>
      <c r="XEW169" s="2"/>
      <c r="XEX169" s="2"/>
      <c r="XEY169" s="2"/>
      <c r="XEZ169" s="2"/>
      <c r="XFA169" s="2"/>
      <c r="XFB169" s="2"/>
      <c r="XFC169" s="2"/>
    </row>
    <row r="170" customFormat="false" ht="13.8" hidden="false" customHeight="false" outlineLevel="0" collapsed="false">
      <c r="A170" s="13"/>
      <c r="B170" s="21" t="s">
        <v>132</v>
      </c>
      <c r="C170" s="26" t="s">
        <v>133</v>
      </c>
      <c r="D170" s="21" t="n">
        <v>200</v>
      </c>
      <c r="E170" s="27" t="n">
        <f aca="false">AC170*200/200</f>
        <v>0.8</v>
      </c>
      <c r="F170" s="27" t="n">
        <f aca="false">AD170*200/200</f>
        <v>0.2</v>
      </c>
      <c r="G170" s="27" t="n">
        <f aca="false">AE170*200/200</f>
        <v>16.7</v>
      </c>
      <c r="H170" s="27" t="n">
        <f aca="false">AF170*200/200</f>
        <v>66.7</v>
      </c>
      <c r="I170" s="27" t="n">
        <f aca="false">AG170*200/200</f>
        <v>98</v>
      </c>
      <c r="J170" s="27" t="n">
        <f aca="false">AH170*200/200</f>
        <v>0.01</v>
      </c>
      <c r="K170" s="27" t="n">
        <f aca="false">AI170*200/200</f>
        <v>0.05</v>
      </c>
      <c r="L170" s="27" t="n">
        <f aca="false">AJ170*200/200</f>
        <v>80</v>
      </c>
      <c r="M170" s="27" t="n">
        <f aca="false">AK170*200/200</f>
        <v>11</v>
      </c>
      <c r="N170" s="27" t="n">
        <f aca="false">AL170*200/200</f>
        <v>3</v>
      </c>
      <c r="O170" s="27" t="n">
        <f aca="false">AM170*200/200</f>
        <v>3</v>
      </c>
      <c r="P170" s="27" t="n">
        <f aca="false">AN170*200/200</f>
        <v>0.54</v>
      </c>
      <c r="Q170" s="27" t="n">
        <v>0.3</v>
      </c>
      <c r="R170" s="27"/>
      <c r="S170" s="27" t="n">
        <v>6.7</v>
      </c>
      <c r="T170" s="27" t="n">
        <v>27.9</v>
      </c>
      <c r="U170" s="28" t="n">
        <v>0.38</v>
      </c>
      <c r="V170" s="21"/>
      <c r="W170" s="21" t="n">
        <v>0.01</v>
      </c>
      <c r="X170" s="27" t="n">
        <v>1.16</v>
      </c>
      <c r="Y170" s="27" t="n">
        <v>6.9</v>
      </c>
      <c r="Z170" s="27" t="n">
        <v>4.6</v>
      </c>
      <c r="AA170" s="27" t="n">
        <v>8.5</v>
      </c>
      <c r="AB170" s="27" t="n">
        <v>0.77</v>
      </c>
      <c r="AC170" s="27" t="n">
        <v>0.8</v>
      </c>
      <c r="AD170" s="27" t="n">
        <v>0.2</v>
      </c>
      <c r="AE170" s="27" t="n">
        <v>16.7</v>
      </c>
      <c r="AF170" s="27" t="n">
        <v>66.7</v>
      </c>
      <c r="AG170" s="27" t="n">
        <v>98</v>
      </c>
      <c r="AH170" s="27" t="n">
        <v>0.01</v>
      </c>
      <c r="AI170" s="27" t="n">
        <v>0.05</v>
      </c>
      <c r="AJ170" s="27" t="n">
        <v>80</v>
      </c>
      <c r="AK170" s="27" t="n">
        <v>11</v>
      </c>
      <c r="AL170" s="27" t="n">
        <v>3</v>
      </c>
      <c r="AM170" s="27" t="n">
        <v>3</v>
      </c>
      <c r="AN170" s="27" t="n">
        <v>0.54</v>
      </c>
    </row>
    <row r="171" customFormat="false" ht="13.8" hidden="false" customHeight="false" outlineLevel="0" collapsed="false">
      <c r="A171" s="13"/>
      <c r="B171" s="21" t="s">
        <v>29</v>
      </c>
      <c r="C171" s="15" t="s">
        <v>60</v>
      </c>
      <c r="D171" s="21" t="n">
        <v>100</v>
      </c>
      <c r="E171" s="27" t="n">
        <v>0.4</v>
      </c>
      <c r="F171" s="27" t="n">
        <v>0.3</v>
      </c>
      <c r="G171" s="27" t="n">
        <v>10.3</v>
      </c>
      <c r="H171" s="27" t="n">
        <v>47</v>
      </c>
      <c r="I171" s="27" t="n">
        <f aca="false">BH171*100/100</f>
        <v>0</v>
      </c>
      <c r="J171" s="27" t="n">
        <v>0.03</v>
      </c>
      <c r="K171" s="27" t="n">
        <v>0.02</v>
      </c>
      <c r="L171" s="27" t="n">
        <v>5</v>
      </c>
      <c r="M171" s="27" t="n">
        <v>19</v>
      </c>
      <c r="N171" s="27" t="n">
        <v>12</v>
      </c>
      <c r="O171" s="27" t="n">
        <v>16</v>
      </c>
      <c r="P171" s="27" t="n">
        <v>2.3</v>
      </c>
      <c r="BD171" s="27" t="n">
        <v>0.4</v>
      </c>
      <c r="BE171" s="27" t="n">
        <v>0.3</v>
      </c>
      <c r="BF171" s="27" t="n">
        <v>10.3</v>
      </c>
      <c r="BG171" s="27" t="n">
        <v>47</v>
      </c>
      <c r="BH171" s="56"/>
      <c r="BI171" s="21" t="n">
        <v>0.02</v>
      </c>
      <c r="BJ171" s="21" t="n">
        <v>0.02</v>
      </c>
      <c r="BK171" s="27" t="n">
        <v>5</v>
      </c>
      <c r="BL171" s="27" t="n">
        <v>19</v>
      </c>
      <c r="BM171" s="27" t="n">
        <v>12</v>
      </c>
      <c r="BN171" s="27" t="n">
        <v>16</v>
      </c>
      <c r="BO171" s="27" t="n">
        <v>2.3</v>
      </c>
      <c r="WAQ171" s="2"/>
      <c r="WAR171" s="2"/>
      <c r="WAS171" s="2"/>
      <c r="WAT171" s="2"/>
      <c r="WAU171" s="2"/>
      <c r="WAV171" s="2"/>
      <c r="WAW171" s="2"/>
      <c r="WAX171" s="2"/>
      <c r="WAY171" s="2"/>
      <c r="WAZ171" s="2"/>
      <c r="WBA171" s="2"/>
      <c r="WBB171" s="2"/>
      <c r="WBC171" s="2"/>
      <c r="WBD171" s="2"/>
      <c r="WBE171" s="2"/>
      <c r="WBF171" s="2"/>
      <c r="WBG171" s="2"/>
      <c r="WBH171" s="2"/>
      <c r="WBI171" s="2"/>
      <c r="WBJ171" s="2"/>
      <c r="WBK171" s="2"/>
      <c r="WBL171" s="2"/>
      <c r="WBM171" s="2"/>
      <c r="WBN171" s="2"/>
      <c r="WBO171" s="2"/>
      <c r="WBP171" s="2"/>
      <c r="WBQ171" s="2"/>
      <c r="WBR171" s="2"/>
      <c r="WBS171" s="2"/>
      <c r="WBT171" s="2"/>
      <c r="WBU171" s="2"/>
      <c r="WBV171" s="2"/>
      <c r="WBW171" s="2"/>
      <c r="WBX171" s="2"/>
      <c r="WBY171" s="2"/>
      <c r="WBZ171" s="2"/>
      <c r="WCA171" s="2"/>
      <c r="WCB171" s="2"/>
      <c r="WCC171" s="2"/>
      <c r="WCD171" s="2"/>
      <c r="WCE171" s="2"/>
      <c r="WCF171" s="2"/>
      <c r="WCG171" s="2"/>
      <c r="WCH171" s="2"/>
      <c r="WCI171" s="2"/>
      <c r="WCJ171" s="2"/>
      <c r="WCK171" s="2"/>
      <c r="WCL171" s="2"/>
      <c r="WCM171" s="2"/>
      <c r="WCN171" s="2"/>
      <c r="WCO171" s="2"/>
      <c r="WCP171" s="2"/>
      <c r="WCQ171" s="2"/>
      <c r="WCR171" s="2"/>
      <c r="WCS171" s="2"/>
      <c r="WCT171" s="2"/>
      <c r="WCU171" s="2"/>
      <c r="WCV171" s="2"/>
      <c r="WCW171" s="2"/>
      <c r="WCX171" s="2"/>
      <c r="WCY171" s="2"/>
      <c r="WCZ171" s="2"/>
      <c r="WDA171" s="2"/>
      <c r="WDB171" s="2"/>
      <c r="WDC171" s="2"/>
      <c r="WDD171" s="2"/>
      <c r="WDE171" s="2"/>
      <c r="WDF171" s="2"/>
      <c r="WDG171" s="2"/>
      <c r="WDH171" s="2"/>
      <c r="WDI171" s="2"/>
      <c r="WDJ171" s="2"/>
      <c r="WDK171" s="2"/>
      <c r="WDL171" s="2"/>
      <c r="WDM171" s="2"/>
      <c r="WDN171" s="2"/>
      <c r="WDO171" s="2"/>
      <c r="WDP171" s="2"/>
      <c r="WDQ171" s="2"/>
      <c r="WDR171" s="2"/>
      <c r="WDS171" s="2"/>
      <c r="WDT171" s="2"/>
      <c r="WDU171" s="2"/>
      <c r="WDV171" s="2"/>
      <c r="WDW171" s="2"/>
      <c r="WDX171" s="2"/>
      <c r="WDY171" s="2"/>
      <c r="WDZ171" s="2"/>
      <c r="WEA171" s="2"/>
      <c r="WEB171" s="2"/>
      <c r="WEC171" s="2"/>
      <c r="WED171" s="2"/>
      <c r="WEE171" s="2"/>
      <c r="WEF171" s="2"/>
      <c r="WEG171" s="2"/>
      <c r="WEH171" s="2"/>
      <c r="WEI171" s="2"/>
      <c r="WEJ171" s="2"/>
      <c r="WEK171" s="2"/>
      <c r="WEL171" s="2"/>
      <c r="WEM171" s="2"/>
      <c r="WEN171" s="2"/>
      <c r="WEO171" s="2"/>
      <c r="WEP171" s="2"/>
      <c r="WEQ171" s="2"/>
      <c r="WER171" s="2"/>
      <c r="WES171" s="2"/>
      <c r="WET171" s="2"/>
      <c r="WEU171" s="2"/>
      <c r="WEV171" s="2"/>
      <c r="WEW171" s="2"/>
      <c r="WEX171" s="2"/>
      <c r="WEY171" s="2"/>
      <c r="WEZ171" s="2"/>
      <c r="WFA171" s="2"/>
      <c r="WFB171" s="2"/>
      <c r="WFC171" s="2"/>
      <c r="WFD171" s="2"/>
      <c r="WFE171" s="2"/>
      <c r="WFF171" s="2"/>
      <c r="WFG171" s="2"/>
      <c r="WFH171" s="2"/>
      <c r="WFI171" s="2"/>
      <c r="WFJ171" s="2"/>
      <c r="WFK171" s="2"/>
      <c r="WFL171" s="2"/>
      <c r="WFM171" s="2"/>
      <c r="WFN171" s="2"/>
      <c r="WFO171" s="2"/>
      <c r="WFP171" s="2"/>
      <c r="WFQ171" s="2"/>
      <c r="WFR171" s="2"/>
      <c r="WFS171" s="2"/>
      <c r="WFT171" s="2"/>
      <c r="WFU171" s="2"/>
      <c r="WFV171" s="2"/>
      <c r="WFW171" s="2"/>
      <c r="WFX171" s="2"/>
      <c r="WFY171" s="2"/>
      <c r="WFZ171" s="2"/>
      <c r="WGA171" s="2"/>
      <c r="WGB171" s="2"/>
      <c r="WGC171" s="2"/>
      <c r="WGD171" s="2"/>
      <c r="WGE171" s="2"/>
      <c r="WGF171" s="2"/>
      <c r="WGG171" s="2"/>
      <c r="WGH171" s="2"/>
      <c r="WGI171" s="2"/>
      <c r="WGJ171" s="2"/>
      <c r="WGK171" s="2"/>
      <c r="WGL171" s="2"/>
      <c r="WGM171" s="2"/>
      <c r="WGN171" s="2"/>
      <c r="WGO171" s="2"/>
      <c r="WGP171" s="2"/>
      <c r="WGQ171" s="2"/>
      <c r="WGR171" s="2"/>
      <c r="WGS171" s="2"/>
      <c r="WGT171" s="2"/>
      <c r="WGU171" s="2"/>
      <c r="WGV171" s="2"/>
      <c r="WGW171" s="2"/>
      <c r="WGX171" s="2"/>
      <c r="WGY171" s="2"/>
      <c r="WGZ171" s="2"/>
      <c r="WHA171" s="2"/>
      <c r="WHB171" s="2"/>
      <c r="WHC171" s="2"/>
      <c r="WHD171" s="2"/>
      <c r="WHE171" s="2"/>
      <c r="WHF171" s="2"/>
      <c r="WHG171" s="2"/>
      <c r="WHH171" s="2"/>
      <c r="WHI171" s="2"/>
      <c r="WHJ171" s="2"/>
      <c r="WHK171" s="2"/>
      <c r="WHL171" s="2"/>
      <c r="WHM171" s="2"/>
      <c r="WHN171" s="2"/>
      <c r="WHO171" s="2"/>
      <c r="WHP171" s="2"/>
      <c r="WHQ171" s="2"/>
      <c r="WHR171" s="2"/>
      <c r="WHS171" s="2"/>
      <c r="WHT171" s="2"/>
      <c r="WHU171" s="2"/>
      <c r="WHV171" s="2"/>
      <c r="WHW171" s="2"/>
      <c r="WHX171" s="2"/>
      <c r="WHY171" s="2"/>
      <c r="WHZ171" s="2"/>
      <c r="WIA171" s="2"/>
      <c r="WIB171" s="2"/>
      <c r="WIC171" s="2"/>
      <c r="WID171" s="2"/>
      <c r="WIE171" s="2"/>
      <c r="WIF171" s="2"/>
      <c r="WIG171" s="2"/>
      <c r="WIH171" s="2"/>
      <c r="WII171" s="2"/>
      <c r="WIJ171" s="2"/>
      <c r="WIK171" s="2"/>
      <c r="WIL171" s="2"/>
      <c r="WIM171" s="2"/>
      <c r="WIN171" s="2"/>
      <c r="WIO171" s="2"/>
      <c r="WIP171" s="2"/>
      <c r="WIQ171" s="2"/>
      <c r="WIR171" s="2"/>
      <c r="WIS171" s="2"/>
      <c r="WIT171" s="2"/>
      <c r="WIU171" s="2"/>
      <c r="WIV171" s="2"/>
      <c r="WIW171" s="2"/>
      <c r="WIX171" s="2"/>
      <c r="WIY171" s="2"/>
      <c r="WIZ171" s="2"/>
      <c r="WJA171" s="2"/>
      <c r="WJB171" s="2"/>
      <c r="WJC171" s="2"/>
      <c r="WJD171" s="2"/>
      <c r="WJE171" s="2"/>
      <c r="WJF171" s="2"/>
      <c r="WJG171" s="2"/>
      <c r="WJH171" s="2"/>
      <c r="WJI171" s="2"/>
      <c r="WJJ171" s="2"/>
      <c r="WJK171" s="2"/>
      <c r="WJL171" s="2"/>
      <c r="WJM171" s="2"/>
      <c r="WJN171" s="2"/>
      <c r="WJO171" s="2"/>
      <c r="WJP171" s="2"/>
      <c r="WJQ171" s="2"/>
      <c r="WJR171" s="2"/>
      <c r="WJS171" s="2"/>
      <c r="WJT171" s="2"/>
      <c r="WJU171" s="2"/>
      <c r="WJV171" s="2"/>
      <c r="WJW171" s="2"/>
      <c r="WJX171" s="2"/>
      <c r="WJY171" s="2"/>
      <c r="WJZ171" s="2"/>
      <c r="WKA171" s="2"/>
      <c r="WKB171" s="2"/>
      <c r="WKC171" s="2"/>
      <c r="WKD171" s="2"/>
      <c r="WKE171" s="2"/>
      <c r="WKF171" s="2"/>
      <c r="WKG171" s="2"/>
      <c r="WKH171" s="2"/>
      <c r="WKI171" s="2"/>
      <c r="WKJ171" s="2"/>
      <c r="WKK171" s="2"/>
      <c r="WKL171" s="2"/>
      <c r="WKM171" s="2"/>
      <c r="WKN171" s="2"/>
      <c r="WKO171" s="2"/>
      <c r="WKP171" s="2"/>
      <c r="WKQ171" s="2"/>
      <c r="WKR171" s="2"/>
      <c r="WKS171" s="2"/>
      <c r="WKT171" s="2"/>
      <c r="WKU171" s="2"/>
      <c r="WKV171" s="2"/>
      <c r="WKW171" s="2"/>
      <c r="WKX171" s="2"/>
      <c r="WKY171" s="2"/>
      <c r="WKZ171" s="2"/>
      <c r="WLA171" s="2"/>
      <c r="WLB171" s="2"/>
      <c r="WLC171" s="2"/>
      <c r="WLD171" s="2"/>
      <c r="WLE171" s="2"/>
      <c r="WLF171" s="2"/>
      <c r="WLG171" s="2"/>
      <c r="WLH171" s="2"/>
      <c r="WLI171" s="2"/>
      <c r="WLJ171" s="2"/>
      <c r="WLK171" s="2"/>
      <c r="WLL171" s="2"/>
      <c r="WLM171" s="2"/>
      <c r="WLN171" s="2"/>
      <c r="WLO171" s="2"/>
      <c r="WLP171" s="2"/>
      <c r="WLQ171" s="2"/>
      <c r="WLR171" s="2"/>
      <c r="WLS171" s="2"/>
      <c r="WLT171" s="2"/>
      <c r="WLU171" s="2"/>
      <c r="WLV171" s="2"/>
      <c r="WLW171" s="2"/>
      <c r="WLX171" s="2"/>
      <c r="WLY171" s="2"/>
      <c r="WLZ171" s="2"/>
      <c r="WMA171" s="2"/>
      <c r="WMB171" s="2"/>
      <c r="WMC171" s="2"/>
      <c r="WMD171" s="2"/>
      <c r="WME171" s="2"/>
      <c r="WMF171" s="2"/>
      <c r="WMG171" s="2"/>
      <c r="WMH171" s="2"/>
      <c r="WMI171" s="2"/>
      <c r="WMJ171" s="2"/>
      <c r="WMK171" s="2"/>
      <c r="WML171" s="2"/>
      <c r="WMM171" s="2"/>
      <c r="WMN171" s="2"/>
      <c r="WMO171" s="2"/>
      <c r="WMP171" s="2"/>
      <c r="WMQ171" s="2"/>
      <c r="WMR171" s="2"/>
      <c r="WMS171" s="2"/>
      <c r="WMT171" s="2"/>
      <c r="WMU171" s="2"/>
      <c r="WMV171" s="2"/>
      <c r="WMW171" s="2"/>
      <c r="WMX171" s="2"/>
      <c r="WMY171" s="2"/>
      <c r="WMZ171" s="2"/>
      <c r="WNA171" s="2"/>
      <c r="WNB171" s="2"/>
      <c r="WNC171" s="2"/>
      <c r="WND171" s="2"/>
      <c r="WNE171" s="2"/>
      <c r="WNF171" s="2"/>
      <c r="WNG171" s="2"/>
      <c r="WNH171" s="2"/>
      <c r="WNI171" s="2"/>
      <c r="WNJ171" s="2"/>
      <c r="WNK171" s="2"/>
      <c r="WNL171" s="2"/>
      <c r="WNM171" s="2"/>
      <c r="WNN171" s="2"/>
      <c r="WNO171" s="2"/>
      <c r="WNP171" s="2"/>
      <c r="WNQ171" s="2"/>
      <c r="WNR171" s="2"/>
      <c r="WNS171" s="2"/>
      <c r="WNT171" s="2"/>
      <c r="WNU171" s="2"/>
      <c r="WNV171" s="2"/>
      <c r="WNW171" s="2"/>
      <c r="WNX171" s="2"/>
      <c r="WNY171" s="2"/>
      <c r="WNZ171" s="2"/>
      <c r="WOA171" s="2"/>
      <c r="WOB171" s="2"/>
      <c r="WOC171" s="2"/>
      <c r="WOD171" s="3"/>
      <c r="WOE171" s="3"/>
      <c r="WOF171" s="3"/>
      <c r="WOG171" s="3"/>
      <c r="WOH171" s="3"/>
      <c r="WOI171" s="3"/>
      <c r="WOJ171" s="3"/>
      <c r="WOK171" s="3"/>
      <c r="WOL171" s="3"/>
      <c r="WOM171" s="3"/>
      <c r="WON171" s="3"/>
      <c r="WOO171" s="3"/>
      <c r="WOP171" s="3"/>
      <c r="WOQ171" s="3"/>
      <c r="WOR171" s="3"/>
      <c r="WOS171" s="3"/>
      <c r="WOT171" s="3"/>
      <c r="WOU171" s="3"/>
      <c r="WOV171" s="3"/>
      <c r="WOW171" s="3"/>
      <c r="WOX171" s="3"/>
      <c r="WOY171" s="3"/>
      <c r="WOZ171" s="3"/>
      <c r="WPA171" s="3"/>
      <c r="WPB171" s="3"/>
      <c r="WPC171" s="3"/>
      <c r="WPD171" s="3"/>
      <c r="WPE171" s="3"/>
      <c r="WPF171" s="3"/>
      <c r="WPG171" s="3"/>
      <c r="WPH171" s="3"/>
      <c r="WPI171" s="3"/>
      <c r="WPJ171" s="3"/>
      <c r="WPK171" s="3"/>
      <c r="WPL171" s="3"/>
      <c r="WPM171" s="3"/>
      <c r="WPN171" s="3"/>
      <c r="WPO171" s="3"/>
      <c r="WPP171" s="3"/>
      <c r="WPQ171" s="3"/>
      <c r="WPR171" s="3"/>
      <c r="WPS171" s="3"/>
      <c r="WPT171" s="3"/>
      <c r="WPU171" s="3"/>
      <c r="WPV171" s="3"/>
      <c r="WPW171" s="3"/>
      <c r="WPX171" s="3"/>
      <c r="WPY171" s="3"/>
      <c r="WPZ171" s="3"/>
      <c r="WQA171" s="3"/>
      <c r="WQB171" s="3"/>
      <c r="WQC171" s="3"/>
      <c r="WQD171" s="3"/>
      <c r="WQE171" s="3"/>
      <c r="WQF171" s="3"/>
      <c r="WQG171" s="3"/>
      <c r="WQH171" s="3"/>
      <c r="WQI171" s="3"/>
      <c r="WQJ171" s="3"/>
      <c r="WQK171" s="3"/>
      <c r="WQL171" s="3"/>
      <c r="WQM171" s="3"/>
      <c r="WQN171" s="3"/>
      <c r="WQO171" s="3"/>
      <c r="WQP171" s="3"/>
      <c r="WQQ171" s="3"/>
      <c r="WQR171" s="3"/>
      <c r="WQS171" s="3"/>
      <c r="WQT171" s="3"/>
      <c r="WQU171" s="3"/>
      <c r="WQV171" s="3"/>
      <c r="WQW171" s="3"/>
      <c r="WQX171" s="3"/>
      <c r="WQY171" s="3"/>
      <c r="WQZ171" s="3"/>
      <c r="WRA171" s="3"/>
      <c r="WRB171" s="3"/>
      <c r="WRC171" s="3"/>
      <c r="WRD171" s="3"/>
      <c r="WRE171" s="3"/>
      <c r="WRF171" s="3"/>
      <c r="WRG171" s="4"/>
      <c r="WRH171" s="4"/>
      <c r="WRI171" s="4"/>
      <c r="WRJ171" s="4"/>
      <c r="WRK171" s="4"/>
      <c r="WRL171" s="4"/>
      <c r="WRM171" s="4"/>
      <c r="WRN171" s="4"/>
      <c r="WRO171" s="4"/>
      <c r="WRP171" s="4"/>
      <c r="WRQ171" s="4"/>
      <c r="WRR171" s="4"/>
      <c r="WRS171" s="4"/>
      <c r="WRT171" s="4"/>
      <c r="WRU171" s="4"/>
      <c r="WRV171" s="4"/>
      <c r="WRW171" s="4"/>
      <c r="WRX171" s="4"/>
      <c r="WRY171" s="4"/>
      <c r="WRZ171" s="4"/>
      <c r="WSA171" s="4"/>
      <c r="WSB171" s="4"/>
      <c r="WSC171" s="4"/>
      <c r="WSD171" s="4"/>
      <c r="WSE171" s="4"/>
      <c r="WSF171" s="4"/>
      <c r="WSG171" s="4"/>
      <c r="WSH171" s="4"/>
      <c r="WSI171" s="4"/>
      <c r="WSJ171" s="4"/>
      <c r="WSK171" s="4"/>
      <c r="WSL171" s="4"/>
      <c r="WSM171" s="4"/>
      <c r="WSN171" s="4"/>
      <c r="WSO171" s="4"/>
      <c r="WSP171" s="4"/>
      <c r="WSQ171" s="4"/>
      <c r="WSR171" s="4"/>
      <c r="WSS171" s="4"/>
      <c r="WST171" s="4"/>
      <c r="WSU171" s="4"/>
      <c r="WSV171" s="4"/>
      <c r="WSW171" s="4"/>
      <c r="WSX171" s="4"/>
      <c r="WSY171" s="4"/>
      <c r="WSZ171" s="4"/>
      <c r="WTA171" s="4"/>
      <c r="WTB171" s="4"/>
      <c r="WTC171" s="4"/>
      <c r="WTD171" s="4"/>
      <c r="WTE171" s="4"/>
      <c r="WTF171" s="4"/>
      <c r="WTG171" s="4"/>
      <c r="WTH171" s="4"/>
      <c r="WTI171" s="4"/>
      <c r="WTJ171" s="4"/>
      <c r="WTK171" s="4"/>
      <c r="WTL171" s="4"/>
      <c r="WTM171" s="4"/>
      <c r="WTN171" s="4"/>
      <c r="WTO171" s="4"/>
      <c r="WTP171" s="4"/>
      <c r="WTQ171" s="4"/>
      <c r="WTR171" s="4"/>
      <c r="WTS171" s="4"/>
      <c r="WTT171" s="4"/>
      <c r="WTU171" s="4"/>
      <c r="WTV171" s="4"/>
      <c r="WTW171" s="4"/>
      <c r="WTX171" s="4"/>
      <c r="WTY171" s="4"/>
      <c r="WTZ171" s="4"/>
      <c r="WUA171" s="4"/>
      <c r="WUB171" s="4"/>
      <c r="WUC171" s="4"/>
      <c r="WUD171" s="4"/>
      <c r="WUE171" s="4"/>
      <c r="WUF171" s="4"/>
      <c r="WUG171" s="4"/>
      <c r="WUH171" s="4"/>
      <c r="WUI171" s="4"/>
      <c r="WUJ171" s="4"/>
      <c r="WUK171" s="4"/>
      <c r="WUL171" s="4"/>
      <c r="WUM171" s="4"/>
      <c r="WUN171" s="4"/>
      <c r="WUO171" s="4"/>
      <c r="WUP171" s="4"/>
      <c r="WUQ171" s="4"/>
      <c r="WUR171" s="4"/>
      <c r="WUS171" s="4"/>
      <c r="WUT171" s="4"/>
      <c r="WUU171" s="4"/>
      <c r="WUV171" s="4"/>
      <c r="WUW171" s="4"/>
      <c r="WUX171" s="4"/>
      <c r="WUY171" s="4"/>
      <c r="WUZ171" s="4"/>
      <c r="WVA171" s="4"/>
      <c r="WVB171" s="4"/>
      <c r="WVC171" s="4"/>
      <c r="WVD171" s="4"/>
      <c r="WVE171" s="4"/>
      <c r="WVF171" s="4"/>
      <c r="WVG171" s="4"/>
      <c r="WVH171" s="4"/>
      <c r="WVI171" s="4"/>
      <c r="WVJ171" s="4"/>
      <c r="WVK171" s="4"/>
      <c r="WVL171" s="4"/>
      <c r="WVM171" s="4"/>
      <c r="WVN171" s="4"/>
      <c r="WVO171" s="4"/>
      <c r="WVP171" s="4"/>
      <c r="WVQ171" s="4"/>
      <c r="WVR171" s="4"/>
      <c r="WVS171" s="4"/>
      <c r="WVT171" s="4"/>
      <c r="WVU171" s="4"/>
      <c r="WVV171" s="4"/>
      <c r="WVW171" s="4"/>
      <c r="WVX171" s="4"/>
      <c r="WVY171" s="4"/>
      <c r="WVZ171" s="4"/>
      <c r="WWA171" s="4"/>
      <c r="WWB171" s="4"/>
      <c r="WWC171" s="4"/>
      <c r="WWD171" s="4"/>
      <c r="WWE171" s="4"/>
      <c r="WWF171" s="4"/>
      <c r="WWG171" s="4"/>
      <c r="WWH171" s="4"/>
      <c r="WWI171" s="4"/>
      <c r="WWJ171" s="4"/>
      <c r="WWK171" s="4"/>
      <c r="WWL171" s="4"/>
      <c r="WWM171" s="4"/>
      <c r="WWN171" s="4"/>
      <c r="WWO171" s="4"/>
      <c r="WWP171" s="4"/>
      <c r="WWQ171" s="4"/>
      <c r="WWR171" s="4"/>
      <c r="WWS171" s="4"/>
      <c r="WWT171" s="4"/>
      <c r="WWU171" s="4"/>
      <c r="WWV171" s="4"/>
      <c r="WWW171" s="4"/>
      <c r="WWX171" s="4"/>
      <c r="WWY171" s="4"/>
      <c r="WWZ171" s="4"/>
      <c r="WXA171" s="4"/>
      <c r="WXB171" s="4"/>
      <c r="WXC171" s="4"/>
      <c r="WXD171" s="4"/>
      <c r="WXE171" s="4"/>
      <c r="WXF171" s="4"/>
      <c r="WXG171" s="4"/>
      <c r="WXH171" s="4"/>
      <c r="WXI171" s="4"/>
      <c r="WXJ171" s="4"/>
      <c r="WXK171" s="4"/>
      <c r="WXL171" s="4"/>
      <c r="WXM171" s="4"/>
      <c r="WXN171" s="4"/>
      <c r="WXO171" s="4"/>
      <c r="WXP171" s="4"/>
      <c r="WXQ171" s="4"/>
      <c r="WXR171" s="4"/>
      <c r="WXS171" s="4"/>
      <c r="WXT171" s="4"/>
      <c r="WXU171" s="4"/>
      <c r="WXV171" s="4"/>
      <c r="WXW171" s="4"/>
      <c r="WXX171" s="4"/>
      <c r="WXY171" s="4"/>
      <c r="WXZ171" s="4"/>
      <c r="WYA171" s="4"/>
      <c r="WYB171" s="4"/>
      <c r="WYC171" s="4"/>
      <c r="WYD171" s="4"/>
      <c r="WYE171" s="4"/>
      <c r="WYF171" s="4"/>
      <c r="WYG171" s="4"/>
      <c r="WYH171" s="4"/>
      <c r="WYI171" s="4"/>
      <c r="WYJ171" s="4"/>
      <c r="WYK171" s="4"/>
      <c r="WYL171" s="4"/>
      <c r="WYM171" s="4"/>
      <c r="WYN171" s="4"/>
      <c r="WYO171" s="4"/>
      <c r="WYP171" s="4"/>
      <c r="WYQ171" s="4"/>
      <c r="WYR171" s="4"/>
      <c r="WYS171" s="4"/>
      <c r="WYT171" s="4"/>
      <c r="WYU171" s="4"/>
      <c r="WYV171" s="4"/>
      <c r="WYW171" s="4"/>
      <c r="WYX171" s="4"/>
      <c r="WYY171" s="4"/>
      <c r="WYZ171" s="4"/>
      <c r="WZA171" s="4"/>
      <c r="WZB171" s="4"/>
      <c r="WZC171" s="4"/>
      <c r="WZD171" s="4"/>
      <c r="WZE171" s="4"/>
      <c r="WZF171" s="4"/>
      <c r="WZG171" s="4"/>
      <c r="WZH171" s="4"/>
      <c r="WZI171" s="4"/>
      <c r="WZJ171" s="4"/>
      <c r="WZK171" s="4"/>
      <c r="WZL171" s="4"/>
      <c r="WZM171" s="4"/>
      <c r="WZN171" s="4"/>
      <c r="WZO171" s="4"/>
      <c r="WZP171" s="4"/>
      <c r="WZQ171" s="4"/>
      <c r="WZR171" s="4"/>
      <c r="WZS171" s="4"/>
      <c r="WZT171" s="4"/>
      <c r="WZU171" s="4"/>
      <c r="WZV171" s="4"/>
      <c r="WZW171" s="4"/>
      <c r="WZX171" s="4"/>
      <c r="WZY171" s="4"/>
      <c r="WZZ171" s="4"/>
      <c r="XAA171" s="4"/>
      <c r="XAB171" s="4"/>
      <c r="XAC171" s="4"/>
      <c r="XAD171" s="4"/>
      <c r="XAE171" s="4"/>
      <c r="XAF171" s="4"/>
      <c r="XAG171" s="4"/>
      <c r="XAH171" s="4"/>
      <c r="XAI171" s="4"/>
      <c r="XAJ171" s="4"/>
      <c r="XAK171" s="4"/>
      <c r="XAL171" s="4"/>
      <c r="XAM171" s="4"/>
      <c r="XAN171" s="4"/>
      <c r="XAO171" s="4"/>
      <c r="XAP171" s="4"/>
      <c r="XAQ171" s="4"/>
      <c r="XAR171" s="4"/>
      <c r="XAS171" s="4"/>
      <c r="XAT171" s="4"/>
      <c r="XAU171" s="4"/>
      <c r="XAV171" s="4"/>
      <c r="XAW171" s="4"/>
      <c r="XAX171" s="4"/>
      <c r="XAY171" s="4"/>
      <c r="XAZ171" s="4"/>
      <c r="XBA171" s="4"/>
      <c r="XBB171" s="4"/>
      <c r="XBC171" s="4"/>
      <c r="XBD171" s="4"/>
      <c r="XBE171" s="4"/>
      <c r="XBF171" s="4"/>
      <c r="XBG171" s="4"/>
      <c r="XBH171" s="4"/>
      <c r="XBI171" s="4"/>
      <c r="XBJ171" s="4"/>
      <c r="XBK171" s="4"/>
      <c r="XBL171" s="4"/>
      <c r="XBM171" s="4"/>
      <c r="XBN171" s="4"/>
      <c r="XBO171" s="4"/>
      <c r="XBP171" s="4"/>
      <c r="XBQ171" s="4"/>
      <c r="XBR171" s="4"/>
      <c r="XBS171" s="4"/>
      <c r="XBT171" s="4"/>
      <c r="XBU171" s="4"/>
      <c r="XBV171" s="4"/>
      <c r="XBW171" s="4"/>
      <c r="XBX171" s="4"/>
      <c r="XBY171" s="4"/>
      <c r="XBZ171" s="4"/>
      <c r="XCA171" s="4"/>
      <c r="XCB171" s="4"/>
      <c r="XCC171" s="4"/>
      <c r="XCD171" s="4"/>
      <c r="XCE171" s="4"/>
      <c r="XCF171" s="4"/>
      <c r="XCG171" s="4"/>
      <c r="XCH171" s="4"/>
      <c r="XCI171" s="4"/>
      <c r="XCJ171" s="4"/>
      <c r="XCK171" s="4"/>
      <c r="XCL171" s="4"/>
      <c r="XCM171" s="4"/>
      <c r="XCN171" s="4"/>
      <c r="XCO171" s="4"/>
      <c r="XCP171" s="4"/>
      <c r="XCQ171" s="4"/>
      <c r="XCR171" s="4"/>
      <c r="XCS171" s="4"/>
      <c r="XCT171" s="4"/>
      <c r="XCU171" s="4"/>
      <c r="XCV171" s="4"/>
      <c r="XCW171" s="4"/>
      <c r="XCX171" s="4"/>
      <c r="XCY171" s="4"/>
      <c r="XCZ171" s="4"/>
      <c r="XDA171" s="4"/>
      <c r="XDB171" s="4"/>
      <c r="XDC171" s="4"/>
      <c r="XDD171" s="4"/>
      <c r="XDE171" s="4"/>
      <c r="XDF171" s="4"/>
      <c r="XDG171" s="4"/>
      <c r="XDH171" s="4"/>
      <c r="XDI171" s="4"/>
      <c r="XDJ171" s="4"/>
      <c r="XDK171" s="4"/>
      <c r="XDL171" s="4"/>
      <c r="XDM171" s="4"/>
      <c r="XDN171" s="4"/>
      <c r="XDO171" s="4"/>
      <c r="XDP171" s="4"/>
      <c r="XDQ171" s="4"/>
      <c r="XDR171" s="4"/>
      <c r="XDS171" s="4"/>
      <c r="XDT171" s="4"/>
      <c r="XDU171" s="4"/>
      <c r="XDV171" s="4"/>
      <c r="XDW171" s="4"/>
      <c r="XDX171" s="4"/>
      <c r="XDY171" s="4"/>
      <c r="XDZ171" s="4"/>
      <c r="XEA171" s="4"/>
      <c r="XEB171" s="4"/>
      <c r="XEC171" s="4"/>
      <c r="XED171" s="4"/>
      <c r="XEE171" s="4"/>
      <c r="XEF171" s="4"/>
      <c r="XEG171" s="4"/>
      <c r="XEH171" s="4"/>
      <c r="XEI171" s="4"/>
      <c r="XEJ171" s="4"/>
      <c r="XEK171" s="4"/>
      <c r="XEL171" s="4"/>
      <c r="XEM171" s="4"/>
      <c r="XEN171" s="4"/>
      <c r="XEO171" s="4"/>
      <c r="XEP171" s="4"/>
      <c r="XEQ171" s="4"/>
      <c r="XER171" s="4"/>
      <c r="XES171" s="4"/>
      <c r="XET171" s="4"/>
      <c r="XEU171" s="4"/>
      <c r="XEV171" s="4"/>
      <c r="XEW171" s="4"/>
      <c r="XEX171" s="4"/>
      <c r="XEY171" s="4"/>
      <c r="XEZ171" s="4"/>
      <c r="XFA171" s="4"/>
      <c r="XFB171" s="4"/>
      <c r="XFC171" s="4"/>
    </row>
    <row r="172" customFormat="false" ht="13.8" hidden="false" customHeight="false" outlineLevel="0" collapsed="false">
      <c r="A172" s="30" t="s">
        <v>82</v>
      </c>
      <c r="B172" s="30"/>
      <c r="C172" s="30"/>
      <c r="D172" s="31" t="n">
        <f aca="false">SUM(D165:D171)</f>
        <v>655</v>
      </c>
      <c r="E172" s="32"/>
      <c r="F172" s="32"/>
      <c r="G172" s="32"/>
      <c r="H172" s="32"/>
      <c r="I172" s="32"/>
      <c r="J172" s="31"/>
      <c r="K172" s="31"/>
      <c r="L172" s="32"/>
      <c r="M172" s="32"/>
      <c r="N172" s="32"/>
      <c r="O172" s="32"/>
      <c r="P172" s="32"/>
    </row>
    <row r="173" customFormat="false" ht="12.8" hidden="false" customHeight="false" outlineLevel="0" collapsed="false">
      <c r="A173" s="33" t="s">
        <v>37</v>
      </c>
      <c r="B173" s="33"/>
      <c r="C173" s="33"/>
      <c r="D173" s="33"/>
      <c r="E173" s="32" t="n">
        <f aca="false">SUM(E165:E172)</f>
        <v>23.22</v>
      </c>
      <c r="F173" s="32" t="n">
        <f aca="false">SUM(F165:F172)</f>
        <v>22.355</v>
      </c>
      <c r="G173" s="32" t="n">
        <f aca="false">SUM(G165:G172)</f>
        <v>85.105</v>
      </c>
      <c r="H173" s="32" t="n">
        <f aca="false">SUM(H165:H172)</f>
        <v>606.0175</v>
      </c>
      <c r="I173" s="32" t="n">
        <f aca="false">SUM(I165:I172)</f>
        <v>148</v>
      </c>
      <c r="J173" s="32" t="n">
        <f aca="false">SUM(J165:J172)</f>
        <v>0.291</v>
      </c>
      <c r="K173" s="32" t="n">
        <f aca="false">SUM(K165:K172)</f>
        <v>0.3565</v>
      </c>
      <c r="L173" s="32" t="n">
        <f aca="false">SUM(L165:L172)</f>
        <v>115.375</v>
      </c>
      <c r="M173" s="32" t="n">
        <f aca="false">SUM(M165:M172)</f>
        <v>102.415</v>
      </c>
      <c r="N173" s="32" t="n">
        <f aca="false">SUM(N165:N172)</f>
        <v>89.78</v>
      </c>
      <c r="O173" s="32" t="n">
        <f aca="false">SUM(O165:O172)</f>
        <v>323.535</v>
      </c>
      <c r="P173" s="32" t="n">
        <f aca="false">SUM(P165:P172)</f>
        <v>7.71</v>
      </c>
    </row>
    <row r="174" customFormat="false" ht="15" hidden="false" customHeight="true" outlineLevel="0" collapsed="false">
      <c r="A174" s="75" t="s">
        <v>38</v>
      </c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</row>
    <row r="175" customFormat="false" ht="15" hidden="false" customHeight="true" outlineLevel="0" collapsed="false">
      <c r="A175" s="75"/>
      <c r="B175" s="64" t="s">
        <v>74</v>
      </c>
      <c r="C175" s="65" t="s">
        <v>75</v>
      </c>
      <c r="D175" s="14" t="n">
        <v>60</v>
      </c>
      <c r="E175" s="14" t="n">
        <f aca="false">BD175*60/100</f>
        <v>1.422</v>
      </c>
      <c r="F175" s="14" t="n">
        <f aca="false">BE175*60/100</f>
        <v>4.428</v>
      </c>
      <c r="G175" s="14" t="n">
        <f aca="false">BF175*60/100</f>
        <v>1.554</v>
      </c>
      <c r="H175" s="14" t="n">
        <f aca="false">BG175*60/100</f>
        <v>51.6</v>
      </c>
      <c r="I175" s="14" t="n">
        <f aca="false">BH175*60/100</f>
        <v>17.76</v>
      </c>
      <c r="J175" s="14" t="n">
        <f aca="false">BI175*60/100</f>
        <v>0.012</v>
      </c>
      <c r="K175" s="14" t="n">
        <f aca="false">BJ175*60/100</f>
        <v>0.06</v>
      </c>
      <c r="L175" s="14" t="n">
        <f aca="false">BK175*60/100</f>
        <v>6.618</v>
      </c>
      <c r="M175" s="14" t="n">
        <f aca="false">BL175*60/100</f>
        <v>20.508</v>
      </c>
      <c r="N175" s="14" t="n">
        <f aca="false">BM175*60/100</f>
        <v>7.464</v>
      </c>
      <c r="O175" s="14" t="n">
        <f aca="false">BN175*60/100</f>
        <v>32.328</v>
      </c>
      <c r="P175" s="14" t="n">
        <f aca="false">BO175*60/100</f>
        <v>0.606</v>
      </c>
      <c r="BD175" s="14" t="n">
        <v>2.37</v>
      </c>
      <c r="BE175" s="14" t="n">
        <v>7.38</v>
      </c>
      <c r="BF175" s="14" t="n">
        <v>2.59</v>
      </c>
      <c r="BG175" s="14" t="n">
        <v>86</v>
      </c>
      <c r="BH175" s="14" t="n">
        <v>29.6</v>
      </c>
      <c r="BI175" s="14" t="n">
        <v>0.02</v>
      </c>
      <c r="BJ175" s="14" t="n">
        <v>0.1</v>
      </c>
      <c r="BK175" s="14" t="n">
        <v>11.03</v>
      </c>
      <c r="BL175" s="14" t="n">
        <v>34.18</v>
      </c>
      <c r="BM175" s="14" t="n">
        <v>12.44</v>
      </c>
      <c r="BN175" s="14" t="n">
        <v>53.88</v>
      </c>
      <c r="BO175" s="14" t="n">
        <v>1.01</v>
      </c>
    </row>
    <row r="176" s="37" customFormat="true" ht="13.8" hidden="false" customHeight="false" outlineLevel="0" collapsed="false">
      <c r="A176" s="75"/>
      <c r="B176" s="21" t="s">
        <v>64</v>
      </c>
      <c r="C176" s="58" t="s">
        <v>65</v>
      </c>
      <c r="D176" s="16" t="n">
        <v>200</v>
      </c>
      <c r="E176" s="17" t="n">
        <f aca="false">BD176*200/100</f>
        <v>4.4</v>
      </c>
      <c r="F176" s="17" t="n">
        <f aca="false">BE176*200/100</f>
        <v>4.22</v>
      </c>
      <c r="G176" s="17" t="n">
        <f aca="false">BF176*200/100</f>
        <v>13.22</v>
      </c>
      <c r="H176" s="17" t="n">
        <f aca="false">BG176*200/100</f>
        <v>118</v>
      </c>
      <c r="I176" s="17" t="n">
        <f aca="false">BH176*200/100</f>
        <v>0</v>
      </c>
      <c r="J176" s="17" t="n">
        <f aca="false">BI176*200/100</f>
        <v>0.18</v>
      </c>
      <c r="K176" s="17" t="n">
        <f aca="false">BJ176*200/100</f>
        <v>0.06</v>
      </c>
      <c r="L176" s="17" t="n">
        <f aca="false">BK176*200/100</f>
        <v>4.66</v>
      </c>
      <c r="M176" s="17" t="n">
        <f aca="false">BL176*200/100</f>
        <v>34.14</v>
      </c>
      <c r="N176" s="17" t="n">
        <f aca="false">BM176*200/100</f>
        <v>28.46</v>
      </c>
      <c r="O176" s="17" t="n">
        <f aca="false">BN176*200/100</f>
        <v>70.48</v>
      </c>
      <c r="P176" s="17" t="n">
        <f aca="false">BO176*200/100</f>
        <v>1.64</v>
      </c>
      <c r="Q176" s="59" t="n">
        <v>5.49</v>
      </c>
      <c r="R176" s="59" t="n">
        <v>5.27</v>
      </c>
      <c r="S176" s="59" t="n">
        <v>16.54</v>
      </c>
      <c r="T176" s="59" t="n">
        <v>148.25</v>
      </c>
      <c r="U176" s="59"/>
      <c r="V176" s="60" t="n">
        <v>0.228</v>
      </c>
      <c r="W176" s="60" t="n">
        <v>0.073</v>
      </c>
      <c r="X176" s="59" t="n">
        <v>5.83</v>
      </c>
      <c r="Y176" s="59" t="n">
        <v>42.68</v>
      </c>
      <c r="Z176" s="59" t="n">
        <v>88.1</v>
      </c>
      <c r="AA176" s="59" t="n">
        <v>35.58</v>
      </c>
      <c r="AB176" s="59" t="n">
        <v>2.05</v>
      </c>
      <c r="BD176" s="17" t="n">
        <v>2.2</v>
      </c>
      <c r="BE176" s="17" t="n">
        <v>2.11</v>
      </c>
      <c r="BF176" s="17" t="n">
        <v>6.61</v>
      </c>
      <c r="BG176" s="17" t="n">
        <v>59</v>
      </c>
      <c r="BH176" s="17" t="n">
        <f aca="false">BT176*200/250</f>
        <v>0</v>
      </c>
      <c r="BI176" s="17" t="n">
        <v>0.09</v>
      </c>
      <c r="BJ176" s="17" t="n">
        <v>0.03</v>
      </c>
      <c r="BK176" s="17" t="n">
        <v>2.33</v>
      </c>
      <c r="BL176" s="17" t="n">
        <v>17.07</v>
      </c>
      <c r="BM176" s="17" t="n">
        <v>14.23</v>
      </c>
      <c r="BN176" s="17" t="n">
        <v>35.24</v>
      </c>
      <c r="BO176" s="17" t="n">
        <v>0.82</v>
      </c>
      <c r="XFD176" s="4"/>
    </row>
    <row r="177" s="1" customFormat="true" ht="13.8" hidden="false" customHeight="false" outlineLevel="0" collapsed="false">
      <c r="A177" s="75"/>
      <c r="B177" s="21" t="s">
        <v>56</v>
      </c>
      <c r="C177" s="15" t="s">
        <v>57</v>
      </c>
      <c r="D177" s="21" t="n">
        <v>90</v>
      </c>
      <c r="E177" s="27" t="n">
        <f aca="false">SUM(CC177*90/100)</f>
        <v>14.256</v>
      </c>
      <c r="F177" s="27" t="n">
        <f aca="false">SUM(CD177*90/100)</f>
        <v>10.476</v>
      </c>
      <c r="G177" s="27" t="n">
        <f aca="false">SUM(CE177*90/100)</f>
        <v>7.632</v>
      </c>
      <c r="H177" s="27" t="n">
        <f aca="false">SUM(CF177*90/100)</f>
        <v>181.8</v>
      </c>
      <c r="I177" s="27" t="n">
        <f aca="false">SUM(CG177*90/100)</f>
        <v>17.82</v>
      </c>
      <c r="J177" s="27" t="n">
        <f aca="false">SUM(CH177*90/100)</f>
        <v>0.108</v>
      </c>
      <c r="K177" s="27" t="n">
        <f aca="false">SUM(CI177*90/100)</f>
        <v>0.108</v>
      </c>
      <c r="L177" s="27" t="n">
        <f aca="false">SUM(CJ177*90/100)</f>
        <v>5.67</v>
      </c>
      <c r="M177" s="27" t="n">
        <f aca="false">SUM(CK177*90/100)</f>
        <v>56.772</v>
      </c>
      <c r="N177" s="27" t="n">
        <f aca="false">SUM(CL177*90/100)</f>
        <v>52.326</v>
      </c>
      <c r="O177" s="27" t="n">
        <f aca="false">SUM(CM177*90/100)</f>
        <v>220.518</v>
      </c>
      <c r="P177" s="27" t="n">
        <f aca="false">SUM(CN177*90/100)</f>
        <v>1.17</v>
      </c>
      <c r="CC177" s="27" t="n">
        <v>15.84</v>
      </c>
      <c r="CD177" s="27" t="n">
        <v>11.64</v>
      </c>
      <c r="CE177" s="27" t="n">
        <v>8.48</v>
      </c>
      <c r="CF177" s="27" t="n">
        <v>202</v>
      </c>
      <c r="CG177" s="27" t="n">
        <v>19.8</v>
      </c>
      <c r="CH177" s="27" t="n">
        <v>0.12</v>
      </c>
      <c r="CI177" s="27" t="n">
        <v>0.12</v>
      </c>
      <c r="CJ177" s="27" t="n">
        <v>6.3</v>
      </c>
      <c r="CK177" s="27" t="n">
        <v>63.08</v>
      </c>
      <c r="CL177" s="27" t="n">
        <v>58.14</v>
      </c>
      <c r="CM177" s="27" t="n">
        <v>245.02</v>
      </c>
      <c r="CN177" s="27" t="n">
        <v>1.3</v>
      </c>
      <c r="ACP177" s="27" t="n">
        <v>9.42</v>
      </c>
      <c r="ACQ177" s="27" t="n">
        <v>7.8</v>
      </c>
      <c r="ACR177" s="27" t="n">
        <v>8.93</v>
      </c>
      <c r="ACS177" s="27" t="n">
        <v>187</v>
      </c>
      <c r="ACT177" s="27" t="n">
        <v>17.82</v>
      </c>
      <c r="ACU177" s="21" t="n">
        <v>0.11</v>
      </c>
      <c r="ACV177" s="21" t="n">
        <v>0.11</v>
      </c>
      <c r="ACW177" s="27" t="n">
        <v>5.67</v>
      </c>
      <c r="ACX177" s="27" t="n">
        <v>56.77</v>
      </c>
      <c r="ACY177" s="27" t="n">
        <v>52.33</v>
      </c>
      <c r="ACZ177" s="27" t="n">
        <v>220.52</v>
      </c>
      <c r="ADA177" s="27" t="n">
        <v>1.17</v>
      </c>
      <c r="XFD177" s="4"/>
    </row>
    <row r="178" s="1" customFormat="true" ht="13.8" hidden="false" customHeight="false" outlineLevel="0" collapsed="false">
      <c r="A178" s="75"/>
      <c r="B178" s="21" t="n">
        <v>334</v>
      </c>
      <c r="C178" s="15" t="s">
        <v>134</v>
      </c>
      <c r="D178" s="21" t="n">
        <v>150</v>
      </c>
      <c r="E178" s="27" t="n">
        <f aca="false">AC178*150/180</f>
        <v>3.41666666666667</v>
      </c>
      <c r="F178" s="27" t="n">
        <f aca="false">AD178*150/180</f>
        <v>4.95833333333333</v>
      </c>
      <c r="G178" s="27" t="n">
        <f aca="false">AE178*150/180</f>
        <v>31.25</v>
      </c>
      <c r="H178" s="27" t="n">
        <f aca="false">AF178*150/180</f>
        <v>183.75</v>
      </c>
      <c r="I178" s="27" t="n">
        <f aca="false">AG178*150/180</f>
        <v>0</v>
      </c>
      <c r="J178" s="27" t="n">
        <f aca="false">AH178*150/180</f>
        <v>0.0416666666666667</v>
      </c>
      <c r="K178" s="27" t="n">
        <f aca="false">AI178*150/180</f>
        <v>0.025</v>
      </c>
      <c r="L178" s="27" t="n">
        <f aca="false">AJ178*150/180</f>
        <v>0.9</v>
      </c>
      <c r="M178" s="27" t="n">
        <f aca="false">AK178*150/180</f>
        <v>13.05</v>
      </c>
      <c r="N178" s="27" t="n">
        <f aca="false">AL178*150/180</f>
        <v>29.25</v>
      </c>
      <c r="O178" s="27" t="n">
        <f aca="false">AM178*150/180</f>
        <v>83.1</v>
      </c>
      <c r="P178" s="27" t="n">
        <f aca="false">AN178*150/180</f>
        <v>0.658333333333333</v>
      </c>
      <c r="AC178" s="27" t="n">
        <v>4.1</v>
      </c>
      <c r="AD178" s="27" t="n">
        <v>5.95</v>
      </c>
      <c r="AE178" s="27" t="n">
        <v>37.5</v>
      </c>
      <c r="AF178" s="27" t="n">
        <v>220.5</v>
      </c>
      <c r="AG178" s="27"/>
      <c r="AH178" s="21" t="n">
        <v>0.05</v>
      </c>
      <c r="AI178" s="21" t="n">
        <v>0.03</v>
      </c>
      <c r="AJ178" s="27" t="n">
        <v>1.08</v>
      </c>
      <c r="AK178" s="27" t="n">
        <v>15.66</v>
      </c>
      <c r="AL178" s="27" t="n">
        <v>35.1</v>
      </c>
      <c r="AM178" s="27" t="n">
        <v>99.72</v>
      </c>
      <c r="AN178" s="27" t="n">
        <v>0.79</v>
      </c>
      <c r="XFD178" s="4"/>
    </row>
    <row r="179" customFormat="false" ht="13.8" hidden="false" customHeight="false" outlineLevel="0" collapsed="false">
      <c r="A179" s="75"/>
      <c r="B179" s="21" t="s">
        <v>31</v>
      </c>
      <c r="C179" s="26" t="s">
        <v>32</v>
      </c>
      <c r="D179" s="21" t="n">
        <v>30</v>
      </c>
      <c r="E179" s="27" t="n">
        <f aca="false">BD179*30/20</f>
        <v>2.04</v>
      </c>
      <c r="F179" s="27" t="n">
        <f aca="false">BE179*30/20</f>
        <v>0.36</v>
      </c>
      <c r="G179" s="27" t="n">
        <f aca="false">BF179*30/20</f>
        <v>10.08</v>
      </c>
      <c r="H179" s="27" t="n">
        <f aca="false">BG179*30/20</f>
        <v>51.24</v>
      </c>
      <c r="I179" s="27" t="n">
        <f aca="false">BH179*30/20</f>
        <v>0</v>
      </c>
      <c r="J179" s="27" t="n">
        <f aca="false">BI179*30/20</f>
        <v>0.045</v>
      </c>
      <c r="K179" s="27" t="n">
        <f aca="false">BJ179*30/20</f>
        <v>0.03</v>
      </c>
      <c r="L179" s="27" t="n">
        <f aca="false">BK179*30/20</f>
        <v>0</v>
      </c>
      <c r="M179" s="27" t="n">
        <f aca="false">BL179*30/20</f>
        <v>13.515</v>
      </c>
      <c r="N179" s="27" t="n">
        <f aca="false">BM179*30/20</f>
        <v>14.115</v>
      </c>
      <c r="O179" s="27" t="n">
        <f aca="false">BN179*30/20</f>
        <v>45.21</v>
      </c>
      <c r="P179" s="27" t="n">
        <f aca="false">BO179*30/20</f>
        <v>1.125</v>
      </c>
      <c r="Q179" s="27" t="n">
        <v>1.7</v>
      </c>
      <c r="R179" s="27" t="n">
        <v>0.3</v>
      </c>
      <c r="S179" s="27" t="n">
        <v>8.4</v>
      </c>
      <c r="T179" s="27" t="n">
        <v>42.7</v>
      </c>
      <c r="U179" s="27"/>
      <c r="V179" s="27" t="n">
        <v>0.04</v>
      </c>
      <c r="W179" s="27" t="n">
        <v>0.02</v>
      </c>
      <c r="X179" s="27"/>
      <c r="Y179" s="27" t="n">
        <v>11.26</v>
      </c>
      <c r="Z179" s="27" t="n">
        <v>11.76</v>
      </c>
      <c r="AA179" s="27" t="n">
        <v>37.68</v>
      </c>
      <c r="AB179" s="27" t="n">
        <v>0.94</v>
      </c>
      <c r="BD179" s="27" t="n">
        <v>1.36</v>
      </c>
      <c r="BE179" s="27" t="n">
        <v>0.24</v>
      </c>
      <c r="BF179" s="27" t="n">
        <v>6.72</v>
      </c>
      <c r="BG179" s="27" t="n">
        <v>34.16</v>
      </c>
      <c r="BH179" s="27"/>
      <c r="BI179" s="27" t="n">
        <v>0.03</v>
      </c>
      <c r="BJ179" s="27" t="n">
        <v>0.02</v>
      </c>
      <c r="BK179" s="27"/>
      <c r="BL179" s="27" t="n">
        <v>9.01</v>
      </c>
      <c r="BM179" s="27" t="n">
        <v>9.41</v>
      </c>
      <c r="BN179" s="27" t="n">
        <v>30.14</v>
      </c>
      <c r="BO179" s="27" t="n">
        <v>0.75</v>
      </c>
    </row>
    <row r="180" customFormat="false" ht="17.15" hidden="false" customHeight="true" outlineLevel="0" collapsed="false">
      <c r="A180" s="75"/>
      <c r="B180" s="21" t="s">
        <v>31</v>
      </c>
      <c r="C180" s="15" t="s">
        <v>33</v>
      </c>
      <c r="D180" s="21" t="n">
        <v>40</v>
      </c>
      <c r="E180" s="27" t="n">
        <f aca="false">BD180*40/40</f>
        <v>2.96</v>
      </c>
      <c r="F180" s="27" t="n">
        <f aca="false">BE180*40/40</f>
        <v>0.36</v>
      </c>
      <c r="G180" s="27" t="n">
        <f aca="false">BF180*40/40</f>
        <v>21.1</v>
      </c>
      <c r="H180" s="27" t="n">
        <f aca="false">BG180*40/40</f>
        <v>93.78</v>
      </c>
      <c r="I180" s="27" t="n">
        <f aca="false">BH180*40/40</f>
        <v>0</v>
      </c>
      <c r="J180" s="27" t="n">
        <f aca="false">BI180*40/40</f>
        <v>0</v>
      </c>
      <c r="K180" s="27" t="n">
        <f aca="false">BJ180*40/40</f>
        <v>0.02</v>
      </c>
      <c r="L180" s="27" t="n">
        <f aca="false">BK180*40/40</f>
        <v>0</v>
      </c>
      <c r="M180" s="27" t="n">
        <f aca="false">BL180*40/40</f>
        <v>8</v>
      </c>
      <c r="N180" s="27" t="n">
        <f aca="false">BM180*40/40</f>
        <v>5.6</v>
      </c>
      <c r="O180" s="27" t="n">
        <f aca="false">BN180*40/40</f>
        <v>26</v>
      </c>
      <c r="P180" s="27" t="n">
        <f aca="false">BO180*40/40</f>
        <v>0.44</v>
      </c>
      <c r="Q180" s="27" t="n">
        <v>3.03</v>
      </c>
      <c r="R180" s="27" t="n">
        <v>0.36</v>
      </c>
      <c r="S180" s="27" t="n">
        <v>19.64</v>
      </c>
      <c r="T180" s="27" t="n">
        <v>93.77</v>
      </c>
      <c r="U180" s="27"/>
      <c r="V180" s="27"/>
      <c r="W180" s="27" t="n">
        <v>0.013</v>
      </c>
      <c r="X180" s="27"/>
      <c r="Y180" s="27" t="n">
        <v>8</v>
      </c>
      <c r="Z180" s="27" t="n">
        <v>5.6</v>
      </c>
      <c r="AA180" s="27" t="n">
        <v>26</v>
      </c>
      <c r="AB180" s="27" t="n">
        <v>0.44</v>
      </c>
      <c r="AC180" s="27" t="n">
        <v>3</v>
      </c>
      <c r="AD180" s="27" t="n">
        <f aca="false">AP180*40/40</f>
        <v>0</v>
      </c>
      <c r="AE180" s="27" t="n">
        <f aca="false">AQ180*40/40</f>
        <v>0</v>
      </c>
      <c r="AF180" s="27" t="n">
        <f aca="false">AR180*40/40</f>
        <v>0</v>
      </c>
      <c r="AG180" s="27" t="n">
        <f aca="false">AS180*40/40</f>
        <v>0</v>
      </c>
      <c r="AH180" s="27" t="n">
        <f aca="false">AT180*40/40</f>
        <v>0</v>
      </c>
      <c r="AI180" s="27" t="n">
        <f aca="false">AU180*40/40</f>
        <v>0</v>
      </c>
      <c r="AJ180" s="27" t="n">
        <f aca="false">AV180*40/40</f>
        <v>0</v>
      </c>
      <c r="AK180" s="27" t="n">
        <f aca="false">AW180*40/40</f>
        <v>0</v>
      </c>
      <c r="AL180" s="27" t="n">
        <f aca="false">AX180*40/40</f>
        <v>0</v>
      </c>
      <c r="AM180" s="27" t="n">
        <f aca="false">AY180*40/40</f>
        <v>0</v>
      </c>
      <c r="AN180" s="27" t="n">
        <f aca="false">AZ180*40/40</f>
        <v>0</v>
      </c>
      <c r="BD180" s="27" t="n">
        <v>2.96</v>
      </c>
      <c r="BE180" s="27" t="n">
        <v>0.36</v>
      </c>
      <c r="BF180" s="27" t="n">
        <v>21.1</v>
      </c>
      <c r="BG180" s="27" t="n">
        <v>93.78</v>
      </c>
      <c r="BH180" s="27"/>
      <c r="BI180" s="27"/>
      <c r="BJ180" s="27" t="n">
        <v>0.02</v>
      </c>
      <c r="BK180" s="27"/>
      <c r="BL180" s="27" t="n">
        <v>8</v>
      </c>
      <c r="BM180" s="27" t="n">
        <v>5.6</v>
      </c>
      <c r="BN180" s="27" t="n">
        <v>26</v>
      </c>
      <c r="BO180" s="27" t="n">
        <v>0.44</v>
      </c>
      <c r="WAQ180" s="2"/>
      <c r="WAR180" s="2"/>
      <c r="WAS180" s="2"/>
      <c r="WAT180" s="2"/>
      <c r="WAU180" s="2"/>
      <c r="WAV180" s="2"/>
      <c r="WAW180" s="2"/>
      <c r="WAX180" s="2"/>
      <c r="WAY180" s="2"/>
      <c r="WAZ180" s="2"/>
      <c r="WBA180" s="2"/>
      <c r="WBB180" s="2"/>
      <c r="WBC180" s="2"/>
      <c r="WBD180" s="2"/>
      <c r="WBE180" s="2"/>
      <c r="WBF180" s="2"/>
      <c r="WBG180" s="2"/>
      <c r="WBH180" s="2"/>
      <c r="WBI180" s="2"/>
      <c r="WBJ180" s="2"/>
      <c r="WBK180" s="2"/>
      <c r="WBL180" s="2"/>
      <c r="WBM180" s="2"/>
      <c r="WBN180" s="2"/>
      <c r="WBO180" s="2"/>
      <c r="WBP180" s="2"/>
      <c r="WBQ180" s="2"/>
      <c r="WBR180" s="2"/>
      <c r="WBS180" s="2"/>
      <c r="WBT180" s="2"/>
      <c r="WBU180" s="2"/>
      <c r="WBV180" s="2"/>
      <c r="WBW180" s="2"/>
      <c r="WBX180" s="2"/>
      <c r="WBY180" s="2"/>
      <c r="WBZ180" s="2"/>
      <c r="WCA180" s="2"/>
      <c r="WCB180" s="2"/>
      <c r="WCC180" s="2"/>
      <c r="WCD180" s="2"/>
      <c r="WCE180" s="2"/>
      <c r="WCF180" s="2"/>
      <c r="WCG180" s="2"/>
      <c r="WCH180" s="2"/>
      <c r="WCI180" s="2"/>
      <c r="WCJ180" s="2"/>
      <c r="WCK180" s="2"/>
      <c r="WCL180" s="2"/>
      <c r="WCM180" s="2"/>
      <c r="WCN180" s="2"/>
      <c r="WCO180" s="2"/>
      <c r="WCP180" s="2"/>
      <c r="WCQ180" s="2"/>
      <c r="WCR180" s="2"/>
      <c r="WCS180" s="2"/>
      <c r="WCT180" s="2"/>
      <c r="WCU180" s="2"/>
      <c r="WCV180" s="2"/>
      <c r="WCW180" s="2"/>
      <c r="WCX180" s="2"/>
      <c r="WCY180" s="2"/>
      <c r="WCZ180" s="2"/>
      <c r="WDA180" s="2"/>
      <c r="WDB180" s="2"/>
      <c r="WDC180" s="2"/>
      <c r="WDD180" s="2"/>
      <c r="WDE180" s="2"/>
      <c r="WDF180" s="2"/>
      <c r="WDG180" s="2"/>
      <c r="WDH180" s="2"/>
      <c r="WDI180" s="2"/>
      <c r="WDJ180" s="2"/>
      <c r="WDK180" s="2"/>
      <c r="WDL180" s="2"/>
      <c r="WDM180" s="2"/>
      <c r="WDN180" s="2"/>
      <c r="WDO180" s="2"/>
      <c r="WDP180" s="2"/>
      <c r="WDQ180" s="2"/>
      <c r="WDR180" s="2"/>
      <c r="WDS180" s="2"/>
      <c r="WDT180" s="2"/>
      <c r="WDU180" s="2"/>
      <c r="WDV180" s="2"/>
      <c r="WDW180" s="2"/>
      <c r="WDX180" s="2"/>
      <c r="WDY180" s="2"/>
      <c r="WDZ180" s="2"/>
      <c r="WEA180" s="2"/>
      <c r="WEB180" s="2"/>
      <c r="WEC180" s="2"/>
      <c r="WED180" s="2"/>
      <c r="WEE180" s="2"/>
      <c r="WEF180" s="2"/>
      <c r="WEG180" s="2"/>
      <c r="WEH180" s="2"/>
      <c r="WEI180" s="2"/>
      <c r="WEJ180" s="2"/>
      <c r="WEK180" s="2"/>
      <c r="WEL180" s="2"/>
      <c r="WEM180" s="2"/>
      <c r="WEN180" s="2"/>
      <c r="WEO180" s="2"/>
      <c r="WEP180" s="2"/>
      <c r="WEQ180" s="2"/>
      <c r="WER180" s="2"/>
      <c r="WES180" s="2"/>
      <c r="WET180" s="2"/>
      <c r="WEU180" s="2"/>
      <c r="WEV180" s="2"/>
      <c r="WEW180" s="2"/>
      <c r="WEX180" s="2"/>
      <c r="WEY180" s="2"/>
      <c r="WEZ180" s="2"/>
      <c r="WFA180" s="2"/>
      <c r="WFB180" s="2"/>
      <c r="WFC180" s="2"/>
      <c r="WFD180" s="2"/>
      <c r="WFE180" s="2"/>
      <c r="WFF180" s="2"/>
      <c r="WFG180" s="2"/>
      <c r="WFH180" s="2"/>
      <c r="WFI180" s="2"/>
      <c r="WFJ180" s="2"/>
      <c r="WFK180" s="2"/>
      <c r="WFL180" s="2"/>
      <c r="WFM180" s="2"/>
      <c r="WFN180" s="2"/>
      <c r="WFO180" s="2"/>
      <c r="WFP180" s="2"/>
      <c r="WFQ180" s="2"/>
      <c r="WFR180" s="2"/>
      <c r="WFS180" s="2"/>
      <c r="WFT180" s="2"/>
      <c r="WFU180" s="2"/>
      <c r="WFV180" s="2"/>
      <c r="WFW180" s="2"/>
      <c r="WFX180" s="2"/>
      <c r="WFY180" s="2"/>
      <c r="WFZ180" s="2"/>
      <c r="WGA180" s="2"/>
      <c r="WGB180" s="2"/>
      <c r="WGC180" s="2"/>
      <c r="WGD180" s="2"/>
      <c r="WGE180" s="2"/>
      <c r="WGF180" s="2"/>
      <c r="WGG180" s="2"/>
      <c r="WGH180" s="2"/>
      <c r="WGI180" s="2"/>
      <c r="WGJ180" s="2"/>
      <c r="WGK180" s="2"/>
      <c r="WGL180" s="2"/>
      <c r="WGM180" s="2"/>
      <c r="WGN180" s="2"/>
      <c r="WGO180" s="2"/>
      <c r="WGP180" s="2"/>
      <c r="WGQ180" s="2"/>
      <c r="WGR180" s="2"/>
      <c r="WGS180" s="2"/>
      <c r="WGT180" s="2"/>
      <c r="WGU180" s="2"/>
      <c r="WGV180" s="2"/>
      <c r="WGW180" s="2"/>
      <c r="WGX180" s="2"/>
      <c r="WGY180" s="2"/>
      <c r="WGZ180" s="2"/>
      <c r="WHA180" s="2"/>
      <c r="WHB180" s="2"/>
      <c r="WHC180" s="2"/>
      <c r="WHD180" s="2"/>
      <c r="WHE180" s="2"/>
      <c r="WHF180" s="2"/>
      <c r="WHG180" s="2"/>
      <c r="WHH180" s="2"/>
      <c r="WHI180" s="2"/>
      <c r="WHJ180" s="2"/>
      <c r="WHK180" s="2"/>
      <c r="WHL180" s="2"/>
      <c r="WHM180" s="2"/>
      <c r="WHN180" s="2"/>
      <c r="WHO180" s="2"/>
      <c r="WHP180" s="2"/>
      <c r="WHQ180" s="2"/>
      <c r="WHR180" s="2"/>
      <c r="WHS180" s="2"/>
      <c r="WHT180" s="2"/>
      <c r="WHU180" s="2"/>
      <c r="WHV180" s="2"/>
      <c r="WHW180" s="2"/>
      <c r="WHX180" s="2"/>
      <c r="WHY180" s="2"/>
      <c r="WHZ180" s="2"/>
      <c r="WIA180" s="2"/>
      <c r="WIB180" s="2"/>
      <c r="WIC180" s="2"/>
      <c r="WID180" s="2"/>
      <c r="WIE180" s="2"/>
      <c r="WIF180" s="2"/>
      <c r="WIG180" s="2"/>
      <c r="WIH180" s="2"/>
      <c r="WII180" s="2"/>
      <c r="WIJ180" s="2"/>
      <c r="WIK180" s="2"/>
      <c r="WIL180" s="2"/>
      <c r="WIM180" s="2"/>
      <c r="WIN180" s="2"/>
      <c r="WIO180" s="2"/>
      <c r="WIP180" s="2"/>
      <c r="WIQ180" s="2"/>
      <c r="WIR180" s="2"/>
      <c r="WIS180" s="2"/>
      <c r="WIT180" s="2"/>
      <c r="WIU180" s="2"/>
      <c r="WIV180" s="2"/>
      <c r="WIW180" s="2"/>
      <c r="WIX180" s="2"/>
      <c r="WIY180" s="2"/>
      <c r="WIZ180" s="2"/>
      <c r="WJA180" s="2"/>
      <c r="WJB180" s="2"/>
      <c r="WJC180" s="2"/>
      <c r="WJD180" s="2"/>
      <c r="WJE180" s="2"/>
      <c r="WJF180" s="2"/>
      <c r="WJG180" s="2"/>
      <c r="WJH180" s="2"/>
      <c r="WJI180" s="2"/>
      <c r="WJJ180" s="2"/>
      <c r="WJK180" s="2"/>
      <c r="WJL180" s="2"/>
      <c r="WJM180" s="2"/>
      <c r="WJN180" s="2"/>
      <c r="WJO180" s="2"/>
      <c r="WJP180" s="2"/>
      <c r="WJQ180" s="2"/>
      <c r="WJR180" s="2"/>
      <c r="WJS180" s="2"/>
      <c r="WJT180" s="2"/>
      <c r="WJU180" s="2"/>
      <c r="WJV180" s="2"/>
      <c r="WJW180" s="2"/>
      <c r="WJX180" s="2"/>
      <c r="WJY180" s="2"/>
      <c r="WJZ180" s="2"/>
      <c r="WKA180" s="2"/>
      <c r="WKB180" s="2"/>
      <c r="WKC180" s="2"/>
      <c r="WKD180" s="2"/>
      <c r="WKE180" s="2"/>
      <c r="WKF180" s="2"/>
      <c r="WKG180" s="2"/>
      <c r="WKH180" s="2"/>
      <c r="WKI180" s="2"/>
      <c r="WKJ180" s="2"/>
      <c r="WKK180" s="2"/>
      <c r="WKL180" s="2"/>
      <c r="WKM180" s="2"/>
      <c r="WKN180" s="2"/>
      <c r="WKO180" s="2"/>
      <c r="WKP180" s="2"/>
      <c r="WKQ180" s="2"/>
      <c r="WKR180" s="2"/>
      <c r="WKS180" s="2"/>
      <c r="WKT180" s="2"/>
      <c r="WKU180" s="2"/>
      <c r="WKV180" s="2"/>
      <c r="WKW180" s="2"/>
      <c r="WKX180" s="2"/>
      <c r="WKY180" s="2"/>
      <c r="WKZ180" s="2"/>
      <c r="WLA180" s="2"/>
      <c r="WLB180" s="2"/>
      <c r="WLC180" s="2"/>
      <c r="WLD180" s="2"/>
      <c r="WLE180" s="2"/>
      <c r="WLF180" s="2"/>
      <c r="WLG180" s="2"/>
      <c r="WLH180" s="2"/>
      <c r="WLI180" s="2"/>
      <c r="WLJ180" s="2"/>
      <c r="WLK180" s="2"/>
      <c r="WLL180" s="2"/>
      <c r="WLM180" s="2"/>
      <c r="WLN180" s="2"/>
      <c r="WLO180" s="2"/>
      <c r="WLP180" s="2"/>
      <c r="WLQ180" s="2"/>
      <c r="WLR180" s="2"/>
      <c r="WLS180" s="2"/>
      <c r="WLT180" s="2"/>
      <c r="WLU180" s="2"/>
      <c r="WLV180" s="2"/>
      <c r="WLW180" s="2"/>
      <c r="WLX180" s="2"/>
      <c r="WLY180" s="2"/>
      <c r="WLZ180" s="2"/>
      <c r="WMA180" s="2"/>
      <c r="WMB180" s="2"/>
      <c r="WMC180" s="2"/>
      <c r="WMD180" s="2"/>
      <c r="WME180" s="2"/>
      <c r="WMF180" s="2"/>
      <c r="WMG180" s="2"/>
      <c r="WMH180" s="2"/>
      <c r="WMI180" s="2"/>
      <c r="WMJ180" s="2"/>
      <c r="WMK180" s="2"/>
      <c r="WML180" s="2"/>
      <c r="WMM180" s="2"/>
      <c r="WMN180" s="2"/>
      <c r="WMO180" s="2"/>
      <c r="WMP180" s="2"/>
      <c r="WMQ180" s="2"/>
      <c r="WMR180" s="2"/>
      <c r="WMS180" s="2"/>
      <c r="WMT180" s="2"/>
      <c r="WMU180" s="2"/>
      <c r="WMV180" s="2"/>
      <c r="WMW180" s="2"/>
      <c r="WMX180" s="2"/>
      <c r="WMY180" s="2"/>
      <c r="WMZ180" s="2"/>
      <c r="WNA180" s="2"/>
      <c r="WNB180" s="2"/>
      <c r="WNC180" s="2"/>
      <c r="WND180" s="2"/>
      <c r="WNE180" s="2"/>
      <c r="WNF180" s="2"/>
      <c r="WNG180" s="2"/>
      <c r="WNH180" s="2"/>
      <c r="WNI180" s="2"/>
      <c r="WNJ180" s="2"/>
      <c r="WNK180" s="2"/>
      <c r="WNL180" s="2"/>
      <c r="WNM180" s="2"/>
      <c r="WNN180" s="2"/>
      <c r="WNO180" s="2"/>
      <c r="WNP180" s="2"/>
      <c r="WNQ180" s="2"/>
      <c r="WNR180" s="2"/>
      <c r="WNS180" s="2"/>
      <c r="WNT180" s="2"/>
      <c r="WNU180" s="2"/>
      <c r="WNV180" s="2"/>
      <c r="WNW180" s="2"/>
      <c r="WNX180" s="2"/>
      <c r="WNY180" s="2"/>
      <c r="WNZ180" s="2"/>
      <c r="WOA180" s="2"/>
      <c r="WOB180" s="2"/>
      <c r="WOC180" s="2"/>
      <c r="WOD180" s="2"/>
      <c r="WOE180" s="2"/>
      <c r="WOF180" s="2"/>
      <c r="WOG180" s="2"/>
      <c r="WOH180" s="2"/>
      <c r="WOI180" s="2"/>
      <c r="WOJ180" s="2"/>
      <c r="WOK180" s="2"/>
      <c r="WOL180" s="2"/>
      <c r="WOM180" s="2"/>
      <c r="WRG180" s="4"/>
      <c r="WRH180" s="4"/>
      <c r="WRI180" s="4"/>
      <c r="WRJ180" s="4"/>
      <c r="WRK180" s="4"/>
      <c r="WRL180" s="4"/>
      <c r="WRM180" s="4"/>
      <c r="WRN180" s="4"/>
      <c r="WRO180" s="4"/>
      <c r="WRP180" s="4"/>
      <c r="WRQ180" s="4"/>
      <c r="WRR180" s="4"/>
      <c r="WRS180" s="4"/>
      <c r="WRT180" s="4"/>
      <c r="WRU180" s="4"/>
      <c r="WRV180" s="4"/>
      <c r="WRW180" s="4"/>
      <c r="WRX180" s="4"/>
      <c r="WRY180" s="4"/>
      <c r="WRZ180" s="4"/>
      <c r="WSA180" s="4"/>
      <c r="WSB180" s="4"/>
      <c r="WSC180" s="4"/>
      <c r="WSD180" s="4"/>
      <c r="WSE180" s="4"/>
      <c r="WSF180" s="4"/>
      <c r="WSG180" s="4"/>
      <c r="WSH180" s="4"/>
      <c r="WSI180" s="4"/>
      <c r="WSJ180" s="4"/>
      <c r="WSK180" s="4"/>
      <c r="WSL180" s="4"/>
      <c r="WSM180" s="4"/>
      <c r="WSN180" s="4"/>
      <c r="WSO180" s="4"/>
      <c r="WSP180" s="4"/>
      <c r="WSQ180" s="4"/>
      <c r="WSR180" s="4"/>
      <c r="WSS180" s="4"/>
      <c r="WST180" s="4"/>
      <c r="WSU180" s="4"/>
      <c r="WSV180" s="4"/>
      <c r="WSW180" s="4"/>
      <c r="WSX180" s="4"/>
      <c r="WSY180" s="4"/>
      <c r="WSZ180" s="4"/>
      <c r="WTA180" s="4"/>
      <c r="WTB180" s="4"/>
      <c r="WTC180" s="4"/>
      <c r="WTD180" s="4"/>
      <c r="WTE180" s="4"/>
      <c r="WTF180" s="4"/>
      <c r="WTG180" s="4"/>
      <c r="WTH180" s="4"/>
      <c r="WTI180" s="4"/>
      <c r="WTJ180" s="4"/>
      <c r="WTK180" s="4"/>
      <c r="WTL180" s="4"/>
      <c r="WTM180" s="4"/>
      <c r="WTN180" s="4"/>
      <c r="WTO180" s="4"/>
      <c r="WTP180" s="4"/>
      <c r="WTQ180" s="4"/>
      <c r="WTR180" s="4"/>
      <c r="WTS180" s="4"/>
      <c r="WTT180" s="4"/>
      <c r="WTU180" s="4"/>
      <c r="WTV180" s="4"/>
      <c r="WTW180" s="4"/>
      <c r="WTX180" s="4"/>
      <c r="WTY180" s="4"/>
      <c r="WTZ180" s="4"/>
      <c r="WUA180" s="4"/>
      <c r="WUB180" s="4"/>
      <c r="WUC180" s="4"/>
      <c r="WUD180" s="4"/>
      <c r="WUE180" s="4"/>
      <c r="WUF180" s="4"/>
      <c r="WUG180" s="4"/>
      <c r="WUH180" s="4"/>
      <c r="WUI180" s="4"/>
      <c r="WUJ180" s="4"/>
      <c r="WUK180" s="4"/>
      <c r="WUL180" s="4"/>
      <c r="WUM180" s="4"/>
      <c r="WUN180" s="4"/>
      <c r="WUO180" s="4"/>
      <c r="WUP180" s="4"/>
      <c r="WUQ180" s="4"/>
      <c r="WUR180" s="4"/>
      <c r="WUS180" s="4"/>
      <c r="WUT180" s="4"/>
      <c r="WUU180" s="4"/>
      <c r="WUV180" s="4"/>
      <c r="WUW180" s="4"/>
      <c r="WUX180" s="4"/>
      <c r="WUY180" s="4"/>
      <c r="WUZ180" s="4"/>
      <c r="WVA180" s="4"/>
      <c r="WVB180" s="4"/>
      <c r="WVC180" s="4"/>
      <c r="WVD180" s="4"/>
      <c r="WVE180" s="4"/>
      <c r="WVF180" s="4"/>
      <c r="WVG180" s="4"/>
      <c r="WVH180" s="4"/>
      <c r="WVI180" s="4"/>
      <c r="WVJ180" s="4"/>
      <c r="WVK180" s="4"/>
      <c r="WVL180" s="4"/>
      <c r="WVM180" s="4"/>
      <c r="WVN180" s="4"/>
      <c r="WVO180" s="4"/>
      <c r="WVP180" s="4"/>
      <c r="WVQ180" s="4"/>
      <c r="WVR180" s="4"/>
      <c r="WVS180" s="4"/>
      <c r="WVT180" s="4"/>
      <c r="WVU180" s="4"/>
      <c r="WVV180" s="4"/>
      <c r="WVW180" s="4"/>
      <c r="WVX180" s="4"/>
      <c r="WVY180" s="4"/>
      <c r="WVZ180" s="4"/>
      <c r="WWA180" s="4"/>
      <c r="WWB180" s="4"/>
      <c r="WWC180" s="4"/>
      <c r="WWD180" s="4"/>
      <c r="WWE180" s="4"/>
      <c r="WWF180" s="4"/>
      <c r="WWG180" s="4"/>
      <c r="WWH180" s="4"/>
      <c r="WWI180" s="4"/>
      <c r="WWJ180" s="4"/>
      <c r="WWK180" s="4"/>
      <c r="WWL180" s="4"/>
      <c r="WWM180" s="4"/>
      <c r="WWN180" s="4"/>
      <c r="WWO180" s="4"/>
      <c r="WWP180" s="4"/>
      <c r="WWQ180" s="4"/>
      <c r="WWR180" s="4"/>
      <c r="WWS180" s="4"/>
      <c r="WWT180" s="4"/>
      <c r="WWU180" s="4"/>
      <c r="WWV180" s="4"/>
      <c r="WWW180" s="4"/>
      <c r="WWX180" s="4"/>
      <c r="WWY180" s="4"/>
      <c r="WWZ180" s="4"/>
      <c r="WXA180" s="4"/>
      <c r="WXB180" s="4"/>
      <c r="WXC180" s="4"/>
      <c r="WXD180" s="4"/>
      <c r="WXE180" s="4"/>
      <c r="WXF180" s="4"/>
      <c r="WXG180" s="4"/>
      <c r="WXH180" s="4"/>
      <c r="WXI180" s="4"/>
      <c r="WXJ180" s="4"/>
      <c r="WXK180" s="4"/>
      <c r="WXL180" s="4"/>
      <c r="WXM180" s="4"/>
      <c r="WXN180" s="4"/>
      <c r="WXO180" s="4"/>
      <c r="WXP180" s="4"/>
      <c r="WXQ180" s="4"/>
      <c r="WXR180" s="4"/>
      <c r="WXS180" s="4"/>
      <c r="WXT180" s="4"/>
      <c r="WXU180" s="4"/>
      <c r="WXV180" s="4"/>
      <c r="WXW180" s="4"/>
      <c r="WXX180" s="4"/>
      <c r="WXY180" s="4"/>
      <c r="WXZ180" s="4"/>
      <c r="WYA180" s="4"/>
      <c r="WYB180" s="4"/>
      <c r="WYC180" s="4"/>
      <c r="WYD180" s="4"/>
      <c r="WYE180" s="4"/>
      <c r="WYF180" s="4"/>
      <c r="WYG180" s="4"/>
      <c r="WYH180" s="4"/>
      <c r="WYI180" s="4"/>
      <c r="WYJ180" s="4"/>
      <c r="WYK180" s="4"/>
      <c r="WYL180" s="4"/>
      <c r="WYM180" s="4"/>
      <c r="WYN180" s="4"/>
      <c r="WYO180" s="4"/>
      <c r="WYP180" s="4"/>
      <c r="WYQ180" s="4"/>
      <c r="WYR180" s="4"/>
      <c r="WYS180" s="4"/>
      <c r="WYT180" s="4"/>
      <c r="WYU180" s="4"/>
      <c r="WYV180" s="4"/>
      <c r="WYW180" s="4"/>
      <c r="WYX180" s="4"/>
      <c r="WYY180" s="4"/>
      <c r="WYZ180" s="4"/>
      <c r="WZA180" s="4"/>
      <c r="WZB180" s="4"/>
      <c r="WZC180" s="4"/>
      <c r="WZD180" s="4"/>
      <c r="WZE180" s="4"/>
      <c r="WZF180" s="4"/>
      <c r="WZG180" s="4"/>
      <c r="WZH180" s="4"/>
      <c r="WZI180" s="4"/>
      <c r="WZJ180" s="4"/>
      <c r="WZK180" s="4"/>
      <c r="WZL180" s="4"/>
      <c r="WZM180" s="4"/>
      <c r="WZN180" s="4"/>
      <c r="WZO180" s="4"/>
      <c r="WZP180" s="4"/>
      <c r="WZQ180" s="4"/>
      <c r="WZR180" s="4"/>
      <c r="WZS180" s="4"/>
      <c r="WZT180" s="4"/>
      <c r="WZU180" s="4"/>
      <c r="WZV180" s="4"/>
      <c r="WZW180" s="4"/>
      <c r="WZX180" s="4"/>
      <c r="WZY180" s="4"/>
      <c r="WZZ180" s="4"/>
      <c r="XAA180" s="4"/>
      <c r="XAB180" s="4"/>
      <c r="XAC180" s="4"/>
      <c r="XAD180" s="4"/>
      <c r="XAE180" s="4"/>
      <c r="XAF180" s="4"/>
      <c r="XAG180" s="4"/>
      <c r="XAH180" s="4"/>
      <c r="XAI180" s="4"/>
      <c r="XAJ180" s="4"/>
      <c r="XAK180" s="4"/>
      <c r="XAL180" s="4"/>
      <c r="XAM180" s="4"/>
      <c r="XAN180" s="4"/>
      <c r="XAO180" s="4"/>
      <c r="XAP180" s="4"/>
      <c r="XAQ180" s="4"/>
      <c r="XAR180" s="4"/>
      <c r="XAS180" s="4"/>
      <c r="XAT180" s="4"/>
      <c r="XAU180" s="4"/>
      <c r="XAV180" s="4"/>
      <c r="XAW180" s="4"/>
      <c r="XAX180" s="4"/>
      <c r="XAY180" s="4"/>
      <c r="XAZ180" s="4"/>
      <c r="XBA180" s="4"/>
      <c r="XBB180" s="4"/>
      <c r="XBC180" s="4"/>
      <c r="XBD180" s="4"/>
      <c r="XBE180" s="4"/>
      <c r="XBF180" s="4"/>
      <c r="XBG180" s="4"/>
      <c r="XBH180" s="4"/>
      <c r="XBI180" s="4"/>
      <c r="XBJ180" s="4"/>
      <c r="XBK180" s="4"/>
      <c r="XBL180" s="4"/>
      <c r="XBM180" s="4"/>
      <c r="XBN180" s="4"/>
      <c r="XBO180" s="4"/>
      <c r="XBP180" s="4"/>
      <c r="XBQ180" s="4"/>
      <c r="XBR180" s="4"/>
      <c r="XBS180" s="4"/>
      <c r="XBT180" s="4"/>
      <c r="XBU180" s="4"/>
      <c r="XBV180" s="4"/>
      <c r="XBW180" s="4"/>
      <c r="XBX180" s="4"/>
      <c r="XBY180" s="4"/>
      <c r="XBZ180" s="4"/>
      <c r="XCA180" s="4"/>
      <c r="XCB180" s="4"/>
      <c r="XCC180" s="4"/>
      <c r="XCD180" s="4"/>
      <c r="XCE180" s="4"/>
      <c r="XCF180" s="4"/>
      <c r="XCG180" s="4"/>
      <c r="XCH180" s="4"/>
      <c r="XCI180" s="4"/>
      <c r="XCJ180" s="4"/>
      <c r="XCK180" s="4"/>
      <c r="XCL180" s="4"/>
      <c r="XCM180" s="4"/>
      <c r="XCN180" s="4"/>
      <c r="XCO180" s="4"/>
      <c r="XCP180" s="4"/>
      <c r="XCQ180" s="4"/>
      <c r="XCR180" s="4"/>
      <c r="XCS180" s="4"/>
      <c r="XCT180" s="4"/>
      <c r="XCU180" s="4"/>
      <c r="XCV180" s="4"/>
      <c r="XCW180" s="4"/>
      <c r="XCX180" s="4"/>
      <c r="XCY180" s="4"/>
      <c r="XCZ180" s="4"/>
      <c r="XDA180" s="4"/>
      <c r="XDB180" s="4"/>
      <c r="XDC180" s="4"/>
      <c r="XDD180" s="4"/>
      <c r="XDE180" s="4"/>
      <c r="XDF180" s="4"/>
      <c r="XDG180" s="4"/>
      <c r="XDH180" s="4"/>
      <c r="XDI180" s="4"/>
      <c r="XDJ180" s="4"/>
      <c r="XDK180" s="4"/>
      <c r="XDL180" s="4"/>
      <c r="XDM180" s="4"/>
      <c r="XDN180" s="4"/>
      <c r="XDO180" s="4"/>
      <c r="XDP180" s="4"/>
      <c r="XDQ180" s="4"/>
      <c r="XDR180" s="4"/>
      <c r="XDS180" s="4"/>
      <c r="XDT180" s="4"/>
      <c r="XDU180" s="4"/>
      <c r="XDV180" s="4"/>
      <c r="XDW180" s="4"/>
      <c r="XDX180" s="4"/>
      <c r="XDY180" s="4"/>
      <c r="XDZ180" s="4"/>
      <c r="XEA180" s="4"/>
      <c r="XEB180" s="4"/>
      <c r="XEC180" s="4"/>
      <c r="XED180" s="4"/>
      <c r="XEE180" s="4"/>
      <c r="XEF180" s="4"/>
      <c r="XEG180" s="4"/>
      <c r="XEH180" s="4"/>
      <c r="XEI180" s="4"/>
      <c r="XEJ180" s="4"/>
      <c r="XEK180" s="4"/>
      <c r="XEL180" s="4"/>
      <c r="XEM180" s="4"/>
      <c r="XEN180" s="4"/>
      <c r="XEO180" s="4"/>
      <c r="XEP180" s="4"/>
      <c r="XEQ180" s="4"/>
      <c r="XER180" s="4"/>
      <c r="XES180" s="4"/>
      <c r="XET180" s="4"/>
      <c r="XEU180" s="4"/>
      <c r="XEV180" s="4"/>
      <c r="XEW180" s="4"/>
      <c r="XEX180" s="4"/>
      <c r="XEY180" s="4"/>
      <c r="XEZ180" s="4"/>
      <c r="XFA180" s="4"/>
      <c r="XFB180" s="4"/>
      <c r="XFC180" s="4"/>
    </row>
    <row r="181" customFormat="false" ht="13.8" hidden="false" customHeight="false" outlineLevel="0" collapsed="false">
      <c r="A181" s="75"/>
      <c r="B181" s="21" t="s">
        <v>31</v>
      </c>
      <c r="C181" s="15" t="s">
        <v>61</v>
      </c>
      <c r="D181" s="21" t="n">
        <v>200</v>
      </c>
      <c r="E181" s="27" t="n">
        <v>1</v>
      </c>
      <c r="F181" s="27" t="n">
        <f aca="false">BE181*200/200</f>
        <v>0</v>
      </c>
      <c r="G181" s="27" t="n">
        <v>20</v>
      </c>
      <c r="H181" s="27" t="n">
        <f aca="false">BG181*200/200</f>
        <v>42</v>
      </c>
      <c r="I181" s="27" t="n">
        <f aca="false">BH181*200/200</f>
        <v>0</v>
      </c>
      <c r="J181" s="27" t="n">
        <f aca="false">BI181*200/200</f>
        <v>0.01</v>
      </c>
      <c r="K181" s="27" t="n">
        <f aca="false">BJ181*200/200</f>
        <v>0.01</v>
      </c>
      <c r="L181" s="27" t="n">
        <v>4</v>
      </c>
      <c r="M181" s="27" t="n">
        <v>14</v>
      </c>
      <c r="N181" s="27" t="n">
        <v>8</v>
      </c>
      <c r="O181" s="27" t="n">
        <v>14</v>
      </c>
      <c r="P181" s="27" t="n">
        <f aca="false">BO181*200/200</f>
        <v>1.4</v>
      </c>
      <c r="Q181" s="42" t="n">
        <v>1</v>
      </c>
      <c r="R181" s="42"/>
      <c r="S181" s="42" t="n">
        <v>20.2</v>
      </c>
      <c r="T181" s="42" t="n">
        <v>84.8</v>
      </c>
      <c r="U181" s="42"/>
      <c r="V181" s="15" t="n">
        <v>0.02</v>
      </c>
      <c r="W181" s="15" t="n">
        <v>0.02</v>
      </c>
      <c r="X181" s="42" t="n">
        <v>4</v>
      </c>
      <c r="Y181" s="42" t="n">
        <v>14</v>
      </c>
      <c r="Z181" s="42" t="n">
        <v>14</v>
      </c>
      <c r="AA181" s="42" t="n">
        <v>14</v>
      </c>
      <c r="AB181" s="42" t="n">
        <v>2.8</v>
      </c>
      <c r="BD181" s="27" t="n">
        <v>0.5</v>
      </c>
      <c r="BE181" s="27" t="n">
        <f aca="false">BQ181*200/200</f>
        <v>0</v>
      </c>
      <c r="BF181" s="27" t="n">
        <v>10.1</v>
      </c>
      <c r="BG181" s="27" t="n">
        <v>42</v>
      </c>
      <c r="BH181" s="27" t="n">
        <f aca="false">BT181*200/200</f>
        <v>0</v>
      </c>
      <c r="BI181" s="27" t="n">
        <v>0.01</v>
      </c>
      <c r="BJ181" s="27" t="n">
        <v>0.01</v>
      </c>
      <c r="BK181" s="27" t="n">
        <v>2</v>
      </c>
      <c r="BL181" s="27" t="n">
        <v>7</v>
      </c>
      <c r="BM181" s="27" t="n">
        <v>4</v>
      </c>
      <c r="BN181" s="27" t="n">
        <v>7</v>
      </c>
      <c r="BO181" s="27" t="n">
        <v>1.4</v>
      </c>
      <c r="WAQ181" s="2"/>
      <c r="WAR181" s="2"/>
      <c r="WAS181" s="2"/>
      <c r="WAT181" s="2"/>
      <c r="WAU181" s="2"/>
      <c r="WAV181" s="2"/>
      <c r="WAW181" s="2"/>
      <c r="WAX181" s="2"/>
      <c r="WAY181" s="2"/>
      <c r="WAZ181" s="2"/>
      <c r="WBA181" s="2"/>
      <c r="WBB181" s="2"/>
      <c r="WBC181" s="2"/>
      <c r="WBD181" s="2"/>
      <c r="WBE181" s="2"/>
      <c r="WBF181" s="2"/>
      <c r="WBG181" s="2"/>
      <c r="WBH181" s="2"/>
      <c r="WBI181" s="2"/>
      <c r="WBJ181" s="2"/>
      <c r="WBK181" s="2"/>
      <c r="WBL181" s="2"/>
      <c r="WBM181" s="2"/>
      <c r="WBN181" s="2"/>
      <c r="WBO181" s="2"/>
      <c r="WBP181" s="2"/>
      <c r="WBQ181" s="2"/>
      <c r="WBR181" s="2"/>
      <c r="WBS181" s="2"/>
      <c r="WBT181" s="2"/>
      <c r="WBU181" s="2"/>
      <c r="WBV181" s="2"/>
      <c r="WBW181" s="2"/>
      <c r="WBX181" s="2"/>
      <c r="WBY181" s="2"/>
      <c r="WBZ181" s="2"/>
      <c r="WCA181" s="2"/>
      <c r="WCB181" s="2"/>
      <c r="WCC181" s="2"/>
      <c r="WCD181" s="2"/>
      <c r="WCE181" s="2"/>
      <c r="WCF181" s="2"/>
      <c r="WCG181" s="2"/>
      <c r="WCH181" s="2"/>
      <c r="WCI181" s="2"/>
      <c r="WCJ181" s="2"/>
      <c r="WCK181" s="2"/>
      <c r="WCL181" s="2"/>
      <c r="WCM181" s="2"/>
      <c r="WCN181" s="2"/>
      <c r="WCO181" s="2"/>
      <c r="WCP181" s="2"/>
      <c r="WCQ181" s="2"/>
      <c r="WCR181" s="2"/>
      <c r="WCS181" s="2"/>
      <c r="WCT181" s="2"/>
      <c r="WCU181" s="2"/>
      <c r="WCV181" s="2"/>
      <c r="WCW181" s="2"/>
      <c r="WCX181" s="2"/>
      <c r="WCY181" s="2"/>
      <c r="WCZ181" s="2"/>
      <c r="WDA181" s="2"/>
      <c r="WDB181" s="2"/>
      <c r="WDC181" s="2"/>
      <c r="WDD181" s="2"/>
      <c r="WDE181" s="2"/>
      <c r="WDF181" s="2"/>
      <c r="WDG181" s="2"/>
      <c r="WDH181" s="2"/>
      <c r="WDI181" s="2"/>
      <c r="WDJ181" s="2"/>
      <c r="WDK181" s="2"/>
      <c r="WDL181" s="2"/>
      <c r="WDM181" s="2"/>
      <c r="WDN181" s="2"/>
      <c r="WDO181" s="2"/>
      <c r="WDP181" s="2"/>
      <c r="WDQ181" s="2"/>
      <c r="WDR181" s="2"/>
      <c r="WDS181" s="2"/>
      <c r="WDT181" s="2"/>
      <c r="WDU181" s="2"/>
      <c r="WDV181" s="2"/>
      <c r="WDW181" s="2"/>
      <c r="WDX181" s="2"/>
      <c r="WDY181" s="2"/>
      <c r="WDZ181" s="2"/>
      <c r="WEA181" s="2"/>
      <c r="WEB181" s="2"/>
      <c r="WEC181" s="2"/>
      <c r="WED181" s="2"/>
      <c r="WEE181" s="2"/>
      <c r="WEF181" s="2"/>
      <c r="WEG181" s="2"/>
      <c r="WEH181" s="2"/>
      <c r="WEI181" s="2"/>
      <c r="WEJ181" s="2"/>
      <c r="WEK181" s="2"/>
      <c r="WEL181" s="2"/>
      <c r="WEM181" s="2"/>
      <c r="WEN181" s="2"/>
      <c r="WEO181" s="2"/>
      <c r="WEP181" s="2"/>
      <c r="WEQ181" s="2"/>
      <c r="WER181" s="2"/>
      <c r="WES181" s="2"/>
      <c r="WET181" s="2"/>
      <c r="WEU181" s="2"/>
      <c r="WEV181" s="2"/>
      <c r="WEW181" s="2"/>
      <c r="WEX181" s="2"/>
      <c r="WEY181" s="2"/>
      <c r="WEZ181" s="2"/>
      <c r="WFA181" s="2"/>
      <c r="WFB181" s="2"/>
      <c r="WFC181" s="2"/>
      <c r="WFD181" s="2"/>
      <c r="WFE181" s="2"/>
      <c r="WFF181" s="2"/>
      <c r="WFG181" s="2"/>
      <c r="WFH181" s="2"/>
      <c r="WFI181" s="2"/>
      <c r="WFJ181" s="2"/>
      <c r="WFK181" s="2"/>
      <c r="WFL181" s="2"/>
      <c r="WFM181" s="2"/>
      <c r="WFN181" s="2"/>
      <c r="WFO181" s="2"/>
      <c r="WFP181" s="2"/>
      <c r="WFQ181" s="2"/>
      <c r="WFR181" s="2"/>
      <c r="WFS181" s="2"/>
      <c r="WFT181" s="2"/>
      <c r="WFU181" s="2"/>
      <c r="WFV181" s="2"/>
      <c r="WFW181" s="2"/>
      <c r="WFX181" s="2"/>
      <c r="WFY181" s="2"/>
      <c r="WFZ181" s="2"/>
      <c r="WGA181" s="2"/>
      <c r="WGB181" s="2"/>
      <c r="WGC181" s="2"/>
      <c r="WGD181" s="2"/>
      <c r="WGE181" s="2"/>
      <c r="WGF181" s="2"/>
      <c r="WGG181" s="2"/>
      <c r="WGH181" s="2"/>
      <c r="WGI181" s="2"/>
      <c r="WGJ181" s="2"/>
      <c r="WGK181" s="2"/>
      <c r="WGL181" s="2"/>
      <c r="WGM181" s="2"/>
      <c r="WGN181" s="2"/>
      <c r="WGO181" s="2"/>
      <c r="WGP181" s="2"/>
      <c r="WGQ181" s="2"/>
      <c r="WGR181" s="2"/>
      <c r="WGS181" s="2"/>
      <c r="WGT181" s="2"/>
      <c r="WGU181" s="2"/>
      <c r="WGV181" s="2"/>
      <c r="WGW181" s="2"/>
      <c r="WGX181" s="2"/>
      <c r="WGY181" s="2"/>
      <c r="WGZ181" s="2"/>
      <c r="WHA181" s="2"/>
      <c r="WHB181" s="2"/>
      <c r="WHC181" s="2"/>
      <c r="WHD181" s="2"/>
      <c r="WHE181" s="2"/>
      <c r="WHF181" s="2"/>
      <c r="WHG181" s="2"/>
      <c r="WHH181" s="2"/>
      <c r="WHI181" s="2"/>
      <c r="WHJ181" s="2"/>
      <c r="WHK181" s="2"/>
      <c r="WHL181" s="2"/>
      <c r="WHM181" s="2"/>
      <c r="WHN181" s="2"/>
      <c r="WHO181" s="2"/>
      <c r="WHP181" s="2"/>
      <c r="WHQ181" s="2"/>
      <c r="WHR181" s="2"/>
      <c r="WHS181" s="2"/>
      <c r="WHT181" s="2"/>
      <c r="WHU181" s="2"/>
      <c r="WHV181" s="2"/>
      <c r="WHW181" s="2"/>
      <c r="WHX181" s="2"/>
      <c r="WHY181" s="2"/>
      <c r="WHZ181" s="2"/>
      <c r="WIA181" s="2"/>
      <c r="WIB181" s="2"/>
      <c r="WIC181" s="2"/>
      <c r="WID181" s="2"/>
      <c r="WIE181" s="2"/>
      <c r="WIF181" s="2"/>
      <c r="WIG181" s="2"/>
      <c r="WIH181" s="2"/>
      <c r="WII181" s="2"/>
      <c r="WIJ181" s="2"/>
      <c r="WIK181" s="2"/>
      <c r="WIL181" s="2"/>
      <c r="WIM181" s="2"/>
      <c r="WIN181" s="2"/>
      <c r="WIO181" s="2"/>
      <c r="WIP181" s="2"/>
      <c r="WIQ181" s="2"/>
      <c r="WIR181" s="2"/>
      <c r="WIS181" s="2"/>
      <c r="WIT181" s="2"/>
      <c r="WIU181" s="2"/>
      <c r="WIV181" s="2"/>
      <c r="WIW181" s="2"/>
      <c r="WIX181" s="2"/>
      <c r="WIY181" s="2"/>
      <c r="WIZ181" s="2"/>
      <c r="WJA181" s="2"/>
      <c r="WJB181" s="2"/>
      <c r="WJC181" s="2"/>
      <c r="WJD181" s="2"/>
      <c r="WJE181" s="2"/>
      <c r="WJF181" s="2"/>
      <c r="WJG181" s="2"/>
      <c r="WJH181" s="2"/>
      <c r="WJI181" s="2"/>
      <c r="WJJ181" s="2"/>
      <c r="WJK181" s="2"/>
      <c r="WJL181" s="2"/>
      <c r="WJM181" s="2"/>
      <c r="WJN181" s="2"/>
      <c r="WJO181" s="2"/>
      <c r="WJP181" s="2"/>
      <c r="WJQ181" s="2"/>
      <c r="WJR181" s="2"/>
      <c r="WJS181" s="2"/>
      <c r="WJT181" s="2"/>
      <c r="WJU181" s="2"/>
      <c r="WJV181" s="2"/>
      <c r="WJW181" s="2"/>
      <c r="WJX181" s="2"/>
      <c r="WJY181" s="2"/>
      <c r="WJZ181" s="2"/>
      <c r="WKA181" s="2"/>
      <c r="WKB181" s="2"/>
      <c r="WKC181" s="2"/>
      <c r="WKD181" s="2"/>
      <c r="WKE181" s="2"/>
      <c r="WKF181" s="2"/>
      <c r="WKG181" s="2"/>
      <c r="WKH181" s="2"/>
      <c r="WKI181" s="2"/>
      <c r="WKJ181" s="2"/>
      <c r="WKK181" s="2"/>
      <c r="WKL181" s="2"/>
      <c r="WKM181" s="2"/>
      <c r="WKN181" s="2"/>
      <c r="WKO181" s="2"/>
      <c r="WKP181" s="2"/>
      <c r="WKQ181" s="2"/>
      <c r="WKR181" s="2"/>
      <c r="WKS181" s="2"/>
      <c r="WKT181" s="2"/>
      <c r="WKU181" s="2"/>
      <c r="WKV181" s="2"/>
      <c r="WKW181" s="2"/>
      <c r="WKX181" s="2"/>
      <c r="WKY181" s="2"/>
      <c r="WKZ181" s="2"/>
      <c r="WLA181" s="2"/>
      <c r="WLB181" s="2"/>
      <c r="WLC181" s="2"/>
      <c r="WLD181" s="2"/>
      <c r="WLE181" s="2"/>
      <c r="WLF181" s="2"/>
      <c r="WLG181" s="2"/>
      <c r="WLH181" s="2"/>
      <c r="WLI181" s="2"/>
      <c r="WLJ181" s="2"/>
      <c r="WLK181" s="2"/>
      <c r="WLL181" s="2"/>
      <c r="WLM181" s="2"/>
      <c r="WLN181" s="2"/>
      <c r="WLO181" s="2"/>
      <c r="WLP181" s="2"/>
      <c r="WLQ181" s="2"/>
      <c r="WLR181" s="2"/>
      <c r="WLS181" s="2"/>
      <c r="WLT181" s="2"/>
      <c r="WLU181" s="2"/>
      <c r="WLV181" s="2"/>
      <c r="WLW181" s="2"/>
      <c r="WLX181" s="2"/>
      <c r="WLY181" s="2"/>
      <c r="WLZ181" s="2"/>
      <c r="WMA181" s="2"/>
      <c r="WMB181" s="2"/>
      <c r="WMC181" s="2"/>
      <c r="WMD181" s="2"/>
      <c r="WME181" s="2"/>
      <c r="WMF181" s="2"/>
      <c r="WMG181" s="2"/>
      <c r="WMH181" s="2"/>
      <c r="WMI181" s="2"/>
      <c r="WMJ181" s="2"/>
      <c r="WMK181" s="2"/>
      <c r="WML181" s="2"/>
      <c r="WMM181" s="2"/>
      <c r="WMN181" s="2"/>
      <c r="WMO181" s="2"/>
      <c r="WMP181" s="2"/>
      <c r="WMQ181" s="2"/>
      <c r="WMR181" s="2"/>
      <c r="WMS181" s="2"/>
      <c r="WMT181" s="2"/>
      <c r="WMU181" s="2"/>
      <c r="WMV181" s="2"/>
      <c r="WMW181" s="2"/>
      <c r="WMX181" s="2"/>
      <c r="WMY181" s="2"/>
      <c r="WMZ181" s="2"/>
      <c r="WNA181" s="2"/>
      <c r="WNB181" s="2"/>
      <c r="WNC181" s="2"/>
      <c r="WND181" s="2"/>
      <c r="WNE181" s="2"/>
      <c r="WNF181" s="2"/>
      <c r="WNG181" s="2"/>
      <c r="WNH181" s="2"/>
      <c r="WNI181" s="2"/>
      <c r="WNJ181" s="2"/>
      <c r="WNK181" s="2"/>
      <c r="WNL181" s="2"/>
      <c r="WNM181" s="2"/>
      <c r="WNN181" s="2"/>
      <c r="WNO181" s="2"/>
      <c r="WNP181" s="2"/>
      <c r="WNQ181" s="2"/>
      <c r="WNR181" s="2"/>
      <c r="WNS181" s="2"/>
      <c r="WNT181" s="2"/>
      <c r="WNU181" s="2"/>
      <c r="WNV181" s="2"/>
      <c r="WNW181" s="2"/>
      <c r="WNX181" s="2"/>
      <c r="WNY181" s="2"/>
      <c r="WNZ181" s="2"/>
      <c r="WOA181" s="2"/>
      <c r="WOB181" s="2"/>
      <c r="WOC181" s="2"/>
      <c r="WOD181" s="2"/>
      <c r="WOE181" s="2"/>
      <c r="WOF181" s="2"/>
      <c r="WOG181" s="2"/>
      <c r="WOH181" s="2"/>
      <c r="WOI181" s="2"/>
      <c r="WOJ181" s="2"/>
      <c r="WOK181" s="2"/>
      <c r="WOL181" s="2"/>
      <c r="WOM181" s="2"/>
      <c r="WRG181" s="4"/>
      <c r="WRH181" s="4"/>
      <c r="WRI181" s="4"/>
      <c r="WRJ181" s="4"/>
      <c r="WRK181" s="4"/>
      <c r="WRL181" s="4"/>
      <c r="WRM181" s="4"/>
      <c r="WRN181" s="4"/>
      <c r="WRO181" s="4"/>
      <c r="WRP181" s="4"/>
      <c r="WRQ181" s="4"/>
      <c r="WRR181" s="4"/>
      <c r="WRS181" s="4"/>
      <c r="WRT181" s="4"/>
      <c r="WRU181" s="4"/>
      <c r="WRV181" s="4"/>
      <c r="WRW181" s="4"/>
      <c r="WRX181" s="4"/>
      <c r="WRY181" s="4"/>
      <c r="WRZ181" s="4"/>
      <c r="WSA181" s="4"/>
      <c r="WSB181" s="4"/>
      <c r="WSC181" s="4"/>
      <c r="WSD181" s="4"/>
      <c r="WSE181" s="4"/>
      <c r="WSF181" s="4"/>
      <c r="WSG181" s="4"/>
      <c r="WSH181" s="4"/>
      <c r="WSI181" s="4"/>
      <c r="WSJ181" s="4"/>
      <c r="WSK181" s="4"/>
      <c r="WSL181" s="4"/>
      <c r="WSM181" s="4"/>
      <c r="WSN181" s="4"/>
      <c r="WSO181" s="4"/>
      <c r="WSP181" s="4"/>
      <c r="WSQ181" s="4"/>
      <c r="WSR181" s="4"/>
      <c r="WSS181" s="4"/>
      <c r="WST181" s="4"/>
      <c r="WSU181" s="4"/>
      <c r="WSV181" s="4"/>
      <c r="WSW181" s="4"/>
      <c r="WSX181" s="4"/>
      <c r="WSY181" s="4"/>
      <c r="WSZ181" s="4"/>
      <c r="WTA181" s="4"/>
      <c r="WTB181" s="4"/>
      <c r="WTC181" s="4"/>
      <c r="WTD181" s="4"/>
      <c r="WTE181" s="4"/>
      <c r="WTF181" s="4"/>
      <c r="WTG181" s="4"/>
      <c r="WTH181" s="4"/>
      <c r="WTI181" s="4"/>
      <c r="WTJ181" s="4"/>
      <c r="WTK181" s="4"/>
      <c r="WTL181" s="4"/>
      <c r="WTM181" s="4"/>
      <c r="WTN181" s="4"/>
      <c r="WTO181" s="4"/>
      <c r="WTP181" s="4"/>
      <c r="WTQ181" s="4"/>
      <c r="WTR181" s="4"/>
      <c r="WTS181" s="4"/>
      <c r="WTT181" s="4"/>
      <c r="WTU181" s="4"/>
      <c r="WTV181" s="4"/>
      <c r="WTW181" s="4"/>
      <c r="WTX181" s="4"/>
      <c r="WTY181" s="4"/>
      <c r="WTZ181" s="4"/>
      <c r="WUA181" s="4"/>
      <c r="WUB181" s="4"/>
      <c r="WUC181" s="4"/>
      <c r="WUD181" s="4"/>
      <c r="WUE181" s="4"/>
      <c r="WUF181" s="4"/>
      <c r="WUG181" s="4"/>
      <c r="WUH181" s="4"/>
      <c r="WUI181" s="4"/>
      <c r="WUJ181" s="4"/>
      <c r="WUK181" s="4"/>
      <c r="WUL181" s="4"/>
      <c r="WUM181" s="4"/>
      <c r="WUN181" s="4"/>
      <c r="WUO181" s="4"/>
      <c r="WUP181" s="4"/>
      <c r="WUQ181" s="4"/>
      <c r="WUR181" s="4"/>
      <c r="WUS181" s="4"/>
      <c r="WUT181" s="4"/>
      <c r="WUU181" s="4"/>
      <c r="WUV181" s="4"/>
      <c r="WUW181" s="4"/>
      <c r="WUX181" s="4"/>
      <c r="WUY181" s="4"/>
      <c r="WUZ181" s="4"/>
      <c r="WVA181" s="4"/>
      <c r="WVB181" s="4"/>
      <c r="WVC181" s="4"/>
      <c r="WVD181" s="4"/>
      <c r="WVE181" s="4"/>
      <c r="WVF181" s="4"/>
      <c r="WVG181" s="4"/>
      <c r="WVH181" s="4"/>
      <c r="WVI181" s="4"/>
      <c r="WVJ181" s="4"/>
      <c r="WVK181" s="4"/>
      <c r="WVL181" s="4"/>
      <c r="WVM181" s="4"/>
      <c r="WVN181" s="4"/>
      <c r="WVO181" s="4"/>
      <c r="WVP181" s="4"/>
      <c r="WVQ181" s="4"/>
      <c r="WVR181" s="4"/>
      <c r="WVS181" s="4"/>
      <c r="WVT181" s="4"/>
      <c r="WVU181" s="4"/>
      <c r="WVV181" s="4"/>
      <c r="WVW181" s="4"/>
      <c r="WVX181" s="4"/>
      <c r="WVY181" s="4"/>
      <c r="WVZ181" s="4"/>
      <c r="WWA181" s="4"/>
      <c r="WWB181" s="4"/>
      <c r="WWC181" s="4"/>
      <c r="WWD181" s="4"/>
      <c r="WWE181" s="4"/>
      <c r="WWF181" s="4"/>
      <c r="WWG181" s="4"/>
      <c r="WWH181" s="4"/>
      <c r="WWI181" s="4"/>
      <c r="WWJ181" s="4"/>
      <c r="WWK181" s="4"/>
      <c r="WWL181" s="4"/>
      <c r="WWM181" s="4"/>
      <c r="WWN181" s="4"/>
      <c r="WWO181" s="4"/>
      <c r="WWP181" s="4"/>
      <c r="WWQ181" s="4"/>
      <c r="WWR181" s="4"/>
      <c r="WWS181" s="4"/>
      <c r="WWT181" s="4"/>
      <c r="WWU181" s="4"/>
      <c r="WWV181" s="4"/>
      <c r="WWW181" s="4"/>
      <c r="WWX181" s="4"/>
      <c r="WWY181" s="4"/>
      <c r="WWZ181" s="4"/>
      <c r="WXA181" s="4"/>
      <c r="WXB181" s="4"/>
      <c r="WXC181" s="4"/>
      <c r="WXD181" s="4"/>
      <c r="WXE181" s="4"/>
      <c r="WXF181" s="4"/>
      <c r="WXG181" s="4"/>
      <c r="WXH181" s="4"/>
      <c r="WXI181" s="4"/>
      <c r="WXJ181" s="4"/>
      <c r="WXK181" s="4"/>
      <c r="WXL181" s="4"/>
      <c r="WXM181" s="4"/>
      <c r="WXN181" s="4"/>
      <c r="WXO181" s="4"/>
      <c r="WXP181" s="4"/>
      <c r="WXQ181" s="4"/>
      <c r="WXR181" s="4"/>
      <c r="WXS181" s="4"/>
      <c r="WXT181" s="4"/>
      <c r="WXU181" s="4"/>
      <c r="WXV181" s="4"/>
      <c r="WXW181" s="4"/>
      <c r="WXX181" s="4"/>
      <c r="WXY181" s="4"/>
      <c r="WXZ181" s="4"/>
      <c r="WYA181" s="4"/>
      <c r="WYB181" s="4"/>
      <c r="WYC181" s="4"/>
      <c r="WYD181" s="4"/>
      <c r="WYE181" s="4"/>
      <c r="WYF181" s="4"/>
      <c r="WYG181" s="4"/>
      <c r="WYH181" s="4"/>
      <c r="WYI181" s="4"/>
      <c r="WYJ181" s="4"/>
      <c r="WYK181" s="4"/>
      <c r="WYL181" s="4"/>
      <c r="WYM181" s="4"/>
      <c r="WYN181" s="4"/>
      <c r="WYO181" s="4"/>
      <c r="WYP181" s="4"/>
      <c r="WYQ181" s="4"/>
      <c r="WYR181" s="4"/>
      <c r="WYS181" s="4"/>
      <c r="WYT181" s="4"/>
      <c r="WYU181" s="4"/>
      <c r="WYV181" s="4"/>
      <c r="WYW181" s="4"/>
      <c r="WYX181" s="4"/>
      <c r="WYY181" s="4"/>
      <c r="WYZ181" s="4"/>
      <c r="WZA181" s="4"/>
      <c r="WZB181" s="4"/>
      <c r="WZC181" s="4"/>
      <c r="WZD181" s="4"/>
      <c r="WZE181" s="4"/>
      <c r="WZF181" s="4"/>
      <c r="WZG181" s="4"/>
      <c r="WZH181" s="4"/>
      <c r="WZI181" s="4"/>
      <c r="WZJ181" s="4"/>
      <c r="WZK181" s="4"/>
      <c r="WZL181" s="4"/>
      <c r="WZM181" s="4"/>
      <c r="WZN181" s="4"/>
      <c r="WZO181" s="4"/>
      <c r="WZP181" s="4"/>
      <c r="WZQ181" s="4"/>
      <c r="WZR181" s="4"/>
      <c r="WZS181" s="4"/>
      <c r="WZT181" s="4"/>
      <c r="WZU181" s="4"/>
      <c r="WZV181" s="4"/>
      <c r="WZW181" s="4"/>
      <c r="WZX181" s="4"/>
      <c r="WZY181" s="4"/>
      <c r="WZZ181" s="4"/>
      <c r="XAA181" s="4"/>
      <c r="XAB181" s="4"/>
      <c r="XAC181" s="4"/>
      <c r="XAD181" s="4"/>
      <c r="XAE181" s="4"/>
      <c r="XAF181" s="4"/>
      <c r="XAG181" s="4"/>
      <c r="XAH181" s="4"/>
      <c r="XAI181" s="4"/>
      <c r="XAJ181" s="4"/>
      <c r="XAK181" s="4"/>
      <c r="XAL181" s="4"/>
      <c r="XAM181" s="4"/>
      <c r="XAN181" s="4"/>
      <c r="XAO181" s="4"/>
      <c r="XAP181" s="4"/>
      <c r="XAQ181" s="4"/>
      <c r="XAR181" s="4"/>
      <c r="XAS181" s="4"/>
      <c r="XAT181" s="4"/>
      <c r="XAU181" s="4"/>
      <c r="XAV181" s="4"/>
      <c r="XAW181" s="4"/>
      <c r="XAX181" s="4"/>
      <c r="XAY181" s="4"/>
      <c r="XAZ181" s="4"/>
      <c r="XBA181" s="4"/>
      <c r="XBB181" s="4"/>
      <c r="XBC181" s="4"/>
      <c r="XBD181" s="4"/>
      <c r="XBE181" s="4"/>
      <c r="XBF181" s="4"/>
      <c r="XBG181" s="4"/>
      <c r="XBH181" s="4"/>
      <c r="XBI181" s="4"/>
      <c r="XBJ181" s="4"/>
      <c r="XBK181" s="4"/>
      <c r="XBL181" s="4"/>
      <c r="XBM181" s="4"/>
      <c r="XBN181" s="4"/>
      <c r="XBO181" s="4"/>
      <c r="XBP181" s="4"/>
      <c r="XBQ181" s="4"/>
      <c r="XBR181" s="4"/>
      <c r="XBS181" s="4"/>
      <c r="XBT181" s="4"/>
      <c r="XBU181" s="4"/>
      <c r="XBV181" s="4"/>
      <c r="XBW181" s="4"/>
      <c r="XBX181" s="4"/>
      <c r="XBY181" s="4"/>
      <c r="XBZ181" s="4"/>
      <c r="XCA181" s="4"/>
      <c r="XCB181" s="4"/>
      <c r="XCC181" s="4"/>
      <c r="XCD181" s="4"/>
      <c r="XCE181" s="4"/>
      <c r="XCF181" s="4"/>
      <c r="XCG181" s="4"/>
      <c r="XCH181" s="4"/>
      <c r="XCI181" s="4"/>
      <c r="XCJ181" s="4"/>
      <c r="XCK181" s="4"/>
      <c r="XCL181" s="4"/>
      <c r="XCM181" s="4"/>
      <c r="XCN181" s="4"/>
      <c r="XCO181" s="4"/>
      <c r="XCP181" s="4"/>
      <c r="XCQ181" s="4"/>
      <c r="XCR181" s="4"/>
      <c r="XCS181" s="4"/>
      <c r="XCT181" s="4"/>
      <c r="XCU181" s="4"/>
      <c r="XCV181" s="4"/>
      <c r="XCW181" s="4"/>
      <c r="XCX181" s="4"/>
      <c r="XCY181" s="4"/>
      <c r="XCZ181" s="4"/>
      <c r="XDA181" s="4"/>
      <c r="XDB181" s="4"/>
      <c r="XDC181" s="4"/>
      <c r="XDD181" s="4"/>
      <c r="XDE181" s="4"/>
      <c r="XDF181" s="4"/>
      <c r="XDG181" s="4"/>
      <c r="XDH181" s="4"/>
      <c r="XDI181" s="4"/>
      <c r="XDJ181" s="4"/>
      <c r="XDK181" s="4"/>
      <c r="XDL181" s="4"/>
      <c r="XDM181" s="4"/>
      <c r="XDN181" s="4"/>
      <c r="XDO181" s="4"/>
      <c r="XDP181" s="4"/>
      <c r="XDQ181" s="4"/>
      <c r="XDR181" s="4"/>
      <c r="XDS181" s="4"/>
      <c r="XDT181" s="4"/>
      <c r="XDU181" s="4"/>
      <c r="XDV181" s="4"/>
      <c r="XDW181" s="4"/>
      <c r="XDX181" s="4"/>
      <c r="XDY181" s="4"/>
      <c r="XDZ181" s="4"/>
      <c r="XEA181" s="4"/>
      <c r="XEB181" s="4"/>
      <c r="XEC181" s="4"/>
      <c r="XED181" s="4"/>
      <c r="XEE181" s="4"/>
      <c r="XEF181" s="4"/>
      <c r="XEG181" s="4"/>
      <c r="XEH181" s="4"/>
      <c r="XEI181" s="4"/>
      <c r="XEJ181" s="4"/>
      <c r="XEK181" s="4"/>
      <c r="XEL181" s="4"/>
      <c r="XEM181" s="4"/>
      <c r="XEN181" s="4"/>
      <c r="XEO181" s="4"/>
      <c r="XEP181" s="4"/>
      <c r="XEQ181" s="4"/>
      <c r="XER181" s="4"/>
      <c r="XES181" s="4"/>
      <c r="XET181" s="4"/>
      <c r="XEU181" s="4"/>
      <c r="XEV181" s="4"/>
      <c r="XEW181" s="4"/>
      <c r="XEX181" s="4"/>
      <c r="XEY181" s="4"/>
      <c r="XEZ181" s="4"/>
      <c r="XFA181" s="4"/>
      <c r="XFB181" s="4"/>
      <c r="XFC181" s="4"/>
    </row>
    <row r="182" customFormat="false" ht="15" hidden="false" customHeight="false" outlineLevel="0" collapsed="false">
      <c r="A182" s="75"/>
      <c r="B182" s="74"/>
      <c r="C182" s="30" t="s">
        <v>232</v>
      </c>
      <c r="D182" s="31" t="n">
        <f aca="false">SUM(D175:D181)</f>
        <v>770</v>
      </c>
      <c r="E182" s="44"/>
      <c r="F182" s="44"/>
      <c r="G182" s="44"/>
      <c r="H182" s="44"/>
      <c r="I182" s="44"/>
      <c r="J182" s="45"/>
      <c r="K182" s="45"/>
      <c r="L182" s="44"/>
      <c r="M182" s="44"/>
      <c r="N182" s="44"/>
      <c r="O182" s="44"/>
      <c r="P182" s="44"/>
    </row>
    <row r="183" customFormat="false" ht="14.15" hidden="false" customHeight="false" outlineLevel="0" collapsed="false">
      <c r="A183" s="81" t="s">
        <v>236</v>
      </c>
      <c r="B183" s="81"/>
      <c r="C183" s="81"/>
      <c r="D183" s="81"/>
      <c r="E183" s="32" t="n">
        <f aca="false">SUM(E175:E182)</f>
        <v>29.4946666666667</v>
      </c>
      <c r="F183" s="32" t="n">
        <f aca="false">SUM(F175:F182)</f>
        <v>24.8023333333333</v>
      </c>
      <c r="G183" s="32" t="n">
        <f aca="false">SUM(G175:G182)</f>
        <v>104.836</v>
      </c>
      <c r="H183" s="32" t="n">
        <f aca="false">SUM(H175:H182)</f>
        <v>722.17</v>
      </c>
      <c r="I183" s="32" t="n">
        <f aca="false">SUM(I175:I182)</f>
        <v>35.58</v>
      </c>
      <c r="J183" s="32" t="n">
        <f aca="false">SUM(J175:J182)</f>
        <v>0.396666666666667</v>
      </c>
      <c r="K183" s="32" t="n">
        <f aca="false">SUM(K175:K182)</f>
        <v>0.313</v>
      </c>
      <c r="L183" s="32" t="n">
        <f aca="false">SUM(L175:L182)</f>
        <v>21.848</v>
      </c>
      <c r="M183" s="32" t="n">
        <f aca="false">SUM(M175:M182)</f>
        <v>159.985</v>
      </c>
      <c r="N183" s="32" t="n">
        <f aca="false">SUM(N175:N182)</f>
        <v>145.215</v>
      </c>
      <c r="O183" s="32" t="n">
        <f aca="false">SUM(O175:O182)</f>
        <v>491.636</v>
      </c>
      <c r="P183" s="32" t="n">
        <f aca="false">SUM(P175:P182)</f>
        <v>7.03933333333333</v>
      </c>
    </row>
    <row r="184" customFormat="false" ht="56.25" hidden="false" customHeight="true" outlineLevel="0" collapsed="false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</row>
    <row r="185" customFormat="false" ht="12.75" hidden="false" customHeight="true" outlineLevel="0" collapsed="false">
      <c r="A185" s="49" t="s">
        <v>0</v>
      </c>
      <c r="B185" s="49" t="s">
        <v>1</v>
      </c>
      <c r="C185" s="7" t="s">
        <v>2</v>
      </c>
      <c r="D185" s="49" t="s">
        <v>3</v>
      </c>
      <c r="E185" s="8" t="s">
        <v>4</v>
      </c>
      <c r="F185" s="8"/>
      <c r="G185" s="8"/>
      <c r="H185" s="49" t="s">
        <v>5</v>
      </c>
      <c r="I185" s="8" t="s">
        <v>6</v>
      </c>
      <c r="J185" s="8"/>
      <c r="K185" s="8"/>
      <c r="L185" s="8"/>
      <c r="M185" s="8" t="s">
        <v>7</v>
      </c>
      <c r="N185" s="8"/>
      <c r="O185" s="8"/>
      <c r="P185" s="8"/>
    </row>
    <row r="186" customFormat="false" ht="13.8" hidden="false" customHeight="false" outlineLevel="0" collapsed="false">
      <c r="A186" s="49"/>
      <c r="B186" s="49"/>
      <c r="C186" s="7"/>
      <c r="D186" s="49"/>
      <c r="E186" s="8"/>
      <c r="F186" s="8"/>
      <c r="G186" s="8"/>
      <c r="H186" s="49"/>
      <c r="I186" s="8"/>
      <c r="J186" s="8"/>
      <c r="K186" s="8"/>
      <c r="L186" s="8"/>
      <c r="M186" s="8"/>
      <c r="N186" s="8"/>
      <c r="O186" s="8"/>
      <c r="P186" s="8"/>
    </row>
    <row r="187" customFormat="false" ht="60.75" hidden="false" customHeight="true" outlineLevel="0" collapsed="false">
      <c r="A187" s="49"/>
      <c r="B187" s="49"/>
      <c r="C187" s="7"/>
      <c r="D187" s="49"/>
      <c r="E187" s="49" t="s">
        <v>8</v>
      </c>
      <c r="F187" s="6" t="s">
        <v>9</v>
      </c>
      <c r="G187" s="49" t="s">
        <v>10</v>
      </c>
      <c r="H187" s="49"/>
      <c r="I187" s="11" t="s">
        <v>11</v>
      </c>
      <c r="J187" s="11" t="s">
        <v>12</v>
      </c>
      <c r="K187" s="11" t="s">
        <v>13</v>
      </c>
      <c r="L187" s="11" t="s">
        <v>14</v>
      </c>
      <c r="M187" s="6" t="s">
        <v>15</v>
      </c>
      <c r="N187" s="6" t="s">
        <v>16</v>
      </c>
      <c r="O187" s="6" t="s">
        <v>17</v>
      </c>
      <c r="P187" s="6" t="s">
        <v>18</v>
      </c>
    </row>
    <row r="188" customFormat="false" ht="17.35" hidden="false" customHeight="false" outlineLevel="0" collapsed="false">
      <c r="A188" s="12" t="s">
        <v>135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customFormat="false" ht="14.25" hidden="false" customHeight="true" outlineLevel="0" collapsed="false">
      <c r="A189" s="52" t="s">
        <v>20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</row>
    <row r="190" customFormat="false" ht="15" hidden="false" customHeight="true" outlineLevel="0" collapsed="false">
      <c r="A190" s="52"/>
      <c r="B190" s="14" t="s">
        <v>136</v>
      </c>
      <c r="C190" s="79" t="s">
        <v>137</v>
      </c>
      <c r="D190" s="14" t="n">
        <v>60</v>
      </c>
      <c r="E190" s="14" t="n">
        <v>0.66</v>
      </c>
      <c r="F190" s="14" t="n">
        <v>3.67</v>
      </c>
      <c r="G190" s="14" t="n">
        <v>2.75</v>
      </c>
      <c r="H190" s="14" t="n">
        <v>46.2</v>
      </c>
      <c r="I190" s="14"/>
      <c r="J190" s="14" t="n">
        <v>0.02</v>
      </c>
      <c r="K190" s="14" t="n">
        <v>0.02</v>
      </c>
      <c r="L190" s="14" t="n">
        <v>10.83</v>
      </c>
      <c r="M190" s="14" t="n">
        <v>10.64</v>
      </c>
      <c r="N190" s="14" t="n">
        <v>10.47</v>
      </c>
      <c r="O190" s="14" t="n">
        <v>19.1</v>
      </c>
      <c r="P190" s="14" t="n">
        <v>0.5</v>
      </c>
    </row>
    <row r="191" customFormat="false" ht="13.8" hidden="false" customHeight="false" outlineLevel="0" collapsed="false">
      <c r="A191" s="52"/>
      <c r="B191" s="84" t="s">
        <v>138</v>
      </c>
      <c r="C191" s="15" t="s">
        <v>237</v>
      </c>
      <c r="D191" s="21" t="n">
        <v>90</v>
      </c>
      <c r="E191" s="27" t="n">
        <f aca="false">BD191*90/110</f>
        <v>7.53545454545455</v>
      </c>
      <c r="F191" s="27" t="n">
        <f aca="false">BE191*90/110</f>
        <v>7.89545454545455</v>
      </c>
      <c r="G191" s="27" t="n">
        <f aca="false">BF191*90/110</f>
        <v>8.15727272727273</v>
      </c>
      <c r="H191" s="27" t="n">
        <v>134</v>
      </c>
      <c r="I191" s="27" t="n">
        <f aca="false">BH191*90/110</f>
        <v>11.7</v>
      </c>
      <c r="J191" s="27" t="n">
        <f aca="false">BI191*90/110</f>
        <v>0.0409090909090909</v>
      </c>
      <c r="K191" s="27" t="n">
        <f aca="false">BJ191*90/110</f>
        <v>0.0736363636363636</v>
      </c>
      <c r="L191" s="27" t="n">
        <f aca="false">BK191*90/110</f>
        <v>2.79818181818182</v>
      </c>
      <c r="M191" s="27" t="n">
        <f aca="false">BL191*90/110</f>
        <v>33.8972727272727</v>
      </c>
      <c r="N191" s="27" t="n">
        <f aca="false">BM191*90/110</f>
        <v>14.9972727272727</v>
      </c>
      <c r="O191" s="27" t="n">
        <f aca="false">BN191*90/110</f>
        <v>93.1418181818182</v>
      </c>
      <c r="P191" s="27" t="n">
        <f aca="false">BO191*90/110</f>
        <v>1.20272727272727</v>
      </c>
      <c r="BD191" s="27" t="n">
        <v>9.21</v>
      </c>
      <c r="BE191" s="27" t="n">
        <v>9.65</v>
      </c>
      <c r="BF191" s="27" t="n">
        <v>9.97</v>
      </c>
      <c r="BG191" s="27" t="n">
        <v>164</v>
      </c>
      <c r="BH191" s="27" t="n">
        <v>14.3</v>
      </c>
      <c r="BI191" s="27" t="n">
        <v>0.05</v>
      </c>
      <c r="BJ191" s="27" t="n">
        <v>0.09</v>
      </c>
      <c r="BK191" s="27" t="n">
        <v>3.42</v>
      </c>
      <c r="BL191" s="27" t="n">
        <v>41.43</v>
      </c>
      <c r="BM191" s="27" t="n">
        <v>18.33</v>
      </c>
      <c r="BN191" s="27" t="n">
        <v>113.84</v>
      </c>
      <c r="BO191" s="27" t="n">
        <v>1.47</v>
      </c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  <c r="IW191" s="4"/>
      <c r="IX191" s="4"/>
      <c r="IY191" s="4"/>
      <c r="IZ191" s="4"/>
      <c r="JA191" s="4"/>
      <c r="JB191" s="4"/>
      <c r="JC191" s="4"/>
      <c r="JD191" s="4"/>
      <c r="JE191" s="4"/>
      <c r="JF191" s="4"/>
      <c r="JG191" s="4"/>
      <c r="JH191" s="4"/>
      <c r="JI191" s="4"/>
      <c r="JJ191" s="4"/>
      <c r="JK191" s="4"/>
      <c r="JL191" s="4"/>
      <c r="JM191" s="4"/>
      <c r="JN191" s="4"/>
      <c r="JO191" s="4"/>
      <c r="JP191" s="4"/>
      <c r="JQ191" s="4"/>
      <c r="JR191" s="4"/>
      <c r="JS191" s="4"/>
      <c r="JT191" s="4"/>
      <c r="JU191" s="4"/>
      <c r="JV191" s="4"/>
      <c r="JW191" s="4"/>
      <c r="JX191" s="4"/>
      <c r="JY191" s="4"/>
      <c r="JZ191" s="4"/>
      <c r="KA191" s="4"/>
      <c r="KB191" s="4"/>
      <c r="KC191" s="4"/>
      <c r="KD191" s="4"/>
      <c r="KE191" s="4"/>
      <c r="KF191" s="4"/>
      <c r="KG191" s="4"/>
      <c r="KH191" s="4"/>
      <c r="KI191" s="4"/>
      <c r="KJ191" s="4"/>
      <c r="KK191" s="4"/>
      <c r="KL191" s="4"/>
      <c r="KM191" s="4"/>
      <c r="KN191" s="4"/>
      <c r="KO191" s="4"/>
      <c r="KP191" s="4"/>
      <c r="KQ191" s="4"/>
      <c r="KR191" s="4"/>
      <c r="KS191" s="4"/>
      <c r="KT191" s="4"/>
      <c r="KU191" s="4"/>
      <c r="KV191" s="4"/>
      <c r="KW191" s="4"/>
      <c r="KX191" s="4"/>
      <c r="KY191" s="4"/>
      <c r="KZ191" s="4"/>
      <c r="LA191" s="4"/>
      <c r="LB191" s="4"/>
      <c r="LC191" s="4"/>
      <c r="LD191" s="4"/>
      <c r="LE191" s="4"/>
      <c r="LF191" s="4"/>
      <c r="LG191" s="4"/>
      <c r="LH191" s="4"/>
      <c r="LI191" s="4"/>
      <c r="LJ191" s="4"/>
      <c r="LK191" s="4"/>
      <c r="LL191" s="4"/>
      <c r="LM191" s="4"/>
      <c r="LN191" s="4"/>
      <c r="LO191" s="4"/>
      <c r="LP191" s="4"/>
      <c r="LQ191" s="4"/>
      <c r="LR191" s="4"/>
      <c r="LS191" s="4"/>
      <c r="LT191" s="4"/>
      <c r="LU191" s="4"/>
      <c r="LV191" s="4"/>
      <c r="LW191" s="4"/>
      <c r="LX191" s="4"/>
      <c r="LY191" s="4"/>
      <c r="LZ191" s="4"/>
      <c r="MA191" s="4"/>
      <c r="MB191" s="4"/>
      <c r="MC191" s="4"/>
      <c r="MD191" s="4"/>
      <c r="ME191" s="4"/>
      <c r="MF191" s="4"/>
      <c r="MG191" s="4"/>
      <c r="MH191" s="4"/>
      <c r="MI191" s="4"/>
      <c r="MJ191" s="4"/>
      <c r="MK191" s="4"/>
      <c r="ML191" s="4"/>
      <c r="MM191" s="4"/>
      <c r="MN191" s="4"/>
      <c r="MO191" s="4"/>
      <c r="MP191" s="4"/>
      <c r="MQ191" s="4"/>
      <c r="MR191" s="4"/>
      <c r="MS191" s="4"/>
      <c r="MT191" s="4"/>
      <c r="MU191" s="4"/>
      <c r="MV191" s="4"/>
      <c r="MW191" s="4"/>
      <c r="MX191" s="4"/>
      <c r="MY191" s="4"/>
      <c r="MZ191" s="4"/>
      <c r="NA191" s="4"/>
      <c r="NB191" s="4"/>
      <c r="NC191" s="4"/>
      <c r="ND191" s="4"/>
      <c r="NE191" s="4"/>
      <c r="NF191" s="4"/>
      <c r="NG191" s="4"/>
      <c r="NH191" s="4"/>
      <c r="NI191" s="4"/>
      <c r="NJ191" s="4"/>
      <c r="NK191" s="4"/>
      <c r="NL191" s="4"/>
      <c r="NM191" s="4"/>
      <c r="NN191" s="4"/>
      <c r="NO191" s="4"/>
      <c r="NP191" s="4"/>
      <c r="NQ191" s="4"/>
      <c r="NR191" s="4"/>
      <c r="NS191" s="4"/>
      <c r="NT191" s="4"/>
      <c r="NU191" s="4"/>
      <c r="NV191" s="4"/>
      <c r="NW191" s="4"/>
      <c r="NX191" s="4"/>
      <c r="NY191" s="4"/>
      <c r="NZ191" s="4"/>
      <c r="OA191" s="4"/>
      <c r="OB191" s="4"/>
      <c r="OC191" s="4"/>
      <c r="OD191" s="4"/>
      <c r="OE191" s="4"/>
      <c r="OF191" s="4"/>
      <c r="OG191" s="4"/>
      <c r="OH191" s="4"/>
      <c r="OI191" s="4"/>
      <c r="OJ191" s="4"/>
      <c r="OK191" s="4"/>
      <c r="OL191" s="4"/>
      <c r="OM191" s="4"/>
      <c r="ON191" s="4"/>
      <c r="OO191" s="4"/>
      <c r="OP191" s="4"/>
      <c r="OQ191" s="4"/>
      <c r="OR191" s="4"/>
      <c r="OS191" s="4"/>
      <c r="OT191" s="4"/>
      <c r="OU191" s="4"/>
      <c r="OV191" s="4"/>
      <c r="OW191" s="4"/>
      <c r="OX191" s="4"/>
      <c r="OY191" s="4"/>
      <c r="OZ191" s="4"/>
      <c r="PA191" s="4"/>
      <c r="PB191" s="4"/>
      <c r="PC191" s="4"/>
      <c r="PD191" s="4"/>
      <c r="PE191" s="4"/>
      <c r="PF191" s="4"/>
      <c r="PG191" s="4"/>
      <c r="PH191" s="4"/>
      <c r="PI191" s="4"/>
      <c r="PJ191" s="4"/>
      <c r="PK191" s="4"/>
      <c r="PL191" s="4"/>
      <c r="PM191" s="4"/>
      <c r="PN191" s="4"/>
      <c r="PO191" s="4"/>
      <c r="PP191" s="4"/>
      <c r="PQ191" s="4"/>
      <c r="PR191" s="4"/>
      <c r="PS191" s="4"/>
      <c r="PT191" s="4"/>
      <c r="PU191" s="4"/>
      <c r="PV191" s="4"/>
      <c r="PW191" s="4"/>
      <c r="PX191" s="4"/>
      <c r="PY191" s="4"/>
      <c r="PZ191" s="4"/>
      <c r="QA191" s="4"/>
      <c r="QB191" s="4"/>
      <c r="QC191" s="4"/>
      <c r="QD191" s="4"/>
      <c r="QE191" s="4"/>
      <c r="QF191" s="4"/>
      <c r="QG191" s="4"/>
      <c r="QH191" s="4"/>
      <c r="QI191" s="4"/>
      <c r="QJ191" s="4"/>
      <c r="QK191" s="4"/>
      <c r="QL191" s="4"/>
      <c r="QM191" s="4"/>
      <c r="QN191" s="4"/>
      <c r="QO191" s="4"/>
      <c r="QP191" s="4"/>
      <c r="QQ191" s="4"/>
      <c r="QR191" s="4"/>
      <c r="QS191" s="4"/>
      <c r="QT191" s="4"/>
      <c r="QU191" s="4"/>
      <c r="QV191" s="4"/>
      <c r="QW191" s="4"/>
      <c r="QX191" s="4"/>
      <c r="QY191" s="4"/>
      <c r="QZ191" s="4"/>
      <c r="RA191" s="4"/>
      <c r="RB191" s="4"/>
      <c r="RC191" s="4"/>
      <c r="RD191" s="4"/>
      <c r="RE191" s="4"/>
      <c r="RF191" s="4"/>
      <c r="RG191" s="4"/>
      <c r="RH191" s="4"/>
      <c r="RI191" s="4"/>
      <c r="RJ191" s="4"/>
      <c r="RK191" s="4"/>
      <c r="RL191" s="4"/>
      <c r="RM191" s="4"/>
      <c r="RN191" s="4"/>
      <c r="RO191" s="4"/>
      <c r="RP191" s="4"/>
      <c r="RQ191" s="4"/>
      <c r="RR191" s="4"/>
      <c r="RS191" s="4"/>
      <c r="RT191" s="4"/>
      <c r="RU191" s="4"/>
      <c r="RV191" s="4"/>
      <c r="RW191" s="4"/>
      <c r="RX191" s="4"/>
      <c r="RY191" s="4"/>
      <c r="RZ191" s="4"/>
      <c r="SA191" s="4"/>
      <c r="SB191" s="4"/>
      <c r="SC191" s="4"/>
      <c r="SD191" s="4"/>
      <c r="SE191" s="4"/>
      <c r="SF191" s="4"/>
      <c r="SG191" s="4"/>
      <c r="SH191" s="4"/>
      <c r="SI191" s="4"/>
      <c r="SJ191" s="4"/>
      <c r="SK191" s="4"/>
      <c r="SL191" s="4"/>
      <c r="SM191" s="4"/>
      <c r="SN191" s="4"/>
      <c r="SO191" s="4"/>
      <c r="SP191" s="4"/>
      <c r="SQ191" s="4"/>
      <c r="SR191" s="4"/>
      <c r="SS191" s="4"/>
      <c r="ST191" s="4"/>
      <c r="SU191" s="4"/>
      <c r="SV191" s="4"/>
      <c r="SW191" s="4"/>
      <c r="SX191" s="4"/>
      <c r="SY191" s="4"/>
      <c r="SZ191" s="4"/>
      <c r="TA191" s="4"/>
      <c r="TB191" s="4"/>
      <c r="TC191" s="4"/>
      <c r="TD191" s="4"/>
      <c r="TE191" s="4"/>
      <c r="TF191" s="4"/>
      <c r="TG191" s="4"/>
      <c r="TH191" s="4"/>
      <c r="TI191" s="4"/>
      <c r="TJ191" s="4"/>
      <c r="TK191" s="4"/>
      <c r="TL191" s="4"/>
      <c r="TM191" s="4"/>
      <c r="TN191" s="4"/>
      <c r="TO191" s="4"/>
      <c r="TP191" s="4"/>
      <c r="TQ191" s="4"/>
      <c r="TR191" s="4"/>
      <c r="TS191" s="4"/>
      <c r="TT191" s="4"/>
      <c r="TU191" s="4"/>
      <c r="TV191" s="4"/>
      <c r="TW191" s="4"/>
      <c r="TX191" s="4"/>
      <c r="TY191" s="4"/>
      <c r="TZ191" s="4"/>
      <c r="UA191" s="4"/>
      <c r="UB191" s="4"/>
      <c r="UC191" s="4"/>
      <c r="UD191" s="4"/>
      <c r="UE191" s="4"/>
      <c r="UF191" s="4"/>
      <c r="UG191" s="4"/>
      <c r="UH191" s="4"/>
      <c r="UI191" s="4"/>
      <c r="UJ191" s="4"/>
      <c r="UK191" s="4"/>
      <c r="UL191" s="4"/>
      <c r="UM191" s="4"/>
      <c r="UN191" s="4"/>
      <c r="UO191" s="4"/>
      <c r="UP191" s="4"/>
      <c r="UQ191" s="4"/>
      <c r="UR191" s="4"/>
      <c r="US191" s="4"/>
      <c r="UT191" s="4"/>
      <c r="UU191" s="4"/>
      <c r="UV191" s="4"/>
      <c r="UW191" s="4"/>
      <c r="UX191" s="4"/>
      <c r="UY191" s="4"/>
      <c r="UZ191" s="4"/>
      <c r="VA191" s="4"/>
      <c r="VB191" s="4"/>
      <c r="VC191" s="4"/>
      <c r="VD191" s="4"/>
      <c r="VE191" s="4"/>
      <c r="VF191" s="4"/>
      <c r="VG191" s="4"/>
      <c r="VH191" s="4"/>
      <c r="VI191" s="4"/>
      <c r="VJ191" s="4"/>
      <c r="VK191" s="4"/>
      <c r="VL191" s="4"/>
      <c r="VM191" s="4"/>
      <c r="VN191" s="4"/>
      <c r="VO191" s="4"/>
      <c r="VP191" s="4"/>
      <c r="VQ191" s="4"/>
      <c r="VR191" s="4"/>
      <c r="VS191" s="4"/>
      <c r="VT191" s="4"/>
      <c r="VU191" s="4"/>
      <c r="VV191" s="4"/>
      <c r="VW191" s="4"/>
      <c r="VX191" s="4"/>
      <c r="VY191" s="4"/>
      <c r="VZ191" s="4"/>
      <c r="WA191" s="4"/>
      <c r="WB191" s="4"/>
      <c r="WC191" s="4"/>
      <c r="WD191" s="4"/>
      <c r="WE191" s="4"/>
      <c r="WF191" s="4"/>
      <c r="WG191" s="4"/>
      <c r="WH191" s="4"/>
      <c r="WI191" s="4"/>
      <c r="WJ191" s="4"/>
      <c r="WK191" s="4"/>
      <c r="WL191" s="4"/>
      <c r="WM191" s="4"/>
      <c r="WN191" s="4"/>
      <c r="WO191" s="4"/>
      <c r="WP191" s="4"/>
      <c r="WQ191" s="4"/>
      <c r="WR191" s="4"/>
      <c r="WS191" s="4"/>
      <c r="WT191" s="4"/>
      <c r="WU191" s="4"/>
      <c r="WV191" s="4"/>
      <c r="WW191" s="4"/>
      <c r="WX191" s="4"/>
      <c r="WY191" s="4"/>
      <c r="WZ191" s="4"/>
      <c r="XA191" s="4"/>
      <c r="XB191" s="4"/>
      <c r="XC191" s="4"/>
      <c r="XD191" s="4"/>
      <c r="XE191" s="4"/>
      <c r="XF191" s="4"/>
      <c r="XG191" s="4"/>
      <c r="XH191" s="4"/>
      <c r="XI191" s="4"/>
      <c r="XJ191" s="4"/>
      <c r="XK191" s="4"/>
      <c r="XL191" s="4"/>
      <c r="XM191" s="4"/>
      <c r="XN191" s="4"/>
      <c r="XO191" s="4"/>
      <c r="XP191" s="4"/>
      <c r="XQ191" s="4"/>
      <c r="XR191" s="4"/>
      <c r="XS191" s="4"/>
      <c r="XT191" s="4"/>
      <c r="XU191" s="4"/>
      <c r="XV191" s="4"/>
      <c r="XW191" s="4"/>
      <c r="XX191" s="4"/>
      <c r="XY191" s="4"/>
      <c r="XZ191" s="4"/>
      <c r="YA191" s="4"/>
      <c r="YB191" s="4"/>
      <c r="YC191" s="4"/>
      <c r="YD191" s="4"/>
      <c r="YE191" s="4"/>
      <c r="YF191" s="4"/>
      <c r="YG191" s="4"/>
      <c r="YH191" s="4"/>
      <c r="YI191" s="4"/>
      <c r="YJ191" s="4"/>
      <c r="YK191" s="4"/>
      <c r="YL191" s="4"/>
      <c r="YM191" s="4"/>
      <c r="YN191" s="4"/>
      <c r="YO191" s="4"/>
      <c r="YP191" s="4"/>
      <c r="YQ191" s="4"/>
      <c r="YR191" s="4"/>
      <c r="YS191" s="4"/>
      <c r="YT191" s="4"/>
      <c r="YU191" s="4"/>
      <c r="YV191" s="4"/>
      <c r="YW191" s="4"/>
      <c r="YX191" s="4"/>
      <c r="YY191" s="4"/>
      <c r="YZ191" s="4"/>
      <c r="ZA191" s="4"/>
      <c r="ZB191" s="4"/>
      <c r="ZC191" s="4"/>
      <c r="ZD191" s="4"/>
      <c r="ZE191" s="4"/>
      <c r="ZF191" s="4"/>
      <c r="ZG191" s="4"/>
      <c r="ZH191" s="4"/>
      <c r="ZI191" s="4"/>
      <c r="ZJ191" s="4"/>
      <c r="ZK191" s="4"/>
      <c r="ZL191" s="4"/>
      <c r="ZM191" s="4"/>
      <c r="ZN191" s="4"/>
      <c r="ZO191" s="4"/>
      <c r="ZP191" s="4"/>
      <c r="ZQ191" s="4"/>
      <c r="ZR191" s="4"/>
      <c r="ZS191" s="4"/>
      <c r="ZT191" s="4"/>
      <c r="ZU191" s="4"/>
      <c r="ZV191" s="4"/>
      <c r="ZW191" s="4"/>
      <c r="ZX191" s="4"/>
      <c r="ZY191" s="4"/>
      <c r="ZZ191" s="4"/>
      <c r="AAA191" s="4"/>
      <c r="AAB191" s="4"/>
      <c r="AAC191" s="4"/>
      <c r="AAD191" s="4"/>
      <c r="AAE191" s="4"/>
      <c r="AAF191" s="4"/>
      <c r="AAG191" s="4"/>
      <c r="AAH191" s="4"/>
      <c r="AAI191" s="4"/>
      <c r="AAJ191" s="4"/>
      <c r="AAK191" s="4"/>
      <c r="AAL191" s="4"/>
      <c r="AAM191" s="4"/>
      <c r="AAN191" s="4"/>
      <c r="AAO191" s="4"/>
      <c r="AAP191" s="4"/>
      <c r="AAQ191" s="4"/>
      <c r="AAR191" s="4"/>
      <c r="AAS191" s="4"/>
      <c r="AAT191" s="4"/>
      <c r="AAU191" s="4"/>
      <c r="AAV191" s="4"/>
      <c r="AAW191" s="4"/>
      <c r="AAX191" s="4"/>
      <c r="AAY191" s="4"/>
      <c r="AAZ191" s="4"/>
      <c r="ABA191" s="4"/>
      <c r="ABB191" s="4"/>
      <c r="ABC191" s="4"/>
      <c r="ABD191" s="4"/>
      <c r="ABE191" s="4"/>
      <c r="ABF191" s="4"/>
      <c r="ABG191" s="4"/>
      <c r="ABH191" s="4"/>
      <c r="ABI191" s="4"/>
      <c r="ABJ191" s="4"/>
      <c r="ABK191" s="4"/>
      <c r="ABL191" s="4"/>
      <c r="ABM191" s="4"/>
      <c r="ABN191" s="4"/>
      <c r="ABO191" s="4"/>
      <c r="ABP191" s="4"/>
      <c r="ABQ191" s="4"/>
      <c r="ABR191" s="4"/>
      <c r="ABS191" s="4"/>
      <c r="ABT191" s="4"/>
      <c r="ABU191" s="4"/>
      <c r="ABV191" s="4"/>
      <c r="ABW191" s="4"/>
      <c r="ABX191" s="4"/>
      <c r="ABY191" s="4"/>
      <c r="ABZ191" s="4"/>
      <c r="ACA191" s="4"/>
      <c r="ACB191" s="4"/>
      <c r="ACC191" s="4"/>
      <c r="ACD191" s="4"/>
      <c r="ACE191" s="4"/>
      <c r="ACF191" s="4"/>
      <c r="ACG191" s="4"/>
      <c r="ACH191" s="4"/>
      <c r="ACI191" s="4"/>
      <c r="ACJ191" s="4"/>
      <c r="ACK191" s="4"/>
      <c r="ACL191" s="4"/>
      <c r="ACM191" s="4"/>
      <c r="ACN191" s="4"/>
      <c r="ACO191" s="4"/>
      <c r="ACP191" s="4"/>
      <c r="ACQ191" s="4"/>
      <c r="ACR191" s="4"/>
      <c r="ACS191" s="4"/>
      <c r="ACT191" s="4"/>
      <c r="ACU191" s="4"/>
      <c r="ACV191" s="4"/>
      <c r="ACW191" s="4"/>
      <c r="ACX191" s="4"/>
      <c r="ACY191" s="4"/>
      <c r="ACZ191" s="4"/>
      <c r="ADA191" s="4"/>
      <c r="ADB191" s="4"/>
      <c r="ADC191" s="4"/>
      <c r="ADD191" s="4"/>
      <c r="ADE191" s="4"/>
      <c r="ADF191" s="4"/>
      <c r="ADG191" s="4"/>
      <c r="ADH191" s="4"/>
      <c r="ADI191" s="4"/>
      <c r="ADJ191" s="4"/>
      <c r="ADK191" s="4"/>
      <c r="ADL191" s="4"/>
      <c r="ADM191" s="4"/>
      <c r="ADN191" s="4"/>
      <c r="ADO191" s="4"/>
      <c r="ADP191" s="4"/>
      <c r="ADQ191" s="4"/>
      <c r="ADR191" s="4"/>
      <c r="ADS191" s="4"/>
      <c r="ADT191" s="4"/>
      <c r="ADU191" s="4"/>
      <c r="ADV191" s="4"/>
      <c r="ADW191" s="4"/>
      <c r="ADX191" s="4"/>
      <c r="ADY191" s="4"/>
      <c r="ADZ191" s="4"/>
      <c r="AEA191" s="4"/>
      <c r="AEB191" s="4"/>
      <c r="AEC191" s="4"/>
      <c r="AED191" s="4"/>
      <c r="AEE191" s="4"/>
      <c r="AEF191" s="4"/>
      <c r="AEG191" s="4"/>
      <c r="AEH191" s="4"/>
      <c r="AEI191" s="4"/>
      <c r="AEJ191" s="4"/>
      <c r="AEK191" s="4"/>
      <c r="AEL191" s="4"/>
      <c r="AEM191" s="4"/>
      <c r="AEN191" s="4"/>
      <c r="AEO191" s="4"/>
      <c r="AEP191" s="4"/>
      <c r="AEQ191" s="4"/>
      <c r="AER191" s="4"/>
      <c r="AES191" s="4"/>
      <c r="AET191" s="4"/>
      <c r="AEU191" s="4"/>
      <c r="AEV191" s="4"/>
      <c r="AEW191" s="4"/>
      <c r="AEX191" s="4"/>
      <c r="AEY191" s="4"/>
      <c r="AEZ191" s="4"/>
      <c r="AFA191" s="4"/>
      <c r="AFB191" s="4"/>
      <c r="AFC191" s="4"/>
      <c r="AFD191" s="4"/>
      <c r="AFE191" s="4"/>
      <c r="AFF191" s="4"/>
      <c r="AFG191" s="4"/>
      <c r="AFH191" s="4"/>
      <c r="AFI191" s="4"/>
      <c r="AFJ191" s="4"/>
      <c r="AFK191" s="4"/>
      <c r="AFL191" s="4"/>
      <c r="AFM191" s="4"/>
      <c r="AFN191" s="4"/>
      <c r="AFO191" s="4"/>
      <c r="AFP191" s="4"/>
      <c r="AFQ191" s="4"/>
      <c r="AFR191" s="4"/>
      <c r="AFS191" s="4"/>
      <c r="AFT191" s="4"/>
      <c r="AFU191" s="4"/>
      <c r="AFV191" s="4"/>
      <c r="AFW191" s="4"/>
      <c r="AFX191" s="4"/>
      <c r="AFY191" s="4"/>
      <c r="AFZ191" s="4"/>
      <c r="AGA191" s="4"/>
      <c r="AGB191" s="4"/>
      <c r="AGC191" s="4"/>
      <c r="AGD191" s="4"/>
      <c r="AGE191" s="4"/>
      <c r="AGF191" s="4"/>
      <c r="AGG191" s="4"/>
      <c r="AGH191" s="4"/>
      <c r="AGI191" s="4"/>
      <c r="AGJ191" s="4"/>
      <c r="AGK191" s="4"/>
      <c r="AGL191" s="4"/>
      <c r="AGM191" s="4"/>
      <c r="AGN191" s="4"/>
      <c r="AGO191" s="4"/>
      <c r="AGP191" s="4"/>
      <c r="AGQ191" s="4"/>
      <c r="AGR191" s="4"/>
      <c r="AGS191" s="4"/>
      <c r="AGT191" s="4"/>
      <c r="AGU191" s="4"/>
      <c r="AGV191" s="4"/>
      <c r="AGW191" s="4"/>
      <c r="AGX191" s="4"/>
      <c r="AGY191" s="4"/>
      <c r="AGZ191" s="4"/>
      <c r="AHA191" s="4"/>
      <c r="AHB191" s="4"/>
      <c r="AHC191" s="4"/>
      <c r="AHD191" s="4"/>
      <c r="AHE191" s="4"/>
      <c r="AHF191" s="4"/>
      <c r="AHG191" s="4"/>
      <c r="AHH191" s="4"/>
      <c r="AHI191" s="4"/>
      <c r="AHJ191" s="4"/>
      <c r="AHK191" s="4"/>
      <c r="AHL191" s="4"/>
      <c r="AHM191" s="4"/>
      <c r="AHN191" s="4"/>
      <c r="AHO191" s="4"/>
      <c r="AHP191" s="4"/>
      <c r="AHQ191" s="4"/>
      <c r="AHR191" s="4"/>
      <c r="AHS191" s="4"/>
      <c r="AHT191" s="4"/>
      <c r="AHU191" s="4"/>
      <c r="AHV191" s="4"/>
      <c r="AHW191" s="4"/>
      <c r="AHX191" s="4"/>
      <c r="AHY191" s="4"/>
      <c r="AHZ191" s="4"/>
      <c r="AIA191" s="4"/>
      <c r="AIB191" s="4"/>
      <c r="AIC191" s="4"/>
      <c r="AID191" s="4"/>
      <c r="AIE191" s="4"/>
      <c r="AIF191" s="4"/>
      <c r="AIG191" s="4"/>
      <c r="AIH191" s="4"/>
      <c r="AII191" s="4"/>
      <c r="AIJ191" s="4"/>
      <c r="AIK191" s="4"/>
      <c r="AIL191" s="4"/>
      <c r="AIM191" s="4"/>
      <c r="AIN191" s="4"/>
      <c r="AIO191" s="4"/>
      <c r="AIP191" s="4"/>
      <c r="AIQ191" s="4"/>
      <c r="AIR191" s="4"/>
      <c r="AIS191" s="4"/>
      <c r="AIT191" s="4"/>
      <c r="AIU191" s="4"/>
      <c r="AIV191" s="4"/>
      <c r="AIW191" s="4"/>
      <c r="AIX191" s="4"/>
      <c r="AIY191" s="4"/>
      <c r="AIZ191" s="4"/>
      <c r="AJA191" s="4"/>
      <c r="AJB191" s="4"/>
      <c r="AJC191" s="4"/>
      <c r="AJD191" s="4"/>
      <c r="AJE191" s="4"/>
      <c r="AJF191" s="4"/>
      <c r="AJG191" s="4"/>
      <c r="AJH191" s="4"/>
      <c r="AJI191" s="4"/>
      <c r="AJJ191" s="4"/>
      <c r="AJK191" s="4"/>
      <c r="AJL191" s="4"/>
      <c r="AJM191" s="4"/>
      <c r="AJN191" s="4"/>
      <c r="AJO191" s="4"/>
      <c r="AJP191" s="4"/>
      <c r="AJQ191" s="4"/>
      <c r="AJR191" s="4"/>
      <c r="AJS191" s="4"/>
      <c r="AJT191" s="4"/>
      <c r="AJU191" s="4"/>
      <c r="AJV191" s="4"/>
      <c r="AJW191" s="4"/>
      <c r="AJX191" s="4"/>
      <c r="AJY191" s="4"/>
      <c r="AJZ191" s="4"/>
      <c r="AKA191" s="4"/>
      <c r="AKB191" s="4"/>
      <c r="AKC191" s="4"/>
      <c r="AKD191" s="4"/>
      <c r="AKE191" s="4"/>
      <c r="AKF191" s="4"/>
      <c r="AKG191" s="4"/>
      <c r="AKH191" s="4"/>
      <c r="AKI191" s="4"/>
      <c r="AKJ191" s="4"/>
      <c r="AKK191" s="4"/>
      <c r="AKL191" s="4"/>
      <c r="AKM191" s="4"/>
      <c r="AKN191" s="4"/>
      <c r="AKO191" s="4"/>
      <c r="AKP191" s="4"/>
      <c r="AKQ191" s="4"/>
      <c r="AKR191" s="4"/>
      <c r="AKS191" s="4"/>
      <c r="AKT191" s="4"/>
      <c r="AKU191" s="4"/>
      <c r="AKV191" s="4"/>
      <c r="AKW191" s="4"/>
      <c r="AKX191" s="4"/>
      <c r="AKY191" s="4"/>
      <c r="AKZ191" s="4"/>
      <c r="ALA191" s="4"/>
      <c r="ALB191" s="4"/>
      <c r="ALC191" s="4"/>
      <c r="ALD191" s="4"/>
      <c r="ALE191" s="4"/>
      <c r="ALF191" s="4"/>
      <c r="ALG191" s="4"/>
      <c r="ALH191" s="4"/>
      <c r="ALI191" s="4"/>
      <c r="ALJ191" s="4"/>
      <c r="ALK191" s="4"/>
      <c r="ALL191" s="4"/>
      <c r="ALM191" s="4"/>
      <c r="ALN191" s="4"/>
      <c r="ALO191" s="4"/>
      <c r="ALP191" s="4"/>
      <c r="ALQ191" s="4"/>
      <c r="ALR191" s="4"/>
      <c r="ALS191" s="4"/>
      <c r="ALT191" s="4"/>
      <c r="ALU191" s="4"/>
      <c r="ALV191" s="4"/>
      <c r="ALW191" s="4"/>
      <c r="ALX191" s="4"/>
      <c r="ALY191" s="4"/>
      <c r="ALZ191" s="4"/>
      <c r="AMA191" s="4"/>
      <c r="AMB191" s="4"/>
      <c r="AMC191" s="4"/>
      <c r="AMD191" s="4"/>
      <c r="AME191" s="4"/>
      <c r="AMF191" s="4"/>
      <c r="AMG191" s="4"/>
      <c r="AMH191" s="4"/>
      <c r="AMI191" s="4"/>
      <c r="AMJ191" s="4"/>
      <c r="AMK191" s="4"/>
      <c r="AML191" s="4"/>
      <c r="AMM191" s="4"/>
      <c r="AMN191" s="4"/>
      <c r="AMO191" s="4"/>
      <c r="AMP191" s="4"/>
      <c r="AMQ191" s="4"/>
      <c r="AMR191" s="4"/>
      <c r="AMS191" s="4"/>
      <c r="AMT191" s="4"/>
      <c r="AMU191" s="4"/>
      <c r="AMV191" s="4"/>
      <c r="AMW191" s="4"/>
      <c r="AMX191" s="4"/>
      <c r="AMY191" s="4"/>
      <c r="AMZ191" s="4"/>
      <c r="ANA191" s="4"/>
      <c r="ANB191" s="4"/>
      <c r="ANC191" s="4"/>
      <c r="AND191" s="4"/>
      <c r="ANE191" s="4"/>
      <c r="ANF191" s="4"/>
      <c r="ANG191" s="4"/>
      <c r="ANH191" s="4"/>
      <c r="ANI191" s="4"/>
      <c r="ANJ191" s="4"/>
      <c r="ANK191" s="4"/>
      <c r="ANL191" s="4"/>
      <c r="ANM191" s="4"/>
      <c r="ANN191" s="4"/>
      <c r="ANO191" s="4"/>
      <c r="ANP191" s="4"/>
      <c r="ANQ191" s="4"/>
      <c r="ANR191" s="4"/>
      <c r="ANS191" s="4"/>
      <c r="ANT191" s="4"/>
      <c r="ANU191" s="4"/>
      <c r="ANV191" s="4"/>
      <c r="ANW191" s="4"/>
      <c r="ANX191" s="4"/>
      <c r="ANY191" s="4"/>
      <c r="ANZ191" s="4"/>
      <c r="AOA191" s="4"/>
      <c r="AOB191" s="4"/>
      <c r="AOC191" s="4"/>
      <c r="AOD191" s="4"/>
      <c r="AOE191" s="4"/>
      <c r="AOF191" s="4"/>
      <c r="AOG191" s="4"/>
      <c r="AOH191" s="4"/>
      <c r="AOI191" s="4"/>
      <c r="AOJ191" s="4"/>
      <c r="AOK191" s="4"/>
      <c r="AOL191" s="4"/>
      <c r="AOM191" s="4"/>
      <c r="AON191" s="4"/>
      <c r="AOO191" s="4"/>
      <c r="AOP191" s="4"/>
      <c r="AOQ191" s="4"/>
      <c r="AOR191" s="4"/>
      <c r="AOS191" s="4"/>
      <c r="AOT191" s="4"/>
      <c r="AOU191" s="4"/>
      <c r="AOV191" s="4"/>
      <c r="AOW191" s="4"/>
      <c r="AOX191" s="4"/>
      <c r="AOY191" s="4"/>
      <c r="AOZ191" s="4"/>
      <c r="APA191" s="4"/>
      <c r="APB191" s="4"/>
      <c r="APC191" s="4"/>
      <c r="APD191" s="4"/>
      <c r="APE191" s="4"/>
      <c r="APF191" s="4"/>
      <c r="APG191" s="4"/>
      <c r="APH191" s="4"/>
      <c r="API191" s="4"/>
      <c r="APJ191" s="4"/>
      <c r="APK191" s="4"/>
      <c r="APL191" s="4"/>
      <c r="APM191" s="4"/>
      <c r="APN191" s="4"/>
      <c r="APO191" s="4"/>
      <c r="APP191" s="4"/>
      <c r="APQ191" s="4"/>
      <c r="APR191" s="4"/>
      <c r="APS191" s="4"/>
      <c r="APT191" s="4"/>
      <c r="APU191" s="4"/>
      <c r="APV191" s="4"/>
      <c r="APW191" s="4"/>
      <c r="APX191" s="4"/>
      <c r="APY191" s="4"/>
      <c r="APZ191" s="4"/>
      <c r="AQA191" s="4"/>
      <c r="AQB191" s="4"/>
      <c r="AQC191" s="4"/>
      <c r="AQD191" s="4"/>
      <c r="AQE191" s="4"/>
      <c r="AQF191" s="4"/>
      <c r="AQG191" s="4"/>
      <c r="AQH191" s="4"/>
      <c r="AQI191" s="4"/>
      <c r="AQJ191" s="4"/>
      <c r="AQK191" s="4"/>
      <c r="AQL191" s="4"/>
      <c r="AQM191" s="4"/>
      <c r="AQN191" s="4"/>
      <c r="AQO191" s="4"/>
      <c r="AQP191" s="4"/>
      <c r="AQQ191" s="4"/>
      <c r="AQR191" s="4"/>
      <c r="AQS191" s="4"/>
      <c r="AQT191" s="4"/>
      <c r="AQU191" s="4"/>
      <c r="AQV191" s="4"/>
      <c r="AQW191" s="4"/>
      <c r="AQX191" s="4"/>
      <c r="AQY191" s="4"/>
      <c r="AQZ191" s="4"/>
      <c r="ARA191" s="4"/>
      <c r="ARB191" s="4"/>
      <c r="ARC191" s="4"/>
      <c r="ARD191" s="4"/>
      <c r="ARE191" s="4"/>
      <c r="ARF191" s="4"/>
      <c r="ARG191" s="4"/>
      <c r="ARH191" s="4"/>
      <c r="ARI191" s="4"/>
      <c r="ARJ191" s="4"/>
      <c r="ARK191" s="4"/>
      <c r="ARL191" s="4"/>
      <c r="ARM191" s="4"/>
      <c r="ARN191" s="4"/>
      <c r="ARO191" s="4"/>
      <c r="ARP191" s="4"/>
      <c r="ARQ191" s="4"/>
      <c r="ARR191" s="4"/>
      <c r="ARS191" s="4"/>
      <c r="ART191" s="4"/>
      <c r="ARU191" s="4"/>
      <c r="ARV191" s="4"/>
      <c r="ARW191" s="4"/>
      <c r="ARX191" s="4"/>
      <c r="ARY191" s="4"/>
      <c r="ARZ191" s="4"/>
      <c r="ASA191" s="4"/>
      <c r="ASB191" s="4"/>
      <c r="ASC191" s="4"/>
      <c r="ASD191" s="4"/>
      <c r="ASE191" s="4"/>
      <c r="ASF191" s="4"/>
      <c r="ASG191" s="4"/>
      <c r="ASH191" s="4"/>
      <c r="ASI191" s="4"/>
      <c r="ASJ191" s="4"/>
      <c r="ASK191" s="4"/>
      <c r="ASL191" s="4"/>
      <c r="ASM191" s="4"/>
      <c r="ASN191" s="4"/>
      <c r="ASO191" s="4"/>
      <c r="ASP191" s="4"/>
      <c r="ASQ191" s="4"/>
      <c r="ASR191" s="4"/>
      <c r="ASS191" s="4"/>
      <c r="AST191" s="4"/>
      <c r="ASU191" s="4"/>
      <c r="ASV191" s="4"/>
      <c r="ASW191" s="4"/>
      <c r="ASX191" s="4"/>
      <c r="ASY191" s="4"/>
      <c r="ASZ191" s="4"/>
      <c r="ATA191" s="4"/>
      <c r="ATB191" s="4"/>
      <c r="ATC191" s="4"/>
      <c r="ATD191" s="4"/>
      <c r="ATE191" s="4"/>
      <c r="ATF191" s="4"/>
      <c r="ATG191" s="4"/>
      <c r="ATH191" s="4"/>
      <c r="ATI191" s="4"/>
      <c r="ATJ191" s="4"/>
      <c r="ATK191" s="4"/>
      <c r="ATL191" s="4"/>
      <c r="ATM191" s="4"/>
      <c r="ATN191" s="4"/>
      <c r="ATO191" s="4"/>
      <c r="ATP191" s="4"/>
      <c r="ATQ191" s="4"/>
      <c r="ATR191" s="4"/>
      <c r="ATS191" s="4"/>
      <c r="ATT191" s="4"/>
      <c r="ATU191" s="4"/>
      <c r="ATV191" s="4"/>
      <c r="ATW191" s="4"/>
      <c r="ATX191" s="4"/>
      <c r="ATY191" s="4"/>
      <c r="ATZ191" s="4"/>
      <c r="AUA191" s="4"/>
      <c r="AUB191" s="4"/>
      <c r="AUC191" s="4"/>
      <c r="AUD191" s="4"/>
      <c r="AUE191" s="4"/>
      <c r="AUF191" s="4"/>
      <c r="AUG191" s="4"/>
      <c r="AUH191" s="4"/>
      <c r="AUI191" s="4"/>
      <c r="AUJ191" s="4"/>
      <c r="AUK191" s="4"/>
      <c r="AUL191" s="4"/>
      <c r="AUM191" s="4"/>
      <c r="AUN191" s="4"/>
      <c r="AUO191" s="4"/>
      <c r="AUP191" s="4"/>
      <c r="AUQ191" s="4"/>
      <c r="AUR191" s="4"/>
      <c r="AUS191" s="4"/>
      <c r="AUT191" s="4"/>
      <c r="AUU191" s="4"/>
      <c r="AUV191" s="4"/>
      <c r="AUW191" s="4"/>
      <c r="AUX191" s="4"/>
      <c r="AUY191" s="4"/>
      <c r="AUZ191" s="4"/>
      <c r="AVA191" s="4"/>
      <c r="AVB191" s="4"/>
      <c r="AVC191" s="4"/>
      <c r="AVD191" s="4"/>
      <c r="AVE191" s="4"/>
      <c r="AVF191" s="4"/>
      <c r="AVG191" s="4"/>
      <c r="AVH191" s="4"/>
      <c r="AVI191" s="4"/>
      <c r="AVJ191" s="4"/>
      <c r="AVK191" s="4"/>
      <c r="AVL191" s="4"/>
      <c r="AVM191" s="4"/>
      <c r="AVN191" s="4"/>
      <c r="AVO191" s="4"/>
      <c r="AVP191" s="4"/>
      <c r="AVQ191" s="4"/>
      <c r="AVR191" s="4"/>
      <c r="AVS191" s="4"/>
      <c r="AVT191" s="4"/>
      <c r="AVU191" s="4"/>
      <c r="AVV191" s="4"/>
      <c r="AVW191" s="4"/>
      <c r="AVX191" s="4"/>
      <c r="AVY191" s="4"/>
      <c r="AVZ191" s="4"/>
      <c r="AWA191" s="4"/>
      <c r="AWB191" s="4"/>
      <c r="AWC191" s="4"/>
      <c r="AWD191" s="4"/>
      <c r="AWE191" s="4"/>
      <c r="AWF191" s="4"/>
      <c r="AWG191" s="4"/>
      <c r="AWH191" s="4"/>
      <c r="AWI191" s="4"/>
      <c r="AWJ191" s="4"/>
      <c r="AWK191" s="4"/>
      <c r="AWL191" s="4"/>
      <c r="AWM191" s="4"/>
      <c r="AWN191" s="4"/>
      <c r="AWO191" s="4"/>
      <c r="AWP191" s="4"/>
      <c r="AWQ191" s="4"/>
      <c r="AWR191" s="4"/>
      <c r="AWS191" s="4"/>
      <c r="AWT191" s="4"/>
      <c r="AWU191" s="4"/>
      <c r="AWV191" s="4"/>
      <c r="AWW191" s="4"/>
      <c r="AWX191" s="4"/>
      <c r="AWY191" s="4"/>
      <c r="AWZ191" s="4"/>
      <c r="AXA191" s="4"/>
      <c r="AXB191" s="4"/>
      <c r="AXC191" s="4"/>
      <c r="AXD191" s="4"/>
      <c r="AXE191" s="4"/>
      <c r="AXF191" s="4"/>
      <c r="AXG191" s="4"/>
      <c r="AXH191" s="4"/>
      <c r="AXI191" s="4"/>
      <c r="AXJ191" s="4"/>
      <c r="AXK191" s="4"/>
      <c r="AXL191" s="4"/>
      <c r="AXM191" s="4"/>
      <c r="AXN191" s="4"/>
      <c r="AXO191" s="4"/>
      <c r="AXP191" s="4"/>
      <c r="AXQ191" s="4"/>
      <c r="AXR191" s="4"/>
      <c r="AXS191" s="4"/>
      <c r="AXT191" s="4"/>
      <c r="AXU191" s="4"/>
      <c r="AXV191" s="4"/>
      <c r="AXW191" s="4"/>
      <c r="AXX191" s="4"/>
      <c r="AXY191" s="4"/>
      <c r="AXZ191" s="4"/>
      <c r="AYA191" s="4"/>
      <c r="AYB191" s="4"/>
      <c r="AYC191" s="4"/>
      <c r="AYD191" s="4"/>
      <c r="AYE191" s="4"/>
      <c r="AYF191" s="4"/>
      <c r="AYG191" s="4"/>
      <c r="AYH191" s="4"/>
      <c r="AYI191" s="4"/>
      <c r="AYJ191" s="4"/>
      <c r="AYK191" s="4"/>
      <c r="AYL191" s="4"/>
      <c r="AYM191" s="4"/>
      <c r="AYN191" s="4"/>
      <c r="AYO191" s="4"/>
      <c r="AYP191" s="4"/>
      <c r="AYQ191" s="4"/>
      <c r="AYR191" s="4"/>
      <c r="AYS191" s="4"/>
      <c r="AYT191" s="4"/>
      <c r="AYU191" s="4"/>
      <c r="AYV191" s="4"/>
      <c r="AYW191" s="4"/>
      <c r="AYX191" s="4"/>
      <c r="AYY191" s="4"/>
      <c r="AYZ191" s="4"/>
      <c r="AZA191" s="4"/>
      <c r="AZB191" s="4"/>
      <c r="AZC191" s="4"/>
      <c r="AZD191" s="4"/>
      <c r="AZE191" s="4"/>
      <c r="AZF191" s="4"/>
      <c r="AZG191" s="4"/>
      <c r="AZH191" s="4"/>
      <c r="AZI191" s="4"/>
      <c r="AZJ191" s="4"/>
      <c r="AZK191" s="4"/>
      <c r="AZL191" s="4"/>
      <c r="AZM191" s="4"/>
      <c r="AZN191" s="4"/>
      <c r="AZO191" s="4"/>
      <c r="AZP191" s="4"/>
      <c r="AZQ191" s="4"/>
      <c r="AZR191" s="4"/>
      <c r="AZS191" s="4"/>
      <c r="AZT191" s="4"/>
      <c r="AZU191" s="4"/>
      <c r="AZV191" s="4"/>
      <c r="AZW191" s="4"/>
      <c r="AZX191" s="4"/>
      <c r="AZY191" s="4"/>
      <c r="AZZ191" s="4"/>
      <c r="BAA191" s="4"/>
      <c r="BAB191" s="4"/>
      <c r="BAC191" s="4"/>
      <c r="BAD191" s="4"/>
      <c r="BAE191" s="4"/>
      <c r="BAF191" s="4"/>
      <c r="BAG191" s="4"/>
      <c r="BAH191" s="4"/>
      <c r="BAI191" s="4"/>
      <c r="BAJ191" s="4"/>
      <c r="BAK191" s="4"/>
      <c r="BAL191" s="4"/>
      <c r="BAM191" s="4"/>
      <c r="BAN191" s="4"/>
      <c r="BAO191" s="4"/>
      <c r="BAP191" s="4"/>
      <c r="BAQ191" s="4"/>
      <c r="BAR191" s="4"/>
      <c r="BAS191" s="4"/>
      <c r="BAT191" s="4"/>
      <c r="BAU191" s="4"/>
      <c r="BAV191" s="4"/>
      <c r="BAW191" s="4"/>
      <c r="BAX191" s="4"/>
      <c r="BAY191" s="4"/>
      <c r="BAZ191" s="4"/>
      <c r="BBA191" s="4"/>
      <c r="BBB191" s="4"/>
      <c r="BBC191" s="4"/>
      <c r="BBD191" s="4"/>
      <c r="BBE191" s="4"/>
      <c r="BBF191" s="4"/>
      <c r="BBG191" s="4"/>
      <c r="BBH191" s="4"/>
      <c r="BBI191" s="4"/>
      <c r="BBJ191" s="4"/>
      <c r="BBK191" s="4"/>
      <c r="BBL191" s="4"/>
      <c r="BBM191" s="4"/>
      <c r="BBN191" s="4"/>
      <c r="BBO191" s="4"/>
      <c r="BBP191" s="4"/>
      <c r="BBQ191" s="4"/>
      <c r="BBR191" s="4"/>
      <c r="BBS191" s="4"/>
      <c r="BBT191" s="4"/>
      <c r="BBU191" s="4"/>
      <c r="BBV191" s="4"/>
      <c r="BBW191" s="4"/>
      <c r="BBX191" s="4"/>
      <c r="BBY191" s="4"/>
      <c r="BBZ191" s="4"/>
      <c r="BCA191" s="4"/>
      <c r="BCB191" s="4"/>
      <c r="BCC191" s="4"/>
      <c r="BCD191" s="4"/>
      <c r="BCE191" s="4"/>
      <c r="BCF191" s="4"/>
      <c r="BCG191" s="4"/>
      <c r="BCH191" s="4"/>
      <c r="BCI191" s="4"/>
      <c r="BCJ191" s="4"/>
      <c r="BCK191" s="4"/>
      <c r="BCL191" s="4"/>
      <c r="BCM191" s="4"/>
      <c r="BCN191" s="4"/>
      <c r="BCO191" s="4"/>
      <c r="BCP191" s="4"/>
      <c r="BCQ191" s="4"/>
      <c r="BCR191" s="4"/>
      <c r="BCS191" s="4"/>
      <c r="BCT191" s="4"/>
      <c r="BCU191" s="4"/>
      <c r="BCV191" s="4"/>
      <c r="BCW191" s="4"/>
      <c r="BCX191" s="4"/>
      <c r="BCY191" s="4"/>
      <c r="BCZ191" s="4"/>
      <c r="BDA191" s="4"/>
      <c r="BDB191" s="4"/>
      <c r="BDC191" s="4"/>
      <c r="BDD191" s="4"/>
      <c r="BDE191" s="4"/>
      <c r="BDF191" s="4"/>
      <c r="BDG191" s="4"/>
      <c r="BDH191" s="4"/>
      <c r="BDI191" s="4"/>
      <c r="BDJ191" s="4"/>
      <c r="BDK191" s="4"/>
      <c r="BDL191" s="4"/>
      <c r="BDM191" s="4"/>
      <c r="BDN191" s="4"/>
      <c r="BDO191" s="4"/>
      <c r="BDP191" s="4"/>
      <c r="BDQ191" s="4"/>
      <c r="BDR191" s="4"/>
      <c r="BDS191" s="4"/>
      <c r="BDT191" s="4"/>
      <c r="BDU191" s="4"/>
      <c r="BDV191" s="4"/>
      <c r="BDW191" s="4"/>
      <c r="BDX191" s="4"/>
      <c r="BDY191" s="4"/>
      <c r="BDZ191" s="4"/>
      <c r="BEA191" s="4"/>
      <c r="BEB191" s="4"/>
      <c r="BEC191" s="4"/>
      <c r="BED191" s="4"/>
      <c r="BEE191" s="4"/>
      <c r="BEF191" s="4"/>
      <c r="BEG191" s="4"/>
      <c r="BEH191" s="4"/>
      <c r="BEI191" s="4"/>
      <c r="BEJ191" s="4"/>
      <c r="BEK191" s="4"/>
      <c r="BEL191" s="4"/>
      <c r="BEM191" s="4"/>
      <c r="BEN191" s="4"/>
      <c r="BEO191" s="4"/>
      <c r="BEP191" s="4"/>
      <c r="BEQ191" s="4"/>
      <c r="BER191" s="4"/>
      <c r="BES191" s="4"/>
      <c r="BET191" s="4"/>
      <c r="BEU191" s="4"/>
      <c r="BEV191" s="4"/>
      <c r="BEW191" s="4"/>
      <c r="BEX191" s="4"/>
      <c r="BEY191" s="4"/>
      <c r="BEZ191" s="4"/>
      <c r="BFA191" s="4"/>
      <c r="BFB191" s="4"/>
      <c r="BFC191" s="4"/>
      <c r="BFD191" s="4"/>
      <c r="BFE191" s="4"/>
      <c r="BFF191" s="4"/>
      <c r="BFG191" s="4"/>
      <c r="BFH191" s="4"/>
      <c r="BFI191" s="4"/>
      <c r="BFJ191" s="4"/>
      <c r="BFK191" s="4"/>
      <c r="BFL191" s="4"/>
      <c r="BFM191" s="4"/>
      <c r="BFN191" s="4"/>
      <c r="BFO191" s="4"/>
      <c r="BFP191" s="4"/>
      <c r="BFQ191" s="4"/>
      <c r="BFR191" s="4"/>
      <c r="BFS191" s="4"/>
      <c r="BFT191" s="4"/>
      <c r="BFU191" s="4"/>
      <c r="BFV191" s="4"/>
      <c r="BFW191" s="4"/>
      <c r="BFX191" s="4"/>
      <c r="BFY191" s="4"/>
      <c r="BFZ191" s="4"/>
      <c r="BGA191" s="4"/>
      <c r="BGB191" s="4"/>
      <c r="BGC191" s="4"/>
      <c r="BGD191" s="4"/>
      <c r="BGE191" s="4"/>
      <c r="BGF191" s="4"/>
      <c r="BGG191" s="4"/>
      <c r="BGH191" s="4"/>
      <c r="BGI191" s="4"/>
      <c r="BGJ191" s="4"/>
      <c r="BGK191" s="4"/>
      <c r="BGL191" s="4"/>
      <c r="BGM191" s="4"/>
      <c r="BGN191" s="4"/>
      <c r="BGO191" s="4"/>
      <c r="BGP191" s="4"/>
      <c r="BGQ191" s="4"/>
      <c r="BGR191" s="4"/>
      <c r="BGS191" s="4"/>
      <c r="BGT191" s="4"/>
      <c r="BGU191" s="4"/>
      <c r="BGV191" s="4"/>
      <c r="BGW191" s="4"/>
      <c r="BGX191" s="4"/>
      <c r="BGY191" s="4"/>
      <c r="BGZ191" s="4"/>
      <c r="BHA191" s="4"/>
      <c r="BHB191" s="4"/>
      <c r="BHC191" s="4"/>
      <c r="BHD191" s="4"/>
      <c r="BHE191" s="4"/>
      <c r="BHF191" s="4"/>
      <c r="BHG191" s="4"/>
      <c r="BHH191" s="4"/>
      <c r="BHI191" s="4"/>
      <c r="BHJ191" s="4"/>
      <c r="BHK191" s="4"/>
      <c r="BHL191" s="4"/>
      <c r="BHM191" s="4"/>
      <c r="BHN191" s="4"/>
      <c r="BHO191" s="4"/>
      <c r="BHP191" s="4"/>
      <c r="BHQ191" s="4"/>
      <c r="BHR191" s="4"/>
      <c r="BHS191" s="4"/>
      <c r="BHT191" s="4"/>
      <c r="BHU191" s="4"/>
      <c r="BHV191" s="4"/>
      <c r="BHW191" s="4"/>
      <c r="BHX191" s="4"/>
      <c r="BHY191" s="4"/>
      <c r="BHZ191" s="4"/>
      <c r="BIA191" s="4"/>
      <c r="BIB191" s="4"/>
      <c r="BIC191" s="4"/>
      <c r="BID191" s="4"/>
      <c r="BIE191" s="4"/>
      <c r="BIF191" s="4"/>
      <c r="BIG191" s="4"/>
      <c r="BIH191" s="4"/>
      <c r="BII191" s="4"/>
      <c r="BIJ191" s="4"/>
      <c r="BIK191" s="4"/>
      <c r="BIL191" s="4"/>
      <c r="BIM191" s="4"/>
      <c r="BIN191" s="4"/>
      <c r="BIO191" s="4"/>
      <c r="BIP191" s="4"/>
      <c r="BIQ191" s="4"/>
      <c r="BIR191" s="4"/>
      <c r="BIS191" s="4"/>
      <c r="BIT191" s="4"/>
      <c r="BIU191" s="4"/>
      <c r="BIV191" s="4"/>
      <c r="BIW191" s="4"/>
      <c r="BIX191" s="4"/>
      <c r="BIY191" s="4"/>
      <c r="BIZ191" s="4"/>
      <c r="BJA191" s="4"/>
      <c r="BJB191" s="4"/>
      <c r="BJC191" s="4"/>
      <c r="BJD191" s="4"/>
      <c r="BJE191" s="4"/>
      <c r="BJF191" s="4"/>
      <c r="BJG191" s="4"/>
      <c r="BJH191" s="4"/>
      <c r="BJI191" s="4"/>
      <c r="BJJ191" s="4"/>
      <c r="BJK191" s="4"/>
      <c r="BJL191" s="4"/>
      <c r="BJM191" s="4"/>
      <c r="BJN191" s="4"/>
      <c r="BJO191" s="4"/>
      <c r="BJP191" s="4"/>
      <c r="BJQ191" s="4"/>
      <c r="BJR191" s="4"/>
      <c r="BJS191" s="4"/>
      <c r="BJT191" s="4"/>
      <c r="BJU191" s="4"/>
      <c r="BJV191" s="4"/>
      <c r="BJW191" s="4"/>
      <c r="BJX191" s="4"/>
      <c r="BJY191" s="4"/>
      <c r="BJZ191" s="4"/>
      <c r="BKA191" s="4"/>
      <c r="BKB191" s="4"/>
      <c r="BKC191" s="4"/>
      <c r="BKD191" s="4"/>
      <c r="BKE191" s="4"/>
      <c r="BKF191" s="4"/>
      <c r="BKG191" s="4"/>
      <c r="BKH191" s="4"/>
      <c r="BKI191" s="4"/>
      <c r="BKJ191" s="4"/>
      <c r="BKK191" s="4"/>
      <c r="BKL191" s="4"/>
      <c r="BKM191" s="4"/>
      <c r="BKN191" s="4"/>
      <c r="BKO191" s="4"/>
      <c r="BKP191" s="4"/>
      <c r="BKQ191" s="4"/>
      <c r="BKR191" s="4"/>
      <c r="BKS191" s="4"/>
      <c r="BKT191" s="4"/>
      <c r="BKU191" s="4"/>
      <c r="BKV191" s="4"/>
      <c r="BKW191" s="4"/>
      <c r="BKX191" s="4"/>
      <c r="BKY191" s="4"/>
      <c r="BKZ191" s="4"/>
      <c r="BLA191" s="4"/>
      <c r="BLB191" s="4"/>
      <c r="BLC191" s="4"/>
      <c r="BLD191" s="4"/>
      <c r="BLE191" s="4"/>
      <c r="BLF191" s="4"/>
      <c r="BLG191" s="4"/>
      <c r="BLH191" s="4"/>
      <c r="BLI191" s="4"/>
      <c r="BLJ191" s="4"/>
      <c r="BLK191" s="4"/>
      <c r="BLL191" s="4"/>
      <c r="BLM191" s="4"/>
      <c r="BLN191" s="4"/>
      <c r="BLO191" s="4"/>
      <c r="BLP191" s="4"/>
      <c r="BLQ191" s="4"/>
      <c r="BLR191" s="4"/>
      <c r="BLS191" s="4"/>
      <c r="BLT191" s="4"/>
      <c r="BLU191" s="4"/>
      <c r="BLV191" s="4"/>
      <c r="BLW191" s="4"/>
      <c r="BLX191" s="4"/>
      <c r="BLY191" s="4"/>
      <c r="BLZ191" s="4"/>
      <c r="BMA191" s="4"/>
      <c r="BMB191" s="4"/>
      <c r="BMC191" s="4"/>
      <c r="BMD191" s="4"/>
      <c r="BME191" s="4"/>
      <c r="BMF191" s="4"/>
      <c r="BMG191" s="4"/>
      <c r="BMH191" s="4"/>
      <c r="BMI191" s="4"/>
      <c r="BMJ191" s="4"/>
      <c r="BMK191" s="4"/>
      <c r="BML191" s="4"/>
      <c r="BMM191" s="4"/>
      <c r="BMN191" s="4"/>
      <c r="BMO191" s="4"/>
      <c r="BMP191" s="4"/>
      <c r="BMQ191" s="4"/>
      <c r="BMR191" s="4"/>
      <c r="BMS191" s="4"/>
      <c r="BMT191" s="4"/>
      <c r="BMU191" s="4"/>
      <c r="BMV191" s="4"/>
      <c r="BMW191" s="4"/>
      <c r="BMX191" s="4"/>
      <c r="BMY191" s="4"/>
      <c r="BMZ191" s="4"/>
      <c r="BNA191" s="4"/>
      <c r="BNB191" s="4"/>
      <c r="BNC191" s="4"/>
      <c r="BND191" s="4"/>
      <c r="BNE191" s="4"/>
      <c r="BNF191" s="4"/>
      <c r="BNG191" s="4"/>
      <c r="BNH191" s="4"/>
      <c r="BNI191" s="4"/>
      <c r="BNJ191" s="4"/>
      <c r="BNK191" s="4"/>
      <c r="BNL191" s="4"/>
      <c r="BNM191" s="4"/>
      <c r="BNN191" s="4"/>
      <c r="BNO191" s="4"/>
      <c r="BNP191" s="4"/>
      <c r="BNQ191" s="4"/>
      <c r="BNR191" s="4"/>
      <c r="BNS191" s="4"/>
      <c r="BNT191" s="4"/>
      <c r="BNU191" s="4"/>
      <c r="BNV191" s="4"/>
      <c r="BNW191" s="4"/>
      <c r="BNX191" s="4"/>
      <c r="BNY191" s="4"/>
      <c r="BNZ191" s="4"/>
      <c r="BOA191" s="4"/>
      <c r="BOB191" s="4"/>
      <c r="BOC191" s="4"/>
      <c r="BOD191" s="4"/>
      <c r="BOE191" s="4"/>
      <c r="BOF191" s="4"/>
      <c r="BOG191" s="4"/>
      <c r="BOH191" s="4"/>
      <c r="BOI191" s="4"/>
      <c r="BOJ191" s="4"/>
      <c r="BOK191" s="4"/>
      <c r="BOL191" s="4"/>
      <c r="BOM191" s="4"/>
      <c r="BON191" s="4"/>
      <c r="BOO191" s="4"/>
      <c r="BOP191" s="4"/>
      <c r="BOQ191" s="4"/>
      <c r="BOR191" s="4"/>
      <c r="BOS191" s="4"/>
      <c r="BOT191" s="4"/>
      <c r="BOU191" s="4"/>
      <c r="BOV191" s="4"/>
      <c r="BOW191" s="4"/>
      <c r="BOX191" s="4"/>
      <c r="BOY191" s="4"/>
      <c r="BOZ191" s="4"/>
      <c r="BPA191" s="4"/>
      <c r="BPB191" s="4"/>
      <c r="BPC191" s="4"/>
      <c r="BPD191" s="4"/>
      <c r="BPE191" s="4"/>
      <c r="BPF191" s="4"/>
      <c r="BPG191" s="4"/>
      <c r="BPH191" s="4"/>
      <c r="BPI191" s="4"/>
      <c r="BPJ191" s="4"/>
      <c r="BPK191" s="4"/>
      <c r="BPL191" s="4"/>
      <c r="BPM191" s="4"/>
      <c r="BPN191" s="4"/>
      <c r="BPO191" s="4"/>
      <c r="BPP191" s="4"/>
      <c r="BPQ191" s="4"/>
      <c r="BPR191" s="4"/>
      <c r="BPS191" s="4"/>
      <c r="BPT191" s="4"/>
      <c r="BPU191" s="4"/>
      <c r="BPV191" s="4"/>
      <c r="BPW191" s="4"/>
      <c r="BPX191" s="4"/>
      <c r="BPY191" s="4"/>
      <c r="BPZ191" s="4"/>
      <c r="BQA191" s="4"/>
      <c r="BQB191" s="4"/>
      <c r="BQC191" s="4"/>
      <c r="BQD191" s="4"/>
      <c r="BQE191" s="4"/>
      <c r="BQF191" s="4"/>
      <c r="BQG191" s="4"/>
      <c r="BQH191" s="4"/>
      <c r="BQI191" s="4"/>
      <c r="BQJ191" s="4"/>
      <c r="BQK191" s="4"/>
      <c r="BQL191" s="4"/>
      <c r="BQM191" s="4"/>
      <c r="BQN191" s="4"/>
      <c r="BQO191" s="4"/>
      <c r="BQP191" s="4"/>
      <c r="BQQ191" s="4"/>
      <c r="BQR191" s="4"/>
      <c r="BQS191" s="4"/>
      <c r="BQT191" s="4"/>
      <c r="BQU191" s="4"/>
      <c r="BQV191" s="4"/>
      <c r="BQW191" s="4"/>
      <c r="BQX191" s="4"/>
      <c r="BQY191" s="4"/>
      <c r="BQZ191" s="4"/>
      <c r="BRA191" s="4"/>
      <c r="BRB191" s="4"/>
      <c r="BRC191" s="4"/>
      <c r="BRD191" s="4"/>
      <c r="BRE191" s="4"/>
      <c r="BRF191" s="4"/>
      <c r="BRG191" s="4"/>
      <c r="BRH191" s="4"/>
      <c r="BRI191" s="4"/>
      <c r="BRJ191" s="4"/>
      <c r="BRK191" s="4"/>
      <c r="BRL191" s="4"/>
      <c r="BRM191" s="4"/>
      <c r="BRN191" s="4"/>
      <c r="BRO191" s="4"/>
      <c r="BRP191" s="4"/>
      <c r="BRQ191" s="4"/>
      <c r="BRR191" s="4"/>
      <c r="BRS191" s="4"/>
      <c r="BRT191" s="4"/>
      <c r="BRU191" s="4"/>
      <c r="BRV191" s="4"/>
      <c r="BRW191" s="4"/>
      <c r="BRX191" s="4"/>
      <c r="BRY191" s="4"/>
      <c r="BRZ191" s="4"/>
      <c r="BSA191" s="4"/>
      <c r="BSB191" s="4"/>
      <c r="BSC191" s="4"/>
      <c r="BSD191" s="4"/>
      <c r="BSE191" s="4"/>
      <c r="BSF191" s="4"/>
      <c r="BSG191" s="4"/>
      <c r="BSH191" s="4"/>
      <c r="BSI191" s="4"/>
      <c r="BSJ191" s="4"/>
      <c r="BSK191" s="4"/>
      <c r="BSL191" s="4"/>
      <c r="BSM191" s="4"/>
      <c r="BSN191" s="4"/>
      <c r="BSO191" s="4"/>
      <c r="BSP191" s="4"/>
      <c r="BSQ191" s="4"/>
      <c r="BSR191" s="4"/>
      <c r="BSS191" s="4"/>
      <c r="BST191" s="4"/>
      <c r="BSU191" s="4"/>
      <c r="BSV191" s="4"/>
      <c r="BSW191" s="4"/>
      <c r="BSX191" s="4"/>
      <c r="BSY191" s="4"/>
      <c r="BSZ191" s="4"/>
      <c r="BTA191" s="4"/>
      <c r="BTB191" s="4"/>
      <c r="BTC191" s="4"/>
      <c r="BTD191" s="4"/>
      <c r="BTE191" s="4"/>
      <c r="BTF191" s="4"/>
      <c r="BTG191" s="4"/>
      <c r="BTH191" s="4"/>
      <c r="BTI191" s="4"/>
      <c r="BTJ191" s="4"/>
      <c r="BTK191" s="4"/>
      <c r="BTL191" s="4"/>
      <c r="BTM191" s="4"/>
      <c r="BTN191" s="4"/>
      <c r="BTO191" s="4"/>
      <c r="BTP191" s="4"/>
      <c r="BTQ191" s="4"/>
      <c r="BTR191" s="4"/>
      <c r="BTS191" s="4"/>
      <c r="BTT191" s="4"/>
      <c r="BTU191" s="4"/>
      <c r="BTV191" s="4"/>
      <c r="BTW191" s="4"/>
      <c r="BTX191" s="4"/>
      <c r="BTY191" s="4"/>
      <c r="BTZ191" s="4"/>
      <c r="BUA191" s="4"/>
      <c r="BUB191" s="4"/>
      <c r="BUC191" s="4"/>
      <c r="BUD191" s="4"/>
      <c r="BUE191" s="4"/>
      <c r="BUF191" s="4"/>
      <c r="BUG191" s="4"/>
      <c r="BUH191" s="4"/>
      <c r="BUI191" s="4"/>
      <c r="BUJ191" s="4"/>
      <c r="BUK191" s="4"/>
      <c r="BUL191" s="4"/>
      <c r="BUM191" s="4"/>
      <c r="BUN191" s="4"/>
      <c r="BUO191" s="4"/>
      <c r="BUP191" s="4"/>
      <c r="BUQ191" s="4"/>
      <c r="BUR191" s="4"/>
      <c r="BUS191" s="4"/>
      <c r="BUT191" s="4"/>
      <c r="BUU191" s="4"/>
      <c r="BUV191" s="4"/>
      <c r="BUW191" s="4"/>
      <c r="BUX191" s="4"/>
      <c r="BUY191" s="4"/>
      <c r="BUZ191" s="4"/>
      <c r="BVA191" s="4"/>
      <c r="BVB191" s="4"/>
      <c r="BVC191" s="4"/>
      <c r="BVD191" s="4"/>
      <c r="BVE191" s="4"/>
      <c r="BVF191" s="4"/>
      <c r="BVG191" s="4"/>
      <c r="BVH191" s="4"/>
      <c r="BVI191" s="4"/>
      <c r="BVJ191" s="4"/>
      <c r="BVK191" s="4"/>
      <c r="BVL191" s="4"/>
      <c r="BVM191" s="4"/>
      <c r="BVN191" s="4"/>
      <c r="BVO191" s="4"/>
      <c r="BVP191" s="4"/>
      <c r="BVQ191" s="4"/>
      <c r="BVR191" s="4"/>
      <c r="BVS191" s="4"/>
      <c r="BVT191" s="4"/>
      <c r="BVU191" s="4"/>
      <c r="BVV191" s="4"/>
      <c r="BVW191" s="4"/>
      <c r="BVX191" s="4"/>
      <c r="BVY191" s="4"/>
      <c r="BVZ191" s="4"/>
      <c r="BWA191" s="4"/>
      <c r="BWB191" s="4"/>
      <c r="BWC191" s="4"/>
      <c r="BWD191" s="4"/>
      <c r="BWE191" s="4"/>
      <c r="BWF191" s="4"/>
      <c r="BWG191" s="4"/>
      <c r="BWH191" s="4"/>
      <c r="BWI191" s="4"/>
      <c r="BWJ191" s="4"/>
      <c r="BWK191" s="4"/>
      <c r="BWL191" s="4"/>
      <c r="BWM191" s="4"/>
      <c r="BWN191" s="4"/>
      <c r="BWO191" s="4"/>
      <c r="BWP191" s="4"/>
      <c r="BWQ191" s="4"/>
      <c r="BWR191" s="4"/>
      <c r="BWS191" s="4"/>
      <c r="BWT191" s="4"/>
      <c r="BWU191" s="4"/>
      <c r="BWV191" s="4"/>
      <c r="BWW191" s="4"/>
      <c r="BWX191" s="4"/>
      <c r="BWY191" s="4"/>
      <c r="BWZ191" s="4"/>
      <c r="BXA191" s="4"/>
      <c r="BXB191" s="4"/>
      <c r="BXC191" s="4"/>
      <c r="BXD191" s="4"/>
      <c r="BXE191" s="4"/>
      <c r="BXF191" s="4"/>
      <c r="BXG191" s="4"/>
      <c r="BXH191" s="4"/>
      <c r="BXI191" s="4"/>
      <c r="BXJ191" s="4"/>
      <c r="BXK191" s="4"/>
      <c r="BXL191" s="4"/>
      <c r="BXM191" s="4"/>
      <c r="BXN191" s="4"/>
      <c r="BXO191" s="4"/>
      <c r="BXP191" s="4"/>
      <c r="BXQ191" s="4"/>
      <c r="BXR191" s="4"/>
      <c r="BXS191" s="4"/>
      <c r="BXT191" s="4"/>
      <c r="BXU191" s="4"/>
      <c r="BXV191" s="4"/>
      <c r="BXW191" s="4"/>
      <c r="BXX191" s="4"/>
      <c r="BXY191" s="4"/>
      <c r="BXZ191" s="4"/>
      <c r="BYA191" s="4"/>
      <c r="BYB191" s="4"/>
      <c r="BYC191" s="4"/>
      <c r="BYD191" s="4"/>
      <c r="BYE191" s="4"/>
      <c r="BYF191" s="4"/>
      <c r="BYG191" s="4"/>
      <c r="BYH191" s="4"/>
      <c r="BYI191" s="4"/>
      <c r="BYJ191" s="4"/>
      <c r="BYK191" s="4"/>
      <c r="BYL191" s="4"/>
      <c r="BYM191" s="4"/>
      <c r="BYN191" s="4"/>
      <c r="BYO191" s="4"/>
      <c r="BYP191" s="4"/>
      <c r="BYQ191" s="4"/>
      <c r="BYR191" s="4"/>
      <c r="BYS191" s="4"/>
      <c r="BYT191" s="4"/>
      <c r="BYU191" s="4"/>
      <c r="BYV191" s="4"/>
      <c r="BYW191" s="4"/>
      <c r="BYX191" s="4"/>
      <c r="BYY191" s="4"/>
      <c r="BYZ191" s="4"/>
      <c r="BZA191" s="4"/>
      <c r="BZB191" s="4"/>
      <c r="BZC191" s="4"/>
      <c r="BZD191" s="4"/>
      <c r="BZE191" s="4"/>
      <c r="BZF191" s="4"/>
      <c r="BZG191" s="4"/>
      <c r="BZH191" s="4"/>
      <c r="BZI191" s="4"/>
      <c r="BZJ191" s="4"/>
      <c r="BZK191" s="4"/>
      <c r="BZL191" s="4"/>
      <c r="BZM191" s="4"/>
      <c r="BZN191" s="4"/>
      <c r="BZO191" s="4"/>
      <c r="BZP191" s="4"/>
      <c r="BZQ191" s="4"/>
      <c r="BZR191" s="4"/>
      <c r="BZS191" s="4"/>
      <c r="BZT191" s="4"/>
      <c r="BZU191" s="4"/>
      <c r="BZV191" s="4"/>
      <c r="BZW191" s="4"/>
      <c r="BZX191" s="4"/>
      <c r="BZY191" s="4"/>
      <c r="BZZ191" s="4"/>
      <c r="CAA191" s="4"/>
      <c r="CAB191" s="4"/>
      <c r="CAC191" s="4"/>
      <c r="CAD191" s="4"/>
      <c r="CAE191" s="4"/>
      <c r="CAF191" s="4"/>
      <c r="CAG191" s="4"/>
      <c r="CAH191" s="4"/>
      <c r="CAI191" s="4"/>
      <c r="CAJ191" s="4"/>
      <c r="CAK191" s="4"/>
      <c r="CAL191" s="4"/>
      <c r="CAM191" s="4"/>
      <c r="CAN191" s="4"/>
      <c r="CAO191" s="4"/>
      <c r="CAP191" s="4"/>
      <c r="CAQ191" s="4"/>
      <c r="CAR191" s="4"/>
      <c r="CAS191" s="4"/>
      <c r="CAT191" s="4"/>
      <c r="CAU191" s="4"/>
      <c r="CAV191" s="4"/>
      <c r="CAW191" s="4"/>
      <c r="CAX191" s="4"/>
      <c r="CAY191" s="4"/>
      <c r="CAZ191" s="4"/>
      <c r="CBA191" s="4"/>
      <c r="CBB191" s="4"/>
      <c r="CBC191" s="4"/>
      <c r="CBD191" s="4"/>
      <c r="CBE191" s="4"/>
      <c r="CBF191" s="4"/>
      <c r="CBG191" s="4"/>
      <c r="CBH191" s="4"/>
      <c r="CBI191" s="4"/>
      <c r="CBJ191" s="4"/>
      <c r="CBK191" s="4"/>
      <c r="CBL191" s="4"/>
      <c r="CBM191" s="4"/>
      <c r="CBN191" s="4"/>
      <c r="CBO191" s="4"/>
      <c r="CBP191" s="4"/>
      <c r="CBQ191" s="4"/>
      <c r="CBR191" s="4"/>
      <c r="CBS191" s="4"/>
      <c r="CBT191" s="4"/>
      <c r="CBU191" s="4"/>
      <c r="CBV191" s="4"/>
      <c r="CBW191" s="4"/>
      <c r="CBX191" s="4"/>
      <c r="CBY191" s="4"/>
      <c r="CBZ191" s="4"/>
      <c r="CCA191" s="4"/>
      <c r="CCB191" s="4"/>
      <c r="CCC191" s="4"/>
      <c r="CCD191" s="4"/>
      <c r="CCE191" s="4"/>
      <c r="CCF191" s="4"/>
      <c r="CCG191" s="4"/>
      <c r="CCH191" s="4"/>
      <c r="CCI191" s="4"/>
      <c r="CCJ191" s="4"/>
      <c r="CCK191" s="4"/>
      <c r="CCL191" s="4"/>
      <c r="CCM191" s="4"/>
      <c r="CCN191" s="4"/>
      <c r="CCO191" s="4"/>
      <c r="CCP191" s="4"/>
      <c r="CCQ191" s="4"/>
      <c r="CCR191" s="4"/>
      <c r="CCS191" s="4"/>
      <c r="CCT191" s="4"/>
      <c r="CCU191" s="4"/>
      <c r="CCV191" s="4"/>
      <c r="CCW191" s="4"/>
      <c r="CCX191" s="4"/>
      <c r="CCY191" s="4"/>
      <c r="CCZ191" s="4"/>
      <c r="CDA191" s="4"/>
      <c r="CDB191" s="4"/>
      <c r="CDC191" s="4"/>
      <c r="CDD191" s="4"/>
      <c r="CDE191" s="4"/>
      <c r="CDF191" s="4"/>
      <c r="CDG191" s="4"/>
      <c r="CDH191" s="4"/>
      <c r="CDI191" s="4"/>
      <c r="CDJ191" s="4"/>
      <c r="CDK191" s="4"/>
      <c r="CDL191" s="4"/>
      <c r="CDM191" s="4"/>
      <c r="CDN191" s="4"/>
      <c r="CDO191" s="4"/>
      <c r="CDP191" s="4"/>
      <c r="CDQ191" s="4"/>
      <c r="CDR191" s="4"/>
      <c r="CDS191" s="4"/>
      <c r="CDT191" s="4"/>
      <c r="CDU191" s="4"/>
      <c r="CDV191" s="4"/>
      <c r="CDW191" s="4"/>
      <c r="CDX191" s="4"/>
      <c r="CDY191" s="4"/>
      <c r="CDZ191" s="4"/>
      <c r="CEA191" s="4"/>
      <c r="CEB191" s="4"/>
      <c r="CEC191" s="4"/>
      <c r="CED191" s="4"/>
      <c r="CEE191" s="4"/>
      <c r="CEF191" s="4"/>
      <c r="CEG191" s="4"/>
      <c r="CEH191" s="4"/>
      <c r="CEI191" s="4"/>
      <c r="CEJ191" s="4"/>
      <c r="CEK191" s="4"/>
      <c r="CEL191" s="4"/>
      <c r="CEM191" s="4"/>
      <c r="CEN191" s="4"/>
      <c r="CEO191" s="4"/>
      <c r="CEP191" s="4"/>
      <c r="CEQ191" s="4"/>
      <c r="CER191" s="4"/>
      <c r="CES191" s="4"/>
      <c r="CET191" s="4"/>
      <c r="CEU191" s="4"/>
      <c r="CEV191" s="4"/>
      <c r="CEW191" s="4"/>
      <c r="CEX191" s="4"/>
      <c r="CEY191" s="4"/>
      <c r="CEZ191" s="4"/>
      <c r="CFA191" s="4"/>
      <c r="CFB191" s="4"/>
      <c r="CFC191" s="4"/>
      <c r="CFD191" s="4"/>
      <c r="CFE191" s="4"/>
      <c r="CFF191" s="4"/>
      <c r="CFG191" s="4"/>
      <c r="CFH191" s="4"/>
      <c r="CFI191" s="4"/>
      <c r="CFJ191" s="4"/>
      <c r="CFK191" s="4"/>
      <c r="CFL191" s="4"/>
      <c r="CFM191" s="4"/>
      <c r="CFN191" s="4"/>
      <c r="CFO191" s="4"/>
      <c r="CFP191" s="4"/>
      <c r="CFQ191" s="4"/>
      <c r="CFR191" s="4"/>
      <c r="CFS191" s="4"/>
      <c r="CFT191" s="4"/>
      <c r="CFU191" s="4"/>
      <c r="CFV191" s="4"/>
      <c r="CFW191" s="4"/>
      <c r="CFX191" s="4"/>
      <c r="CFY191" s="4"/>
      <c r="CFZ191" s="4"/>
      <c r="CGA191" s="4"/>
      <c r="CGB191" s="4"/>
      <c r="CGC191" s="4"/>
      <c r="CGD191" s="4"/>
      <c r="CGE191" s="4"/>
      <c r="CGF191" s="4"/>
      <c r="CGG191" s="4"/>
      <c r="CGH191" s="4"/>
      <c r="CGI191" s="4"/>
      <c r="CGJ191" s="4"/>
      <c r="CGK191" s="4"/>
      <c r="CGL191" s="4"/>
      <c r="CGM191" s="4"/>
      <c r="CGN191" s="4"/>
      <c r="CGO191" s="4"/>
      <c r="CGP191" s="4"/>
      <c r="CGQ191" s="4"/>
      <c r="CGR191" s="4"/>
      <c r="CGS191" s="4"/>
      <c r="CGT191" s="4"/>
      <c r="CGU191" s="4"/>
      <c r="CGV191" s="4"/>
      <c r="CGW191" s="4"/>
      <c r="CGX191" s="4"/>
      <c r="CGY191" s="4"/>
      <c r="CGZ191" s="4"/>
      <c r="CHA191" s="4"/>
      <c r="CHB191" s="4"/>
      <c r="CHC191" s="4"/>
      <c r="CHD191" s="4"/>
      <c r="CHE191" s="4"/>
      <c r="CHF191" s="4"/>
      <c r="CHG191" s="4"/>
      <c r="CHH191" s="4"/>
      <c r="CHI191" s="4"/>
      <c r="CHJ191" s="4"/>
      <c r="CHK191" s="4"/>
      <c r="CHL191" s="4"/>
      <c r="CHM191" s="4"/>
      <c r="CHN191" s="4"/>
      <c r="CHO191" s="4"/>
      <c r="CHP191" s="4"/>
      <c r="CHQ191" s="4"/>
      <c r="CHR191" s="4"/>
      <c r="CHS191" s="4"/>
      <c r="CHT191" s="4"/>
      <c r="CHU191" s="4"/>
      <c r="CHV191" s="4"/>
      <c r="CHW191" s="4"/>
      <c r="CHX191" s="4"/>
      <c r="CHY191" s="4"/>
      <c r="CHZ191" s="4"/>
      <c r="CIA191" s="4"/>
      <c r="CIB191" s="4"/>
      <c r="CIC191" s="4"/>
      <c r="CID191" s="4"/>
      <c r="CIE191" s="4"/>
      <c r="CIF191" s="4"/>
      <c r="CIG191" s="4"/>
      <c r="CIH191" s="4"/>
      <c r="CII191" s="4"/>
      <c r="CIJ191" s="4"/>
      <c r="CIK191" s="4"/>
      <c r="CIL191" s="4"/>
      <c r="CIM191" s="4"/>
      <c r="CIN191" s="4"/>
      <c r="CIO191" s="4"/>
      <c r="CIP191" s="4"/>
      <c r="CIQ191" s="4"/>
      <c r="CIR191" s="4"/>
      <c r="CIS191" s="4"/>
      <c r="CIT191" s="4"/>
      <c r="CIU191" s="4"/>
      <c r="CIV191" s="4"/>
      <c r="CIW191" s="4"/>
      <c r="CIX191" s="4"/>
      <c r="CIY191" s="4"/>
      <c r="CIZ191" s="4"/>
      <c r="CJA191" s="4"/>
      <c r="CJB191" s="4"/>
      <c r="CJC191" s="4"/>
      <c r="CJD191" s="4"/>
      <c r="CJE191" s="4"/>
      <c r="CJF191" s="4"/>
      <c r="CJG191" s="4"/>
      <c r="CJH191" s="4"/>
      <c r="CJI191" s="4"/>
      <c r="CJJ191" s="4"/>
      <c r="CJK191" s="4"/>
      <c r="CJL191" s="4"/>
      <c r="CJM191" s="4"/>
      <c r="CJN191" s="4"/>
      <c r="CJO191" s="4"/>
      <c r="CJP191" s="4"/>
      <c r="CJQ191" s="4"/>
      <c r="CJR191" s="4"/>
      <c r="CJS191" s="4"/>
      <c r="CJT191" s="4"/>
      <c r="CJU191" s="4"/>
      <c r="CJV191" s="4"/>
      <c r="CJW191" s="4"/>
      <c r="CJX191" s="4"/>
      <c r="CJY191" s="4"/>
      <c r="CJZ191" s="4"/>
      <c r="CKA191" s="4"/>
      <c r="CKB191" s="4"/>
      <c r="CKC191" s="4"/>
      <c r="CKD191" s="4"/>
      <c r="CKE191" s="4"/>
      <c r="CKF191" s="4"/>
      <c r="CKG191" s="4"/>
      <c r="CKH191" s="4"/>
      <c r="CKI191" s="4"/>
      <c r="CKJ191" s="4"/>
      <c r="CKK191" s="4"/>
      <c r="CKL191" s="4"/>
      <c r="CKM191" s="4"/>
      <c r="CKN191" s="4"/>
      <c r="CKO191" s="4"/>
      <c r="CKP191" s="4"/>
      <c r="CKQ191" s="4"/>
      <c r="CKR191" s="4"/>
      <c r="CKS191" s="4"/>
      <c r="CKT191" s="4"/>
      <c r="CKU191" s="4"/>
      <c r="CKV191" s="4"/>
      <c r="CKW191" s="4"/>
      <c r="CKX191" s="4"/>
      <c r="CKY191" s="4"/>
      <c r="CKZ191" s="4"/>
      <c r="CLA191" s="4"/>
      <c r="CLB191" s="4"/>
      <c r="CLC191" s="4"/>
      <c r="CLD191" s="4"/>
      <c r="CLE191" s="4"/>
      <c r="CLF191" s="4"/>
      <c r="CLG191" s="4"/>
      <c r="CLH191" s="4"/>
      <c r="CLI191" s="4"/>
      <c r="CLJ191" s="4"/>
      <c r="CLK191" s="4"/>
      <c r="CLL191" s="4"/>
      <c r="CLM191" s="4"/>
      <c r="CLN191" s="4"/>
      <c r="CLO191" s="4"/>
      <c r="CLP191" s="4"/>
      <c r="CLQ191" s="4"/>
      <c r="CLR191" s="4"/>
      <c r="CLS191" s="4"/>
      <c r="CLT191" s="4"/>
      <c r="CLU191" s="4"/>
      <c r="CLV191" s="4"/>
      <c r="CLW191" s="4"/>
      <c r="CLX191" s="4"/>
      <c r="CLY191" s="4"/>
      <c r="CLZ191" s="4"/>
      <c r="CMA191" s="4"/>
      <c r="CMB191" s="4"/>
      <c r="CMC191" s="4"/>
      <c r="CMD191" s="4"/>
      <c r="CME191" s="4"/>
      <c r="CMF191" s="4"/>
      <c r="CMG191" s="4"/>
      <c r="CMH191" s="4"/>
      <c r="CMI191" s="4"/>
      <c r="CMJ191" s="4"/>
      <c r="CMK191" s="4"/>
      <c r="CML191" s="4"/>
      <c r="CMM191" s="4"/>
      <c r="CMN191" s="4"/>
      <c r="CMO191" s="4"/>
      <c r="CMP191" s="4"/>
      <c r="CMQ191" s="4"/>
      <c r="CMR191" s="4"/>
      <c r="CMS191" s="4"/>
      <c r="CMT191" s="4"/>
      <c r="CMU191" s="4"/>
      <c r="CMV191" s="4"/>
      <c r="CMW191" s="4"/>
      <c r="CMX191" s="4"/>
      <c r="CMY191" s="4"/>
      <c r="CMZ191" s="4"/>
      <c r="CNA191" s="4"/>
      <c r="CNB191" s="4"/>
      <c r="CNC191" s="4"/>
      <c r="CND191" s="4"/>
      <c r="CNE191" s="4"/>
      <c r="CNF191" s="4"/>
      <c r="CNG191" s="4"/>
      <c r="CNH191" s="4"/>
      <c r="CNI191" s="4"/>
      <c r="CNJ191" s="4"/>
      <c r="CNK191" s="4"/>
      <c r="CNL191" s="4"/>
      <c r="CNM191" s="4"/>
      <c r="CNN191" s="4"/>
      <c r="CNO191" s="4"/>
      <c r="CNP191" s="4"/>
      <c r="CNQ191" s="4"/>
      <c r="CNR191" s="4"/>
      <c r="CNS191" s="4"/>
      <c r="CNT191" s="4"/>
      <c r="CNU191" s="4"/>
      <c r="CNV191" s="4"/>
      <c r="CNW191" s="4"/>
      <c r="CNX191" s="4"/>
      <c r="CNY191" s="4"/>
      <c r="CNZ191" s="4"/>
      <c r="COA191" s="4"/>
      <c r="COB191" s="4"/>
      <c r="COC191" s="4"/>
      <c r="COD191" s="4"/>
      <c r="COE191" s="4"/>
      <c r="COF191" s="4"/>
      <c r="COG191" s="4"/>
      <c r="COH191" s="4"/>
      <c r="COI191" s="4"/>
      <c r="COJ191" s="4"/>
      <c r="COK191" s="4"/>
      <c r="COL191" s="4"/>
      <c r="COM191" s="4"/>
      <c r="CON191" s="4"/>
      <c r="COO191" s="4"/>
      <c r="COP191" s="4"/>
      <c r="COQ191" s="4"/>
      <c r="COR191" s="4"/>
      <c r="COS191" s="4"/>
      <c r="COT191" s="4"/>
      <c r="COU191" s="4"/>
      <c r="COV191" s="4"/>
      <c r="COW191" s="4"/>
      <c r="COX191" s="4"/>
      <c r="COY191" s="4"/>
      <c r="COZ191" s="4"/>
      <c r="CPA191" s="4"/>
      <c r="CPB191" s="4"/>
      <c r="CPC191" s="4"/>
      <c r="CPD191" s="4"/>
      <c r="CPE191" s="4"/>
      <c r="CPF191" s="4"/>
      <c r="CPG191" s="4"/>
      <c r="CPH191" s="4"/>
      <c r="CPI191" s="4"/>
      <c r="CPJ191" s="4"/>
      <c r="CPK191" s="4"/>
      <c r="CPL191" s="4"/>
      <c r="CPM191" s="4"/>
      <c r="CPN191" s="4"/>
      <c r="CPO191" s="4"/>
      <c r="CPP191" s="4"/>
      <c r="CPQ191" s="4"/>
      <c r="CPR191" s="4"/>
      <c r="CPS191" s="4"/>
      <c r="CPT191" s="4"/>
      <c r="CPU191" s="4"/>
      <c r="CPV191" s="4"/>
      <c r="CPW191" s="4"/>
      <c r="CPX191" s="4"/>
      <c r="CPY191" s="4"/>
      <c r="CPZ191" s="4"/>
      <c r="CQA191" s="4"/>
      <c r="CQB191" s="4"/>
      <c r="CQC191" s="4"/>
      <c r="CQD191" s="4"/>
      <c r="CQE191" s="4"/>
      <c r="CQF191" s="4"/>
      <c r="CQG191" s="4"/>
      <c r="CQH191" s="4"/>
      <c r="CQI191" s="4"/>
      <c r="CQJ191" s="4"/>
      <c r="CQK191" s="4"/>
      <c r="CQL191" s="4"/>
      <c r="CQM191" s="4"/>
      <c r="CQN191" s="4"/>
      <c r="CQO191" s="4"/>
      <c r="CQP191" s="4"/>
      <c r="CQQ191" s="4"/>
      <c r="CQR191" s="4"/>
      <c r="CQS191" s="4"/>
      <c r="CQT191" s="4"/>
      <c r="CQU191" s="4"/>
      <c r="CQV191" s="4"/>
      <c r="CQW191" s="4"/>
      <c r="CQX191" s="4"/>
      <c r="CQY191" s="4"/>
      <c r="CQZ191" s="4"/>
      <c r="CRA191" s="4"/>
      <c r="CRB191" s="4"/>
      <c r="CRC191" s="4"/>
      <c r="CRD191" s="4"/>
      <c r="CRE191" s="4"/>
      <c r="CRF191" s="4"/>
      <c r="CRG191" s="4"/>
      <c r="CRH191" s="4"/>
      <c r="CRI191" s="4"/>
      <c r="CRJ191" s="4"/>
      <c r="CRK191" s="4"/>
      <c r="CRL191" s="4"/>
      <c r="CRM191" s="4"/>
      <c r="CRN191" s="4"/>
      <c r="CRO191" s="4"/>
      <c r="CRP191" s="4"/>
      <c r="CRQ191" s="4"/>
      <c r="CRR191" s="4"/>
      <c r="CRS191" s="4"/>
      <c r="CRT191" s="4"/>
      <c r="CRU191" s="4"/>
      <c r="CRV191" s="4"/>
      <c r="CRW191" s="4"/>
      <c r="CRX191" s="4"/>
      <c r="CRY191" s="4"/>
      <c r="CRZ191" s="4"/>
      <c r="CSA191" s="4"/>
      <c r="CSB191" s="4"/>
      <c r="CSC191" s="4"/>
      <c r="CSD191" s="4"/>
      <c r="CSE191" s="4"/>
      <c r="CSF191" s="4"/>
      <c r="CSG191" s="4"/>
      <c r="CSH191" s="4"/>
      <c r="CSI191" s="4"/>
      <c r="CSJ191" s="4"/>
      <c r="CSK191" s="4"/>
      <c r="CSL191" s="4"/>
      <c r="CSM191" s="4"/>
      <c r="CSN191" s="4"/>
      <c r="CSO191" s="4"/>
      <c r="CSP191" s="4"/>
      <c r="CSQ191" s="4"/>
      <c r="CSR191" s="4"/>
      <c r="CSS191" s="4"/>
      <c r="CST191" s="4"/>
      <c r="CSU191" s="4"/>
      <c r="CSV191" s="4"/>
      <c r="CSW191" s="4"/>
      <c r="CSX191" s="4"/>
      <c r="CSY191" s="4"/>
      <c r="CSZ191" s="4"/>
      <c r="CTA191" s="4"/>
      <c r="CTB191" s="4"/>
      <c r="CTC191" s="4"/>
      <c r="CTD191" s="4"/>
      <c r="CTE191" s="4"/>
      <c r="CTF191" s="4"/>
      <c r="CTG191" s="4"/>
      <c r="CTH191" s="4"/>
      <c r="CTI191" s="4"/>
      <c r="CTJ191" s="4"/>
      <c r="CTK191" s="4"/>
      <c r="CTL191" s="4"/>
      <c r="CTM191" s="4"/>
      <c r="CTN191" s="4"/>
      <c r="CTO191" s="4"/>
      <c r="CTP191" s="4"/>
      <c r="CTQ191" s="4"/>
      <c r="CTR191" s="4"/>
      <c r="CTS191" s="4"/>
      <c r="CTT191" s="4"/>
      <c r="CTU191" s="4"/>
      <c r="CTV191" s="4"/>
      <c r="CTW191" s="4"/>
      <c r="CTX191" s="4"/>
      <c r="CTY191" s="4"/>
      <c r="CTZ191" s="4"/>
      <c r="CUA191" s="4"/>
      <c r="CUB191" s="4"/>
      <c r="CUC191" s="4"/>
      <c r="CUD191" s="4"/>
      <c r="CUE191" s="4"/>
      <c r="CUF191" s="4"/>
      <c r="CUG191" s="4"/>
      <c r="CUH191" s="4"/>
      <c r="CUI191" s="4"/>
      <c r="CUJ191" s="4"/>
      <c r="CUK191" s="4"/>
      <c r="CUL191" s="4"/>
      <c r="CUM191" s="4"/>
      <c r="CUN191" s="4"/>
      <c r="CUO191" s="4"/>
      <c r="CUP191" s="4"/>
      <c r="CUQ191" s="4"/>
      <c r="CUR191" s="4"/>
      <c r="CUS191" s="4"/>
      <c r="CUT191" s="4"/>
      <c r="CUU191" s="4"/>
      <c r="CUV191" s="4"/>
      <c r="CUW191" s="4"/>
      <c r="CUX191" s="4"/>
      <c r="CUY191" s="4"/>
      <c r="CUZ191" s="4"/>
      <c r="CVA191" s="4"/>
      <c r="CVB191" s="4"/>
      <c r="CVC191" s="4"/>
      <c r="CVD191" s="4"/>
      <c r="CVE191" s="4"/>
      <c r="CVF191" s="4"/>
      <c r="CVG191" s="4"/>
      <c r="CVH191" s="4"/>
      <c r="CVI191" s="4"/>
      <c r="CVJ191" s="4"/>
      <c r="CVK191" s="4"/>
      <c r="CVL191" s="4"/>
      <c r="CVM191" s="4"/>
      <c r="CVN191" s="4"/>
      <c r="CVO191" s="4"/>
      <c r="CVP191" s="4"/>
      <c r="CVQ191" s="4"/>
      <c r="CVR191" s="4"/>
      <c r="CVS191" s="4"/>
      <c r="CVT191" s="4"/>
      <c r="CVU191" s="4"/>
      <c r="CVV191" s="4"/>
      <c r="CVW191" s="4"/>
      <c r="CVX191" s="4"/>
      <c r="CVY191" s="4"/>
      <c r="CVZ191" s="4"/>
      <c r="CWA191" s="4"/>
      <c r="CWB191" s="4"/>
      <c r="CWC191" s="4"/>
      <c r="CWD191" s="4"/>
      <c r="CWE191" s="4"/>
      <c r="CWF191" s="4"/>
      <c r="CWG191" s="4"/>
      <c r="CWH191" s="4"/>
      <c r="CWI191" s="4"/>
      <c r="CWJ191" s="4"/>
      <c r="CWK191" s="4"/>
      <c r="CWL191" s="4"/>
      <c r="CWM191" s="4"/>
      <c r="CWN191" s="4"/>
      <c r="CWO191" s="4"/>
      <c r="CWP191" s="4"/>
      <c r="CWQ191" s="4"/>
      <c r="CWR191" s="4"/>
      <c r="CWS191" s="4"/>
      <c r="CWT191" s="4"/>
      <c r="CWU191" s="4"/>
      <c r="CWV191" s="4"/>
      <c r="CWW191" s="4"/>
      <c r="CWX191" s="4"/>
      <c r="CWY191" s="4"/>
      <c r="CWZ191" s="4"/>
      <c r="CXA191" s="4"/>
      <c r="CXB191" s="4"/>
      <c r="CXC191" s="4"/>
      <c r="CXD191" s="4"/>
      <c r="CXE191" s="4"/>
      <c r="CXF191" s="4"/>
      <c r="CXG191" s="4"/>
      <c r="CXH191" s="4"/>
      <c r="CXI191" s="4"/>
      <c r="CXJ191" s="4"/>
      <c r="CXK191" s="4"/>
      <c r="CXL191" s="4"/>
      <c r="CXM191" s="4"/>
      <c r="CXN191" s="4"/>
      <c r="CXO191" s="4"/>
      <c r="CXP191" s="4"/>
      <c r="CXQ191" s="4"/>
      <c r="CXR191" s="4"/>
      <c r="CXS191" s="4"/>
      <c r="CXT191" s="4"/>
      <c r="CXU191" s="4"/>
      <c r="CXV191" s="4"/>
      <c r="CXW191" s="4"/>
      <c r="CXX191" s="4"/>
      <c r="CXY191" s="4"/>
      <c r="CXZ191" s="4"/>
      <c r="CYA191" s="4"/>
      <c r="CYB191" s="4"/>
      <c r="CYC191" s="4"/>
      <c r="CYD191" s="4"/>
      <c r="CYE191" s="4"/>
      <c r="CYF191" s="4"/>
      <c r="CYG191" s="4"/>
      <c r="CYH191" s="4"/>
      <c r="CYI191" s="4"/>
      <c r="CYJ191" s="4"/>
      <c r="CYK191" s="4"/>
      <c r="CYL191" s="4"/>
      <c r="CYM191" s="4"/>
      <c r="CYN191" s="4"/>
      <c r="CYO191" s="4"/>
      <c r="CYP191" s="4"/>
      <c r="CYQ191" s="4"/>
      <c r="CYR191" s="4"/>
      <c r="CYS191" s="4"/>
      <c r="CYT191" s="4"/>
      <c r="CYU191" s="4"/>
      <c r="CYV191" s="4"/>
      <c r="CYW191" s="4"/>
      <c r="CYX191" s="4"/>
      <c r="CYY191" s="4"/>
      <c r="CYZ191" s="4"/>
      <c r="CZA191" s="4"/>
      <c r="CZB191" s="4"/>
      <c r="CZC191" s="4"/>
      <c r="CZD191" s="4"/>
      <c r="CZE191" s="4"/>
      <c r="CZF191" s="4"/>
      <c r="CZG191" s="4"/>
      <c r="CZH191" s="4"/>
      <c r="CZI191" s="4"/>
      <c r="CZJ191" s="4"/>
      <c r="CZK191" s="4"/>
      <c r="CZL191" s="4"/>
      <c r="CZM191" s="4"/>
      <c r="CZN191" s="4"/>
      <c r="CZO191" s="4"/>
      <c r="CZP191" s="4"/>
      <c r="CZQ191" s="4"/>
      <c r="CZR191" s="4"/>
      <c r="CZS191" s="4"/>
      <c r="CZT191" s="4"/>
      <c r="CZU191" s="4"/>
      <c r="CZV191" s="4"/>
      <c r="CZW191" s="4"/>
      <c r="CZX191" s="4"/>
      <c r="CZY191" s="4"/>
      <c r="CZZ191" s="4"/>
      <c r="DAA191" s="4"/>
      <c r="DAB191" s="4"/>
      <c r="DAC191" s="4"/>
      <c r="DAD191" s="4"/>
      <c r="DAE191" s="4"/>
      <c r="DAF191" s="4"/>
      <c r="DAG191" s="4"/>
      <c r="DAH191" s="4"/>
      <c r="DAI191" s="4"/>
      <c r="DAJ191" s="4"/>
      <c r="DAK191" s="4"/>
      <c r="DAL191" s="4"/>
      <c r="DAM191" s="4"/>
      <c r="DAN191" s="4"/>
      <c r="DAO191" s="4"/>
      <c r="DAP191" s="4"/>
      <c r="DAQ191" s="4"/>
      <c r="DAR191" s="4"/>
      <c r="DAS191" s="4"/>
      <c r="DAT191" s="4"/>
      <c r="DAU191" s="4"/>
      <c r="DAV191" s="4"/>
      <c r="DAW191" s="4"/>
      <c r="DAX191" s="4"/>
      <c r="DAY191" s="4"/>
      <c r="DAZ191" s="4"/>
      <c r="DBA191" s="4"/>
      <c r="DBB191" s="4"/>
      <c r="DBC191" s="4"/>
      <c r="DBD191" s="4"/>
      <c r="DBE191" s="4"/>
      <c r="DBF191" s="4"/>
      <c r="DBG191" s="4"/>
      <c r="DBH191" s="4"/>
      <c r="DBI191" s="4"/>
      <c r="DBJ191" s="4"/>
      <c r="DBK191" s="4"/>
      <c r="DBL191" s="4"/>
      <c r="DBM191" s="4"/>
      <c r="DBN191" s="4"/>
      <c r="DBO191" s="4"/>
      <c r="DBP191" s="4"/>
      <c r="DBQ191" s="4"/>
      <c r="DBR191" s="4"/>
      <c r="DBS191" s="4"/>
      <c r="DBT191" s="4"/>
      <c r="DBU191" s="4"/>
      <c r="DBV191" s="4"/>
      <c r="DBW191" s="4"/>
      <c r="DBX191" s="4"/>
      <c r="DBY191" s="4"/>
      <c r="DBZ191" s="4"/>
      <c r="DCA191" s="4"/>
      <c r="DCB191" s="4"/>
      <c r="DCC191" s="4"/>
      <c r="DCD191" s="4"/>
      <c r="DCE191" s="4"/>
      <c r="DCF191" s="4"/>
      <c r="DCG191" s="4"/>
      <c r="DCH191" s="4"/>
      <c r="DCI191" s="4"/>
      <c r="DCJ191" s="4"/>
      <c r="DCK191" s="4"/>
      <c r="DCL191" s="4"/>
      <c r="DCM191" s="4"/>
      <c r="DCN191" s="4"/>
      <c r="DCO191" s="4"/>
      <c r="DCP191" s="4"/>
      <c r="DCQ191" s="4"/>
      <c r="DCR191" s="4"/>
      <c r="DCS191" s="4"/>
      <c r="DCT191" s="4"/>
      <c r="DCU191" s="4"/>
      <c r="DCV191" s="4"/>
      <c r="DCW191" s="4"/>
      <c r="DCX191" s="4"/>
      <c r="DCY191" s="4"/>
      <c r="DCZ191" s="4"/>
      <c r="DDA191" s="4"/>
      <c r="DDB191" s="4"/>
      <c r="DDC191" s="4"/>
      <c r="DDD191" s="4"/>
      <c r="DDE191" s="4"/>
      <c r="DDF191" s="4"/>
      <c r="DDG191" s="4"/>
      <c r="DDH191" s="4"/>
      <c r="DDI191" s="4"/>
      <c r="DDJ191" s="4"/>
      <c r="DDK191" s="4"/>
      <c r="DDL191" s="4"/>
      <c r="DDM191" s="4"/>
      <c r="DDN191" s="4"/>
      <c r="DDO191" s="4"/>
      <c r="DDP191" s="4"/>
      <c r="DDQ191" s="4"/>
      <c r="DDR191" s="4"/>
      <c r="DDS191" s="4"/>
      <c r="DDT191" s="4"/>
      <c r="DDU191" s="4"/>
      <c r="DDV191" s="4"/>
      <c r="DDW191" s="4"/>
      <c r="DDX191" s="4"/>
      <c r="DDY191" s="4"/>
      <c r="DDZ191" s="4"/>
      <c r="DEA191" s="4"/>
      <c r="DEB191" s="4"/>
      <c r="DEC191" s="4"/>
      <c r="DED191" s="4"/>
      <c r="DEE191" s="4"/>
      <c r="DEF191" s="4"/>
      <c r="DEG191" s="4"/>
      <c r="DEH191" s="4"/>
      <c r="DEI191" s="4"/>
      <c r="DEJ191" s="4"/>
      <c r="DEK191" s="4"/>
      <c r="DEL191" s="4"/>
      <c r="DEM191" s="4"/>
      <c r="DEN191" s="4"/>
      <c r="DEO191" s="4"/>
      <c r="DEP191" s="4"/>
      <c r="DEQ191" s="4"/>
      <c r="DER191" s="4"/>
      <c r="DES191" s="4"/>
      <c r="DET191" s="4"/>
      <c r="DEU191" s="4"/>
      <c r="DEV191" s="4"/>
      <c r="DEW191" s="4"/>
      <c r="DEX191" s="4"/>
      <c r="DEY191" s="4"/>
      <c r="DEZ191" s="4"/>
      <c r="DFA191" s="4"/>
      <c r="DFB191" s="4"/>
      <c r="DFC191" s="4"/>
      <c r="DFD191" s="4"/>
      <c r="DFE191" s="4"/>
      <c r="DFF191" s="4"/>
      <c r="DFG191" s="4"/>
      <c r="DFH191" s="4"/>
      <c r="DFI191" s="4"/>
      <c r="DFJ191" s="4"/>
      <c r="DFK191" s="4"/>
      <c r="DFL191" s="4"/>
      <c r="DFM191" s="4"/>
      <c r="DFN191" s="4"/>
      <c r="DFO191" s="4"/>
      <c r="DFP191" s="4"/>
      <c r="DFQ191" s="4"/>
      <c r="DFR191" s="4"/>
      <c r="DFS191" s="4"/>
      <c r="DFT191" s="4"/>
      <c r="DFU191" s="4"/>
      <c r="DFV191" s="4"/>
      <c r="DFW191" s="4"/>
      <c r="DFX191" s="4"/>
      <c r="DFY191" s="4"/>
      <c r="DFZ191" s="4"/>
      <c r="DGA191" s="4"/>
      <c r="DGB191" s="4"/>
      <c r="DGC191" s="4"/>
      <c r="DGD191" s="4"/>
      <c r="DGE191" s="4"/>
      <c r="DGF191" s="4"/>
      <c r="DGG191" s="4"/>
      <c r="DGH191" s="4"/>
      <c r="DGI191" s="4"/>
      <c r="DGJ191" s="4"/>
      <c r="DGK191" s="4"/>
      <c r="DGL191" s="4"/>
      <c r="DGM191" s="4"/>
      <c r="DGN191" s="4"/>
      <c r="DGO191" s="4"/>
      <c r="DGP191" s="4"/>
      <c r="DGQ191" s="4"/>
      <c r="DGR191" s="4"/>
      <c r="DGS191" s="4"/>
      <c r="DGT191" s="4"/>
      <c r="DGU191" s="4"/>
      <c r="DGV191" s="4"/>
      <c r="DGW191" s="4"/>
      <c r="DGX191" s="4"/>
      <c r="DGY191" s="4"/>
      <c r="DGZ191" s="4"/>
      <c r="DHA191" s="4"/>
      <c r="DHB191" s="4"/>
      <c r="DHC191" s="4"/>
      <c r="DHD191" s="4"/>
      <c r="DHE191" s="4"/>
      <c r="DHF191" s="4"/>
      <c r="DHG191" s="4"/>
      <c r="DHH191" s="4"/>
      <c r="DHI191" s="4"/>
      <c r="DHJ191" s="4"/>
      <c r="DHK191" s="4"/>
      <c r="DHL191" s="4"/>
      <c r="DHM191" s="4"/>
      <c r="DHN191" s="4"/>
      <c r="DHO191" s="4"/>
      <c r="DHP191" s="4"/>
      <c r="DHQ191" s="4"/>
      <c r="DHR191" s="4"/>
      <c r="DHS191" s="4"/>
      <c r="DHT191" s="4"/>
      <c r="DHU191" s="4"/>
      <c r="DHV191" s="4"/>
      <c r="DHW191" s="4"/>
      <c r="DHX191" s="4"/>
      <c r="DHY191" s="4"/>
      <c r="DHZ191" s="4"/>
      <c r="DIA191" s="4"/>
      <c r="DIB191" s="4"/>
      <c r="DIC191" s="4"/>
      <c r="DID191" s="4"/>
      <c r="DIE191" s="4"/>
      <c r="DIF191" s="4"/>
      <c r="DIG191" s="4"/>
      <c r="DIH191" s="4"/>
      <c r="DII191" s="4"/>
      <c r="DIJ191" s="4"/>
      <c r="DIK191" s="4"/>
      <c r="DIL191" s="4"/>
      <c r="DIM191" s="4"/>
      <c r="DIN191" s="4"/>
      <c r="DIO191" s="4"/>
      <c r="DIP191" s="4"/>
      <c r="DIQ191" s="4"/>
      <c r="DIR191" s="4"/>
      <c r="DIS191" s="4"/>
      <c r="DIT191" s="4"/>
      <c r="DIU191" s="4"/>
      <c r="DIV191" s="4"/>
      <c r="DIW191" s="4"/>
      <c r="DIX191" s="4"/>
      <c r="DIY191" s="4"/>
      <c r="DIZ191" s="4"/>
      <c r="DJA191" s="4"/>
      <c r="DJB191" s="4"/>
      <c r="DJC191" s="4"/>
      <c r="DJD191" s="4"/>
      <c r="DJE191" s="4"/>
      <c r="DJF191" s="4"/>
      <c r="DJG191" s="4"/>
      <c r="DJH191" s="4"/>
      <c r="DJI191" s="4"/>
      <c r="DJJ191" s="4"/>
      <c r="DJK191" s="4"/>
      <c r="DJL191" s="4"/>
      <c r="DJM191" s="4"/>
      <c r="DJN191" s="4"/>
      <c r="DJO191" s="4"/>
      <c r="DJP191" s="4"/>
      <c r="DJQ191" s="4"/>
      <c r="DJR191" s="4"/>
      <c r="DJS191" s="4"/>
      <c r="DJT191" s="4"/>
      <c r="DJU191" s="4"/>
      <c r="DJV191" s="4"/>
      <c r="DJW191" s="4"/>
      <c r="DJX191" s="4"/>
      <c r="DJY191" s="4"/>
      <c r="DJZ191" s="4"/>
      <c r="DKA191" s="4"/>
      <c r="DKB191" s="4"/>
      <c r="DKC191" s="4"/>
      <c r="DKD191" s="4"/>
      <c r="DKE191" s="4"/>
      <c r="DKF191" s="4"/>
      <c r="DKG191" s="4"/>
      <c r="DKH191" s="4"/>
      <c r="DKI191" s="4"/>
      <c r="DKJ191" s="4"/>
      <c r="DKK191" s="4"/>
      <c r="DKL191" s="4"/>
      <c r="DKM191" s="4"/>
      <c r="DKN191" s="4"/>
      <c r="DKO191" s="4"/>
      <c r="DKP191" s="4"/>
      <c r="DKQ191" s="4"/>
      <c r="DKR191" s="4"/>
      <c r="DKS191" s="4"/>
      <c r="DKT191" s="4"/>
      <c r="DKU191" s="4"/>
      <c r="DKV191" s="4"/>
      <c r="DKW191" s="4"/>
      <c r="DKX191" s="4"/>
      <c r="DKY191" s="4"/>
      <c r="DKZ191" s="4"/>
      <c r="DLA191" s="4"/>
      <c r="DLB191" s="4"/>
      <c r="DLC191" s="4"/>
      <c r="DLD191" s="4"/>
      <c r="DLE191" s="4"/>
      <c r="DLF191" s="4"/>
      <c r="DLG191" s="4"/>
      <c r="DLH191" s="4"/>
      <c r="DLI191" s="4"/>
      <c r="DLJ191" s="4"/>
      <c r="DLK191" s="4"/>
      <c r="DLL191" s="4"/>
      <c r="DLM191" s="4"/>
      <c r="DLN191" s="4"/>
      <c r="DLO191" s="4"/>
      <c r="DLP191" s="4"/>
      <c r="DLQ191" s="4"/>
      <c r="DLR191" s="4"/>
      <c r="DLS191" s="4"/>
      <c r="DLT191" s="4"/>
      <c r="DLU191" s="4"/>
      <c r="DLV191" s="4"/>
      <c r="DLW191" s="4"/>
      <c r="DLX191" s="4"/>
      <c r="DLY191" s="4"/>
      <c r="DLZ191" s="4"/>
      <c r="DMA191" s="4"/>
      <c r="DMB191" s="4"/>
      <c r="DMC191" s="4"/>
      <c r="DMD191" s="4"/>
      <c r="DME191" s="4"/>
      <c r="DMF191" s="4"/>
      <c r="DMG191" s="4"/>
      <c r="DMH191" s="4"/>
      <c r="DMI191" s="4"/>
      <c r="DMJ191" s="4"/>
      <c r="DMK191" s="4"/>
      <c r="DML191" s="4"/>
      <c r="DMM191" s="4"/>
      <c r="DMN191" s="4"/>
      <c r="DMO191" s="4"/>
      <c r="DMP191" s="4"/>
      <c r="DMQ191" s="4"/>
      <c r="DMR191" s="4"/>
      <c r="DMS191" s="4"/>
      <c r="DMT191" s="4"/>
      <c r="DMU191" s="4"/>
      <c r="DMV191" s="4"/>
      <c r="DMW191" s="4"/>
      <c r="DMX191" s="4"/>
      <c r="DMY191" s="4"/>
      <c r="DMZ191" s="4"/>
      <c r="DNA191" s="4"/>
      <c r="DNB191" s="4"/>
      <c r="DNC191" s="4"/>
      <c r="DND191" s="4"/>
      <c r="DNE191" s="4"/>
      <c r="DNF191" s="4"/>
      <c r="DNG191" s="4"/>
      <c r="DNH191" s="4"/>
      <c r="DNI191" s="4"/>
      <c r="DNJ191" s="4"/>
      <c r="DNK191" s="4"/>
      <c r="DNL191" s="4"/>
      <c r="DNM191" s="4"/>
      <c r="DNN191" s="4"/>
      <c r="DNO191" s="4"/>
      <c r="DNP191" s="4"/>
      <c r="DNQ191" s="4"/>
      <c r="DNR191" s="4"/>
      <c r="DNS191" s="4"/>
      <c r="DNT191" s="4"/>
      <c r="DNU191" s="4"/>
      <c r="DNV191" s="4"/>
      <c r="DNW191" s="4"/>
      <c r="DNX191" s="4"/>
      <c r="DNY191" s="4"/>
      <c r="DNZ191" s="4"/>
      <c r="DOA191" s="4"/>
      <c r="DOB191" s="4"/>
      <c r="DOC191" s="4"/>
      <c r="DOD191" s="4"/>
      <c r="DOE191" s="4"/>
      <c r="DOF191" s="4"/>
      <c r="DOG191" s="4"/>
      <c r="DOH191" s="4"/>
      <c r="DOI191" s="4"/>
      <c r="DOJ191" s="4"/>
      <c r="DOK191" s="4"/>
      <c r="DOL191" s="4"/>
      <c r="DOM191" s="4"/>
      <c r="DON191" s="4"/>
      <c r="DOO191" s="4"/>
      <c r="DOP191" s="4"/>
      <c r="DOQ191" s="4"/>
      <c r="DOR191" s="4"/>
      <c r="DOS191" s="4"/>
      <c r="DOT191" s="4"/>
      <c r="DOU191" s="4"/>
      <c r="DOV191" s="4"/>
      <c r="DOW191" s="4"/>
      <c r="DOX191" s="4"/>
      <c r="DOY191" s="4"/>
      <c r="DOZ191" s="4"/>
      <c r="DPA191" s="4"/>
      <c r="DPB191" s="4"/>
      <c r="DPC191" s="4"/>
      <c r="DPD191" s="4"/>
      <c r="DPE191" s="4"/>
      <c r="DPF191" s="4"/>
      <c r="DPG191" s="4"/>
      <c r="DPH191" s="4"/>
      <c r="DPI191" s="4"/>
      <c r="DPJ191" s="4"/>
      <c r="DPK191" s="4"/>
      <c r="DPL191" s="4"/>
      <c r="DPM191" s="4"/>
      <c r="DPN191" s="4"/>
      <c r="DPO191" s="4"/>
      <c r="DPP191" s="4"/>
      <c r="DPQ191" s="4"/>
      <c r="DPR191" s="4"/>
      <c r="DPS191" s="4"/>
      <c r="DPT191" s="4"/>
      <c r="DPU191" s="4"/>
      <c r="DPV191" s="4"/>
      <c r="DPW191" s="4"/>
      <c r="DPX191" s="4"/>
      <c r="DPY191" s="4"/>
      <c r="DPZ191" s="4"/>
      <c r="DQA191" s="4"/>
      <c r="DQB191" s="4"/>
      <c r="DQC191" s="4"/>
      <c r="DQD191" s="4"/>
      <c r="DQE191" s="4"/>
      <c r="DQF191" s="4"/>
      <c r="DQG191" s="4"/>
      <c r="DQH191" s="4"/>
      <c r="DQI191" s="4"/>
      <c r="DQJ191" s="4"/>
      <c r="DQK191" s="4"/>
      <c r="DQL191" s="4"/>
      <c r="DQM191" s="4"/>
      <c r="DQN191" s="4"/>
      <c r="DQO191" s="4"/>
      <c r="DQP191" s="4"/>
      <c r="DQQ191" s="4"/>
      <c r="DQR191" s="4"/>
      <c r="DQS191" s="4"/>
      <c r="DQT191" s="4"/>
      <c r="DQU191" s="4"/>
      <c r="DQV191" s="4"/>
      <c r="DQW191" s="4"/>
      <c r="DQX191" s="4"/>
      <c r="DQY191" s="4"/>
      <c r="DQZ191" s="4"/>
      <c r="DRA191" s="4"/>
      <c r="DRB191" s="4"/>
      <c r="DRC191" s="4"/>
      <c r="DRD191" s="4"/>
      <c r="DRE191" s="4"/>
      <c r="DRF191" s="4"/>
      <c r="DRG191" s="4"/>
      <c r="DRH191" s="4"/>
      <c r="DRI191" s="4"/>
      <c r="DRJ191" s="4"/>
      <c r="DRK191" s="4"/>
      <c r="DRL191" s="4"/>
      <c r="DRM191" s="4"/>
      <c r="DRN191" s="4"/>
      <c r="DRO191" s="4"/>
      <c r="DRP191" s="4"/>
      <c r="DRQ191" s="4"/>
      <c r="DRR191" s="4"/>
      <c r="DRS191" s="4"/>
      <c r="DRT191" s="4"/>
      <c r="DRU191" s="4"/>
      <c r="DRV191" s="4"/>
      <c r="DRW191" s="4"/>
      <c r="DRX191" s="4"/>
      <c r="DRY191" s="4"/>
      <c r="DRZ191" s="4"/>
      <c r="DSA191" s="4"/>
      <c r="DSB191" s="4"/>
      <c r="DSC191" s="4"/>
      <c r="DSD191" s="4"/>
      <c r="DSE191" s="4"/>
      <c r="DSF191" s="4"/>
      <c r="DSG191" s="4"/>
      <c r="DSH191" s="4"/>
      <c r="DSI191" s="4"/>
      <c r="DSJ191" s="4"/>
      <c r="DSK191" s="4"/>
      <c r="DSL191" s="4"/>
      <c r="DSM191" s="4"/>
      <c r="DSN191" s="4"/>
      <c r="DSO191" s="4"/>
      <c r="DSP191" s="4"/>
      <c r="DSQ191" s="4"/>
      <c r="DSR191" s="4"/>
      <c r="DSS191" s="4"/>
      <c r="DST191" s="4"/>
      <c r="DSU191" s="4"/>
      <c r="DSV191" s="4"/>
      <c r="DSW191" s="4"/>
      <c r="DSX191" s="4"/>
      <c r="DSY191" s="4"/>
      <c r="DSZ191" s="4"/>
      <c r="DTA191" s="4"/>
      <c r="DTB191" s="4"/>
      <c r="DTC191" s="4"/>
      <c r="DTD191" s="4"/>
      <c r="DTE191" s="4"/>
      <c r="DTF191" s="4"/>
      <c r="DTG191" s="4"/>
      <c r="DTH191" s="4"/>
      <c r="DTI191" s="4"/>
      <c r="DTJ191" s="4"/>
      <c r="DTK191" s="4"/>
      <c r="DTL191" s="4"/>
      <c r="DTM191" s="4"/>
      <c r="DTN191" s="4"/>
      <c r="DTO191" s="4"/>
      <c r="DTP191" s="4"/>
      <c r="DTQ191" s="4"/>
      <c r="DTR191" s="4"/>
      <c r="DTS191" s="4"/>
      <c r="DTT191" s="4"/>
      <c r="DTU191" s="4"/>
      <c r="DTV191" s="4"/>
      <c r="DTW191" s="4"/>
      <c r="DTX191" s="4"/>
      <c r="DTY191" s="4"/>
      <c r="DTZ191" s="4"/>
      <c r="DUA191" s="4"/>
      <c r="DUB191" s="4"/>
      <c r="DUC191" s="4"/>
      <c r="DUD191" s="4"/>
      <c r="DUE191" s="4"/>
      <c r="DUF191" s="4"/>
      <c r="DUG191" s="4"/>
      <c r="DUH191" s="4"/>
      <c r="DUI191" s="4"/>
      <c r="DUJ191" s="4"/>
      <c r="DUK191" s="4"/>
      <c r="DUL191" s="4"/>
      <c r="DUM191" s="4"/>
      <c r="DUN191" s="4"/>
      <c r="DUO191" s="4"/>
      <c r="DUP191" s="4"/>
      <c r="DUQ191" s="4"/>
      <c r="DUR191" s="4"/>
      <c r="DUS191" s="4"/>
      <c r="DUT191" s="4"/>
      <c r="DUU191" s="4"/>
      <c r="DUV191" s="4"/>
      <c r="DUW191" s="4"/>
      <c r="DUX191" s="4"/>
      <c r="DUY191" s="4"/>
      <c r="DUZ191" s="4"/>
      <c r="DVA191" s="4"/>
      <c r="DVB191" s="4"/>
      <c r="DVC191" s="4"/>
      <c r="DVD191" s="4"/>
      <c r="DVE191" s="4"/>
      <c r="DVF191" s="4"/>
      <c r="DVG191" s="4"/>
      <c r="DVH191" s="4"/>
      <c r="DVI191" s="4"/>
      <c r="DVJ191" s="4"/>
      <c r="DVK191" s="4"/>
      <c r="DVL191" s="4"/>
      <c r="DVM191" s="4"/>
      <c r="DVN191" s="4"/>
      <c r="DVO191" s="4"/>
      <c r="DVP191" s="4"/>
      <c r="DVQ191" s="4"/>
      <c r="DVR191" s="4"/>
      <c r="DVS191" s="4"/>
      <c r="DVT191" s="4"/>
      <c r="DVU191" s="4"/>
      <c r="DVV191" s="4"/>
      <c r="DVW191" s="4"/>
      <c r="DVX191" s="4"/>
      <c r="DVY191" s="4"/>
      <c r="DVZ191" s="4"/>
      <c r="DWA191" s="4"/>
      <c r="DWB191" s="4"/>
      <c r="DWC191" s="4"/>
      <c r="DWD191" s="4"/>
      <c r="DWE191" s="4"/>
      <c r="DWF191" s="4"/>
      <c r="DWG191" s="4"/>
      <c r="DWH191" s="4"/>
      <c r="DWI191" s="4"/>
      <c r="DWJ191" s="4"/>
      <c r="DWK191" s="4"/>
      <c r="DWL191" s="4"/>
      <c r="DWM191" s="4"/>
      <c r="DWN191" s="4"/>
      <c r="DWO191" s="4"/>
      <c r="DWP191" s="4"/>
      <c r="DWQ191" s="4"/>
      <c r="DWR191" s="4"/>
      <c r="DWS191" s="4"/>
      <c r="DWT191" s="4"/>
      <c r="DWU191" s="4"/>
      <c r="DWV191" s="4"/>
      <c r="DWW191" s="4"/>
      <c r="DWX191" s="4"/>
      <c r="DWY191" s="4"/>
      <c r="DWZ191" s="4"/>
      <c r="DXA191" s="4"/>
      <c r="DXB191" s="4"/>
      <c r="DXC191" s="4"/>
      <c r="DXD191" s="4"/>
      <c r="DXE191" s="4"/>
      <c r="DXF191" s="4"/>
      <c r="DXG191" s="4"/>
      <c r="DXH191" s="4"/>
      <c r="DXI191" s="4"/>
      <c r="DXJ191" s="4"/>
      <c r="DXK191" s="4"/>
      <c r="DXL191" s="4"/>
      <c r="DXM191" s="4"/>
      <c r="DXN191" s="4"/>
      <c r="DXO191" s="4"/>
      <c r="DXP191" s="4"/>
      <c r="DXQ191" s="4"/>
      <c r="DXR191" s="4"/>
      <c r="DXS191" s="4"/>
      <c r="DXT191" s="4"/>
      <c r="DXU191" s="4"/>
      <c r="DXV191" s="4"/>
      <c r="DXW191" s="4"/>
      <c r="DXX191" s="4"/>
      <c r="DXY191" s="4"/>
      <c r="DXZ191" s="4"/>
      <c r="DYA191" s="4"/>
      <c r="DYB191" s="4"/>
      <c r="DYC191" s="4"/>
      <c r="DYD191" s="4"/>
      <c r="DYE191" s="4"/>
      <c r="DYF191" s="4"/>
      <c r="DYG191" s="4"/>
      <c r="DYH191" s="4"/>
      <c r="DYI191" s="4"/>
      <c r="DYJ191" s="4"/>
      <c r="DYK191" s="4"/>
      <c r="DYL191" s="4"/>
      <c r="DYM191" s="4"/>
      <c r="DYN191" s="4"/>
      <c r="DYO191" s="4"/>
      <c r="DYP191" s="4"/>
      <c r="DYQ191" s="4"/>
      <c r="DYR191" s="4"/>
      <c r="DYS191" s="4"/>
      <c r="DYT191" s="4"/>
      <c r="DYU191" s="4"/>
      <c r="DYV191" s="4"/>
      <c r="DYW191" s="4"/>
      <c r="DYX191" s="4"/>
      <c r="DYY191" s="4"/>
      <c r="DYZ191" s="4"/>
      <c r="DZA191" s="4"/>
      <c r="DZB191" s="4"/>
      <c r="DZC191" s="4"/>
      <c r="DZD191" s="4"/>
      <c r="DZE191" s="4"/>
      <c r="DZF191" s="4"/>
      <c r="DZG191" s="4"/>
      <c r="DZH191" s="4"/>
      <c r="DZI191" s="4"/>
      <c r="DZJ191" s="4"/>
      <c r="DZK191" s="4"/>
      <c r="DZL191" s="4"/>
      <c r="DZM191" s="4"/>
      <c r="DZN191" s="4"/>
      <c r="DZO191" s="4"/>
      <c r="DZP191" s="4"/>
      <c r="DZQ191" s="4"/>
      <c r="DZR191" s="4"/>
      <c r="DZS191" s="4"/>
      <c r="DZT191" s="4"/>
      <c r="DZU191" s="4"/>
      <c r="DZV191" s="4"/>
      <c r="DZW191" s="4"/>
      <c r="DZX191" s="4"/>
      <c r="DZY191" s="4"/>
      <c r="DZZ191" s="4"/>
      <c r="EAA191" s="4"/>
      <c r="EAB191" s="4"/>
      <c r="EAC191" s="4"/>
      <c r="EAD191" s="4"/>
      <c r="EAE191" s="4"/>
      <c r="EAF191" s="4"/>
      <c r="EAG191" s="4"/>
      <c r="EAH191" s="4"/>
      <c r="EAI191" s="4"/>
      <c r="EAJ191" s="4"/>
      <c r="EAK191" s="4"/>
      <c r="EAL191" s="4"/>
      <c r="EAM191" s="4"/>
      <c r="EAN191" s="4"/>
      <c r="EAO191" s="4"/>
      <c r="EAP191" s="4"/>
      <c r="EAQ191" s="4"/>
      <c r="EAR191" s="4"/>
      <c r="EAS191" s="4"/>
      <c r="EAT191" s="4"/>
      <c r="EAU191" s="4"/>
      <c r="EAV191" s="4"/>
      <c r="EAW191" s="4"/>
      <c r="EAX191" s="4"/>
      <c r="EAY191" s="4"/>
      <c r="EAZ191" s="4"/>
      <c r="EBA191" s="4"/>
      <c r="EBB191" s="4"/>
      <c r="EBC191" s="4"/>
      <c r="EBD191" s="4"/>
      <c r="EBE191" s="4"/>
      <c r="EBF191" s="4"/>
      <c r="EBG191" s="4"/>
      <c r="EBH191" s="4"/>
      <c r="EBI191" s="4"/>
      <c r="EBJ191" s="4"/>
      <c r="EBK191" s="4"/>
      <c r="EBL191" s="4"/>
      <c r="EBM191" s="4"/>
      <c r="EBN191" s="4"/>
      <c r="EBO191" s="4"/>
      <c r="EBP191" s="4"/>
      <c r="EBQ191" s="4"/>
      <c r="EBR191" s="4"/>
      <c r="EBS191" s="4"/>
      <c r="EBT191" s="4"/>
      <c r="EBU191" s="4"/>
      <c r="EBV191" s="4"/>
      <c r="EBW191" s="4"/>
      <c r="EBX191" s="4"/>
      <c r="EBY191" s="4"/>
      <c r="EBZ191" s="4"/>
      <c r="ECA191" s="4"/>
      <c r="ECB191" s="4"/>
      <c r="ECC191" s="4"/>
      <c r="ECD191" s="4"/>
      <c r="ECE191" s="4"/>
      <c r="ECF191" s="4"/>
      <c r="ECG191" s="4"/>
      <c r="ECH191" s="4"/>
      <c r="ECI191" s="4"/>
      <c r="ECJ191" s="4"/>
      <c r="ECK191" s="4"/>
      <c r="ECL191" s="4"/>
      <c r="ECM191" s="4"/>
      <c r="ECN191" s="4"/>
      <c r="ECO191" s="4"/>
      <c r="ECP191" s="4"/>
      <c r="ECQ191" s="4"/>
      <c r="ECR191" s="4"/>
      <c r="ECS191" s="4"/>
      <c r="ECT191" s="4"/>
      <c r="ECU191" s="4"/>
      <c r="ECV191" s="4"/>
      <c r="ECW191" s="4"/>
      <c r="ECX191" s="4"/>
      <c r="ECY191" s="4"/>
      <c r="ECZ191" s="4"/>
      <c r="EDA191" s="4"/>
      <c r="EDB191" s="4"/>
      <c r="EDC191" s="4"/>
      <c r="EDD191" s="4"/>
      <c r="EDE191" s="4"/>
      <c r="EDF191" s="4"/>
      <c r="EDG191" s="4"/>
      <c r="EDH191" s="4"/>
      <c r="EDI191" s="4"/>
      <c r="EDJ191" s="4"/>
      <c r="EDK191" s="4"/>
      <c r="EDL191" s="4"/>
      <c r="EDM191" s="4"/>
      <c r="EDN191" s="4"/>
      <c r="EDO191" s="4"/>
      <c r="EDP191" s="4"/>
      <c r="EDQ191" s="4"/>
      <c r="EDR191" s="4"/>
      <c r="EDS191" s="4"/>
      <c r="EDT191" s="4"/>
      <c r="EDU191" s="4"/>
      <c r="EDV191" s="4"/>
      <c r="EDW191" s="4"/>
      <c r="EDX191" s="4"/>
      <c r="EDY191" s="4"/>
      <c r="EDZ191" s="4"/>
      <c r="EEA191" s="4"/>
      <c r="EEB191" s="4"/>
      <c r="EEC191" s="4"/>
      <c r="EED191" s="4"/>
      <c r="EEE191" s="4"/>
      <c r="EEF191" s="4"/>
      <c r="EEG191" s="4"/>
      <c r="EEH191" s="4"/>
      <c r="EEI191" s="4"/>
      <c r="EEJ191" s="4"/>
      <c r="EEK191" s="4"/>
      <c r="EEL191" s="4"/>
      <c r="EEM191" s="4"/>
      <c r="EEN191" s="4"/>
      <c r="EEO191" s="4"/>
      <c r="EEP191" s="4"/>
      <c r="EEQ191" s="4"/>
      <c r="EER191" s="4"/>
      <c r="EES191" s="4"/>
      <c r="EET191" s="4"/>
      <c r="EEU191" s="4"/>
      <c r="EEV191" s="4"/>
      <c r="EEW191" s="4"/>
      <c r="EEX191" s="4"/>
      <c r="EEY191" s="4"/>
      <c r="EEZ191" s="4"/>
      <c r="EFA191" s="4"/>
      <c r="EFB191" s="4"/>
      <c r="EFC191" s="4"/>
      <c r="EFD191" s="4"/>
      <c r="EFE191" s="4"/>
      <c r="EFF191" s="4"/>
      <c r="EFG191" s="4"/>
      <c r="EFH191" s="4"/>
      <c r="EFI191" s="4"/>
      <c r="EFJ191" s="4"/>
      <c r="EFK191" s="4"/>
      <c r="EFL191" s="4"/>
      <c r="EFM191" s="4"/>
      <c r="EFN191" s="4"/>
      <c r="EFO191" s="4"/>
      <c r="EFP191" s="4"/>
      <c r="EFQ191" s="4"/>
      <c r="EFR191" s="4"/>
      <c r="EFS191" s="4"/>
      <c r="EFT191" s="4"/>
      <c r="EFU191" s="4"/>
      <c r="EFV191" s="4"/>
      <c r="EFW191" s="4"/>
      <c r="EFX191" s="4"/>
      <c r="EFY191" s="4"/>
      <c r="EFZ191" s="4"/>
      <c r="EGA191" s="4"/>
      <c r="EGB191" s="4"/>
      <c r="EGC191" s="4"/>
      <c r="EGD191" s="4"/>
      <c r="EGE191" s="4"/>
      <c r="EGF191" s="4"/>
      <c r="EGG191" s="4"/>
      <c r="EGH191" s="4"/>
      <c r="EGI191" s="4"/>
      <c r="EGJ191" s="4"/>
      <c r="EGK191" s="4"/>
      <c r="EGL191" s="4"/>
      <c r="EGM191" s="4"/>
      <c r="EGN191" s="4"/>
      <c r="EGO191" s="4"/>
      <c r="EGP191" s="4"/>
      <c r="EGQ191" s="4"/>
      <c r="EGR191" s="4"/>
      <c r="EGS191" s="4"/>
      <c r="EGT191" s="4"/>
      <c r="EGU191" s="4"/>
      <c r="EGV191" s="4"/>
      <c r="EGW191" s="4"/>
      <c r="EGX191" s="4"/>
      <c r="EGY191" s="4"/>
      <c r="EGZ191" s="4"/>
      <c r="EHA191" s="4"/>
      <c r="EHB191" s="4"/>
      <c r="EHC191" s="4"/>
      <c r="EHD191" s="4"/>
      <c r="EHE191" s="4"/>
      <c r="EHF191" s="4"/>
      <c r="EHG191" s="4"/>
      <c r="EHH191" s="4"/>
      <c r="EHI191" s="4"/>
      <c r="EHJ191" s="4"/>
      <c r="EHK191" s="4"/>
      <c r="EHL191" s="4"/>
      <c r="EHM191" s="4"/>
      <c r="EHN191" s="4"/>
      <c r="EHO191" s="4"/>
      <c r="EHP191" s="4"/>
      <c r="EHQ191" s="4"/>
      <c r="EHR191" s="4"/>
      <c r="EHS191" s="4"/>
      <c r="EHT191" s="4"/>
      <c r="EHU191" s="4"/>
      <c r="EHV191" s="4"/>
      <c r="EHW191" s="4"/>
      <c r="EHX191" s="4"/>
      <c r="EHY191" s="4"/>
      <c r="EHZ191" s="4"/>
      <c r="EIA191" s="4"/>
      <c r="EIB191" s="4"/>
      <c r="EIC191" s="4"/>
      <c r="EID191" s="4"/>
      <c r="EIE191" s="4"/>
      <c r="EIF191" s="4"/>
      <c r="EIG191" s="4"/>
      <c r="EIH191" s="4"/>
      <c r="EII191" s="4"/>
      <c r="EIJ191" s="4"/>
      <c r="EIK191" s="4"/>
      <c r="EIL191" s="4"/>
      <c r="EIM191" s="4"/>
      <c r="EIN191" s="4"/>
      <c r="EIO191" s="4"/>
      <c r="EIP191" s="4"/>
      <c r="EIQ191" s="4"/>
      <c r="EIR191" s="4"/>
      <c r="EIS191" s="4"/>
      <c r="EIT191" s="4"/>
      <c r="EIU191" s="4"/>
      <c r="EIV191" s="4"/>
      <c r="EIW191" s="4"/>
      <c r="EIX191" s="4"/>
      <c r="EIY191" s="4"/>
      <c r="EIZ191" s="4"/>
      <c r="EJA191" s="4"/>
      <c r="EJB191" s="4"/>
      <c r="EJC191" s="4"/>
      <c r="EJD191" s="4"/>
      <c r="EJE191" s="4"/>
      <c r="EJF191" s="4"/>
      <c r="EJG191" s="4"/>
      <c r="EJH191" s="4"/>
      <c r="EJI191" s="4"/>
      <c r="EJJ191" s="4"/>
      <c r="EJK191" s="4"/>
      <c r="EJL191" s="4"/>
      <c r="EJM191" s="4"/>
      <c r="EJN191" s="4"/>
      <c r="EJO191" s="4"/>
      <c r="EJP191" s="4"/>
      <c r="EJQ191" s="4"/>
      <c r="EJR191" s="4"/>
      <c r="EJS191" s="4"/>
      <c r="EJT191" s="4"/>
      <c r="EJU191" s="4"/>
      <c r="EJV191" s="4"/>
      <c r="EJW191" s="4"/>
      <c r="EJX191" s="4"/>
      <c r="EJY191" s="4"/>
      <c r="EJZ191" s="4"/>
      <c r="EKA191" s="4"/>
      <c r="EKB191" s="4"/>
      <c r="EKC191" s="4"/>
      <c r="EKD191" s="4"/>
      <c r="EKE191" s="4"/>
      <c r="EKF191" s="4"/>
      <c r="EKG191" s="4"/>
      <c r="EKH191" s="4"/>
      <c r="EKI191" s="4"/>
      <c r="EKJ191" s="4"/>
      <c r="EKK191" s="4"/>
      <c r="EKL191" s="4"/>
      <c r="EKM191" s="4"/>
      <c r="EKN191" s="4"/>
      <c r="EKO191" s="4"/>
      <c r="EKP191" s="4"/>
      <c r="EKQ191" s="4"/>
      <c r="EKR191" s="4"/>
      <c r="EKS191" s="4"/>
      <c r="EKT191" s="4"/>
      <c r="EKU191" s="4"/>
      <c r="EKV191" s="4"/>
      <c r="EKW191" s="4"/>
      <c r="EKX191" s="4"/>
      <c r="EKY191" s="4"/>
      <c r="EKZ191" s="4"/>
      <c r="ELA191" s="4"/>
      <c r="ELB191" s="4"/>
      <c r="ELC191" s="4"/>
      <c r="ELD191" s="4"/>
      <c r="ELE191" s="4"/>
      <c r="ELF191" s="4"/>
      <c r="ELG191" s="4"/>
      <c r="ELH191" s="4"/>
      <c r="ELI191" s="4"/>
      <c r="ELJ191" s="4"/>
      <c r="ELK191" s="4"/>
      <c r="ELL191" s="4"/>
      <c r="ELM191" s="4"/>
      <c r="ELN191" s="4"/>
      <c r="ELO191" s="4"/>
      <c r="ELP191" s="4"/>
      <c r="ELQ191" s="4"/>
      <c r="ELR191" s="4"/>
      <c r="ELS191" s="4"/>
      <c r="ELT191" s="4"/>
      <c r="ELU191" s="4"/>
      <c r="ELV191" s="4"/>
      <c r="ELW191" s="4"/>
      <c r="ELX191" s="4"/>
      <c r="ELY191" s="4"/>
      <c r="ELZ191" s="4"/>
      <c r="EMA191" s="4"/>
      <c r="EMB191" s="4"/>
      <c r="EMC191" s="4"/>
      <c r="EMD191" s="4"/>
      <c r="EME191" s="4"/>
      <c r="EMF191" s="4"/>
      <c r="EMG191" s="4"/>
      <c r="EMH191" s="4"/>
      <c r="EMI191" s="4"/>
      <c r="EMJ191" s="4"/>
      <c r="EMK191" s="4"/>
      <c r="EML191" s="4"/>
      <c r="EMM191" s="4"/>
      <c r="EMN191" s="4"/>
      <c r="EMO191" s="4"/>
      <c r="EMP191" s="4"/>
      <c r="EMQ191" s="4"/>
      <c r="EMR191" s="4"/>
      <c r="EMS191" s="4"/>
      <c r="EMT191" s="4"/>
      <c r="EMU191" s="4"/>
      <c r="EMV191" s="4"/>
      <c r="EMW191" s="4"/>
      <c r="EMX191" s="4"/>
      <c r="EMY191" s="4"/>
      <c r="EMZ191" s="4"/>
      <c r="ENA191" s="4"/>
      <c r="ENB191" s="4"/>
      <c r="ENC191" s="4"/>
      <c r="END191" s="4"/>
      <c r="ENE191" s="4"/>
      <c r="ENF191" s="4"/>
      <c r="ENG191" s="4"/>
      <c r="ENH191" s="4"/>
      <c r="ENI191" s="4"/>
      <c r="ENJ191" s="4"/>
      <c r="ENK191" s="4"/>
      <c r="ENL191" s="4"/>
      <c r="ENM191" s="4"/>
      <c r="ENN191" s="4"/>
      <c r="ENO191" s="4"/>
      <c r="ENP191" s="4"/>
      <c r="ENQ191" s="4"/>
      <c r="ENR191" s="4"/>
      <c r="ENS191" s="4"/>
      <c r="ENT191" s="4"/>
      <c r="ENU191" s="4"/>
      <c r="ENV191" s="4"/>
      <c r="ENW191" s="4"/>
      <c r="ENX191" s="4"/>
      <c r="ENY191" s="4"/>
      <c r="ENZ191" s="4"/>
      <c r="EOA191" s="4"/>
      <c r="EOB191" s="4"/>
      <c r="EOC191" s="4"/>
      <c r="EOD191" s="4"/>
      <c r="EOE191" s="4"/>
      <c r="EOF191" s="4"/>
      <c r="EOG191" s="4"/>
      <c r="EOH191" s="4"/>
      <c r="EOI191" s="4"/>
      <c r="EOJ191" s="4"/>
      <c r="EOK191" s="4"/>
      <c r="EOL191" s="4"/>
      <c r="EOM191" s="4"/>
      <c r="EON191" s="4"/>
      <c r="EOO191" s="4"/>
      <c r="EOP191" s="4"/>
      <c r="EOQ191" s="4"/>
      <c r="EOR191" s="4"/>
      <c r="EOS191" s="4"/>
      <c r="EOT191" s="4"/>
      <c r="EOU191" s="4"/>
      <c r="EOV191" s="4"/>
      <c r="EOW191" s="4"/>
      <c r="EOX191" s="4"/>
      <c r="EOY191" s="4"/>
      <c r="EOZ191" s="4"/>
      <c r="EPA191" s="4"/>
      <c r="EPB191" s="4"/>
      <c r="EPC191" s="4"/>
      <c r="EPD191" s="4"/>
      <c r="EPE191" s="4"/>
      <c r="EPF191" s="4"/>
      <c r="EPG191" s="4"/>
      <c r="EPH191" s="4"/>
      <c r="EPI191" s="4"/>
      <c r="EPJ191" s="4"/>
      <c r="EPK191" s="4"/>
      <c r="EPL191" s="4"/>
      <c r="EPM191" s="4"/>
      <c r="EPN191" s="4"/>
      <c r="EPO191" s="4"/>
      <c r="EPP191" s="4"/>
      <c r="EPQ191" s="4"/>
      <c r="EPR191" s="4"/>
      <c r="EPS191" s="4"/>
      <c r="EPT191" s="4"/>
      <c r="EPU191" s="4"/>
      <c r="EPV191" s="4"/>
      <c r="EPW191" s="4"/>
      <c r="EPX191" s="4"/>
      <c r="EPY191" s="4"/>
      <c r="EPZ191" s="4"/>
      <c r="EQA191" s="4"/>
      <c r="EQB191" s="4"/>
      <c r="EQC191" s="4"/>
      <c r="EQD191" s="4"/>
      <c r="EQE191" s="4"/>
      <c r="EQF191" s="4"/>
      <c r="EQG191" s="4"/>
      <c r="EQH191" s="4"/>
      <c r="EQI191" s="4"/>
      <c r="EQJ191" s="4"/>
      <c r="EQK191" s="4"/>
      <c r="EQL191" s="4"/>
      <c r="EQM191" s="4"/>
      <c r="EQN191" s="4"/>
      <c r="EQO191" s="4"/>
      <c r="EQP191" s="4"/>
      <c r="EQQ191" s="4"/>
      <c r="EQR191" s="4"/>
      <c r="EQS191" s="4"/>
      <c r="EQT191" s="4"/>
      <c r="EQU191" s="4"/>
      <c r="EQV191" s="4"/>
      <c r="EQW191" s="4"/>
      <c r="EQX191" s="4"/>
      <c r="EQY191" s="4"/>
      <c r="EQZ191" s="4"/>
      <c r="ERA191" s="4"/>
      <c r="ERB191" s="4"/>
      <c r="ERC191" s="4"/>
      <c r="ERD191" s="4"/>
      <c r="ERE191" s="4"/>
      <c r="ERF191" s="4"/>
      <c r="ERG191" s="4"/>
      <c r="ERH191" s="4"/>
      <c r="ERI191" s="4"/>
      <c r="ERJ191" s="4"/>
      <c r="ERK191" s="4"/>
      <c r="ERL191" s="4"/>
      <c r="ERM191" s="4"/>
      <c r="ERN191" s="4"/>
      <c r="ERO191" s="4"/>
      <c r="ERP191" s="4"/>
      <c r="ERQ191" s="4"/>
      <c r="ERR191" s="4"/>
      <c r="ERS191" s="4"/>
      <c r="ERT191" s="4"/>
      <c r="ERU191" s="4"/>
      <c r="ERV191" s="4"/>
      <c r="ERW191" s="4"/>
      <c r="ERX191" s="4"/>
      <c r="ERY191" s="4"/>
      <c r="ERZ191" s="4"/>
      <c r="ESA191" s="4"/>
      <c r="ESB191" s="4"/>
      <c r="ESC191" s="4"/>
      <c r="ESD191" s="4"/>
      <c r="ESE191" s="4"/>
      <c r="ESF191" s="4"/>
      <c r="ESG191" s="4"/>
      <c r="ESH191" s="4"/>
      <c r="ESI191" s="4"/>
      <c r="ESJ191" s="4"/>
      <c r="ESK191" s="4"/>
      <c r="ESL191" s="4"/>
      <c r="ESM191" s="4"/>
      <c r="ESN191" s="4"/>
      <c r="ESO191" s="4"/>
      <c r="ESP191" s="4"/>
      <c r="ESQ191" s="4"/>
      <c r="ESR191" s="4"/>
      <c r="ESS191" s="4"/>
      <c r="EST191" s="4"/>
      <c r="ESU191" s="4"/>
      <c r="ESV191" s="4"/>
      <c r="ESW191" s="4"/>
      <c r="ESX191" s="4"/>
      <c r="ESY191" s="4"/>
      <c r="ESZ191" s="4"/>
      <c r="ETA191" s="4"/>
      <c r="ETB191" s="4"/>
      <c r="ETC191" s="4"/>
      <c r="ETD191" s="4"/>
      <c r="ETE191" s="4"/>
      <c r="ETF191" s="4"/>
      <c r="ETG191" s="4"/>
      <c r="ETH191" s="4"/>
      <c r="ETI191" s="4"/>
      <c r="ETJ191" s="4"/>
      <c r="ETK191" s="4"/>
      <c r="ETL191" s="4"/>
      <c r="ETM191" s="4"/>
      <c r="ETN191" s="4"/>
      <c r="ETO191" s="4"/>
      <c r="ETP191" s="4"/>
      <c r="ETQ191" s="4"/>
      <c r="ETR191" s="4"/>
      <c r="ETS191" s="4"/>
      <c r="ETT191" s="4"/>
      <c r="ETU191" s="4"/>
      <c r="ETV191" s="4"/>
      <c r="ETW191" s="4"/>
      <c r="ETX191" s="4"/>
      <c r="ETY191" s="4"/>
      <c r="ETZ191" s="4"/>
      <c r="EUA191" s="4"/>
      <c r="EUB191" s="4"/>
      <c r="EUC191" s="4"/>
      <c r="EUD191" s="4"/>
      <c r="EUE191" s="4"/>
      <c r="EUF191" s="4"/>
      <c r="EUG191" s="4"/>
      <c r="EUH191" s="4"/>
      <c r="EUI191" s="4"/>
      <c r="EUJ191" s="4"/>
      <c r="EUK191" s="4"/>
      <c r="EUL191" s="4"/>
      <c r="EUM191" s="4"/>
      <c r="EUN191" s="4"/>
      <c r="EUO191" s="4"/>
      <c r="EUP191" s="4"/>
      <c r="EUQ191" s="4"/>
      <c r="EUR191" s="4"/>
      <c r="EUS191" s="4"/>
      <c r="EUT191" s="4"/>
      <c r="EUU191" s="4"/>
      <c r="EUV191" s="4"/>
      <c r="EUW191" s="4"/>
      <c r="EUX191" s="4"/>
      <c r="EUY191" s="4"/>
      <c r="EUZ191" s="4"/>
      <c r="EVA191" s="4"/>
      <c r="EVB191" s="4"/>
      <c r="EVC191" s="4"/>
      <c r="EVD191" s="4"/>
      <c r="EVE191" s="4"/>
      <c r="EVF191" s="4"/>
      <c r="EVG191" s="4"/>
      <c r="EVH191" s="4"/>
      <c r="EVI191" s="4"/>
      <c r="EVJ191" s="4"/>
      <c r="EVK191" s="4"/>
      <c r="EVL191" s="4"/>
      <c r="EVM191" s="4"/>
      <c r="EVN191" s="4"/>
      <c r="EVO191" s="4"/>
      <c r="EVP191" s="4"/>
      <c r="EVQ191" s="4"/>
      <c r="EVR191" s="4"/>
      <c r="EVS191" s="4"/>
      <c r="EVT191" s="4"/>
      <c r="EVU191" s="4"/>
      <c r="EVV191" s="4"/>
      <c r="EVW191" s="4"/>
      <c r="EVX191" s="4"/>
      <c r="EVY191" s="4"/>
      <c r="EVZ191" s="4"/>
      <c r="EWA191" s="4"/>
      <c r="EWB191" s="4"/>
      <c r="EWC191" s="4"/>
      <c r="EWD191" s="4"/>
      <c r="EWE191" s="4"/>
      <c r="EWF191" s="4"/>
      <c r="EWG191" s="4"/>
      <c r="EWH191" s="4"/>
      <c r="EWI191" s="4"/>
      <c r="EWJ191" s="4"/>
      <c r="EWK191" s="4"/>
      <c r="EWL191" s="4"/>
      <c r="EWM191" s="4"/>
      <c r="EWN191" s="4"/>
      <c r="EWO191" s="4"/>
      <c r="EWP191" s="4"/>
      <c r="EWQ191" s="4"/>
      <c r="EWR191" s="4"/>
      <c r="EWS191" s="4"/>
      <c r="EWT191" s="4"/>
      <c r="EWU191" s="4"/>
      <c r="EWV191" s="4"/>
      <c r="EWW191" s="4"/>
      <c r="EWX191" s="4"/>
      <c r="EWY191" s="4"/>
      <c r="EWZ191" s="4"/>
      <c r="EXA191" s="4"/>
      <c r="EXB191" s="4"/>
      <c r="EXC191" s="4"/>
      <c r="EXD191" s="4"/>
      <c r="EXE191" s="4"/>
      <c r="EXF191" s="4"/>
      <c r="EXG191" s="4"/>
      <c r="EXH191" s="4"/>
      <c r="EXI191" s="4"/>
      <c r="EXJ191" s="4"/>
      <c r="EXK191" s="4"/>
      <c r="EXL191" s="4"/>
      <c r="EXM191" s="4"/>
      <c r="EXN191" s="4"/>
      <c r="EXO191" s="4"/>
      <c r="EXP191" s="4"/>
      <c r="EXQ191" s="4"/>
      <c r="EXR191" s="4"/>
      <c r="EXS191" s="4"/>
      <c r="EXT191" s="4"/>
      <c r="EXU191" s="4"/>
      <c r="EXV191" s="4"/>
      <c r="EXW191" s="4"/>
      <c r="EXX191" s="4"/>
      <c r="EXY191" s="4"/>
      <c r="EXZ191" s="4"/>
      <c r="EYA191" s="4"/>
      <c r="EYB191" s="4"/>
      <c r="EYC191" s="4"/>
      <c r="EYD191" s="4"/>
      <c r="EYE191" s="4"/>
      <c r="EYF191" s="4"/>
      <c r="EYG191" s="4"/>
      <c r="EYH191" s="4"/>
      <c r="EYI191" s="4"/>
      <c r="EYJ191" s="4"/>
      <c r="EYK191" s="4"/>
      <c r="EYL191" s="4"/>
      <c r="EYM191" s="4"/>
      <c r="EYN191" s="4"/>
      <c r="EYO191" s="4"/>
      <c r="EYP191" s="4"/>
      <c r="EYQ191" s="4"/>
      <c r="EYR191" s="4"/>
      <c r="EYS191" s="4"/>
      <c r="EYT191" s="4"/>
      <c r="EYU191" s="4"/>
      <c r="EYV191" s="4"/>
      <c r="EYW191" s="4"/>
      <c r="EYX191" s="4"/>
      <c r="UFN191" s="4"/>
      <c r="UFO191" s="4"/>
      <c r="UFP191" s="4"/>
      <c r="UFQ191" s="4"/>
      <c r="UFR191" s="4"/>
      <c r="UFS191" s="4"/>
      <c r="UFT191" s="4"/>
      <c r="UFU191" s="4"/>
      <c r="UFV191" s="4"/>
      <c r="UFW191" s="4"/>
      <c r="UFX191" s="4"/>
      <c r="UFY191" s="4"/>
      <c r="UFZ191" s="4"/>
      <c r="UGA191" s="4"/>
      <c r="UGB191" s="4"/>
      <c r="UGC191" s="4"/>
      <c r="UGD191" s="4"/>
      <c r="UGE191" s="4"/>
      <c r="UGF191" s="4"/>
      <c r="UGG191" s="4"/>
      <c r="UGH191" s="4"/>
      <c r="UGI191" s="4"/>
      <c r="UGJ191" s="4"/>
      <c r="UGK191" s="4"/>
      <c r="UGL191" s="4"/>
      <c r="UGM191" s="4"/>
      <c r="UGN191" s="4"/>
      <c r="UGO191" s="4"/>
      <c r="UGP191" s="4"/>
      <c r="UGQ191" s="4"/>
      <c r="UGR191" s="4"/>
      <c r="UGS191" s="4"/>
      <c r="UGT191" s="4"/>
      <c r="UGU191" s="4"/>
      <c r="UGV191" s="4"/>
      <c r="UGW191" s="4"/>
      <c r="UGX191" s="4"/>
      <c r="UGY191" s="4"/>
      <c r="UGZ191" s="4"/>
      <c r="UHA191" s="4"/>
      <c r="UHB191" s="4"/>
      <c r="UHC191" s="4"/>
      <c r="UHD191" s="4"/>
      <c r="UHE191" s="4"/>
      <c r="UHF191" s="4"/>
      <c r="UHG191" s="4"/>
      <c r="UHH191" s="4"/>
      <c r="UHI191" s="4"/>
      <c r="UHJ191" s="4"/>
      <c r="UHK191" s="4"/>
      <c r="UHL191" s="4"/>
      <c r="UHM191" s="4"/>
      <c r="UHN191" s="4"/>
      <c r="UHO191" s="4"/>
      <c r="UHP191" s="4"/>
      <c r="UHQ191" s="4"/>
      <c r="UHR191" s="4"/>
      <c r="UHS191" s="4"/>
      <c r="UHT191" s="4"/>
      <c r="UHU191" s="4"/>
      <c r="UHV191" s="4"/>
      <c r="UHW191" s="4"/>
      <c r="UHX191" s="4"/>
      <c r="UHY191" s="4"/>
      <c r="UHZ191" s="4"/>
      <c r="UIA191" s="4"/>
      <c r="UIB191" s="4"/>
      <c r="UIC191" s="4"/>
      <c r="UID191" s="4"/>
      <c r="UIE191" s="4"/>
      <c r="UIF191" s="4"/>
      <c r="UIG191" s="4"/>
      <c r="UIH191" s="4"/>
      <c r="UII191" s="4"/>
      <c r="UIJ191" s="4"/>
      <c r="UIK191" s="4"/>
      <c r="UIL191" s="4"/>
      <c r="UIM191" s="4"/>
      <c r="UIN191" s="4"/>
      <c r="UIO191" s="4"/>
      <c r="UIP191" s="4"/>
      <c r="UIQ191" s="4"/>
      <c r="UIR191" s="4"/>
      <c r="UIS191" s="4"/>
      <c r="UIT191" s="4"/>
      <c r="UIU191" s="4"/>
      <c r="UIV191" s="4"/>
      <c r="UIW191" s="4"/>
      <c r="UIX191" s="4"/>
      <c r="UIY191" s="4"/>
      <c r="UIZ191" s="4"/>
      <c r="UJA191" s="4"/>
      <c r="UJB191" s="4"/>
      <c r="UJC191" s="4"/>
      <c r="UJD191" s="4"/>
      <c r="UJE191" s="4"/>
      <c r="UJF191" s="4"/>
      <c r="UJG191" s="4"/>
      <c r="UJH191" s="4"/>
      <c r="UJI191" s="4"/>
      <c r="UJJ191" s="4"/>
      <c r="UJK191" s="4"/>
      <c r="UJL191" s="4"/>
      <c r="UJM191" s="4"/>
      <c r="UJN191" s="4"/>
      <c r="UJO191" s="4"/>
      <c r="UJP191" s="4"/>
      <c r="UJQ191" s="4"/>
      <c r="UJR191" s="4"/>
      <c r="UJS191" s="4"/>
      <c r="UJT191" s="4"/>
      <c r="UJU191" s="4"/>
      <c r="UJV191" s="4"/>
      <c r="UJW191" s="4"/>
      <c r="UJX191" s="4"/>
      <c r="UJY191" s="4"/>
      <c r="UJZ191" s="4"/>
      <c r="UKA191" s="4"/>
      <c r="UKB191" s="4"/>
      <c r="UKC191" s="4"/>
      <c r="UKD191" s="4"/>
      <c r="UKE191" s="4"/>
      <c r="UKF191" s="4"/>
      <c r="UKG191" s="4"/>
      <c r="UKH191" s="4"/>
      <c r="UKI191" s="4"/>
      <c r="UKJ191" s="4"/>
      <c r="UKK191" s="4"/>
      <c r="UKL191" s="4"/>
      <c r="UKM191" s="4"/>
      <c r="UKN191" s="4"/>
      <c r="UKO191" s="4"/>
      <c r="UKP191" s="4"/>
      <c r="UKQ191" s="4"/>
      <c r="UKR191" s="4"/>
      <c r="UKS191" s="4"/>
      <c r="UKT191" s="4"/>
      <c r="UKU191" s="4"/>
      <c r="UKV191" s="4"/>
      <c r="UKW191" s="4"/>
      <c r="UKX191" s="4"/>
      <c r="UKY191" s="4"/>
      <c r="UKZ191" s="4"/>
      <c r="ULA191" s="4"/>
      <c r="ULB191" s="4"/>
      <c r="ULC191" s="4"/>
      <c r="ULD191" s="4"/>
      <c r="ULE191" s="4"/>
      <c r="ULF191" s="4"/>
      <c r="ULG191" s="4"/>
      <c r="ULH191" s="4"/>
      <c r="ULI191" s="4"/>
      <c r="ULJ191" s="4"/>
      <c r="ULK191" s="4"/>
      <c r="ULL191" s="4"/>
      <c r="ULM191" s="4"/>
      <c r="ULN191" s="4"/>
      <c r="ULO191" s="4"/>
      <c r="ULP191" s="4"/>
      <c r="ULQ191" s="4"/>
      <c r="ULR191" s="4"/>
      <c r="ULS191" s="4"/>
      <c r="ULT191" s="4"/>
      <c r="ULU191" s="4"/>
      <c r="ULV191" s="4"/>
      <c r="ULW191" s="4"/>
      <c r="ULX191" s="4"/>
      <c r="ULY191" s="4"/>
      <c r="ULZ191" s="4"/>
      <c r="UMA191" s="4"/>
      <c r="UMB191" s="4"/>
      <c r="UMC191" s="4"/>
      <c r="UMD191" s="4"/>
      <c r="UME191" s="4"/>
      <c r="UMF191" s="4"/>
      <c r="UMG191" s="4"/>
      <c r="UMH191" s="4"/>
      <c r="UMI191" s="4"/>
      <c r="UMJ191" s="4"/>
      <c r="UMK191" s="4"/>
      <c r="UML191" s="4"/>
      <c r="UMM191" s="4"/>
      <c r="UMN191" s="4"/>
      <c r="UMO191" s="4"/>
      <c r="UMP191" s="4"/>
      <c r="UMQ191" s="4"/>
      <c r="UMR191" s="4"/>
      <c r="UMS191" s="4"/>
      <c r="UMT191" s="4"/>
      <c r="UMU191" s="4"/>
      <c r="UMV191" s="4"/>
      <c r="UMW191" s="4"/>
      <c r="UMX191" s="4"/>
      <c r="UMY191" s="4"/>
      <c r="UMZ191" s="4"/>
      <c r="UNA191" s="4"/>
      <c r="UNB191" s="4"/>
      <c r="UNC191" s="4"/>
      <c r="UND191" s="4"/>
      <c r="UNE191" s="4"/>
      <c r="UNF191" s="4"/>
      <c r="UNG191" s="4"/>
      <c r="UNH191" s="4"/>
      <c r="UNI191" s="4"/>
      <c r="UNJ191" s="4"/>
      <c r="UNK191" s="4"/>
      <c r="UNL191" s="4"/>
      <c r="UNM191" s="4"/>
      <c r="UNN191" s="4"/>
      <c r="UNO191" s="4"/>
      <c r="UNP191" s="4"/>
      <c r="UNQ191" s="4"/>
      <c r="UNR191" s="4"/>
      <c r="UNS191" s="4"/>
      <c r="UNT191" s="4"/>
      <c r="UNU191" s="4"/>
      <c r="UNV191" s="4"/>
      <c r="UNW191" s="4"/>
      <c r="UNX191" s="4"/>
      <c r="UNY191" s="4"/>
      <c r="UNZ191" s="4"/>
      <c r="UOA191" s="4"/>
      <c r="UOB191" s="4"/>
      <c r="UOC191" s="4"/>
      <c r="UOD191" s="4"/>
      <c r="UOE191" s="4"/>
      <c r="UOF191" s="4"/>
      <c r="UOG191" s="4"/>
      <c r="UOH191" s="4"/>
      <c r="UOI191" s="4"/>
      <c r="UOJ191" s="4"/>
      <c r="UOK191" s="4"/>
      <c r="UOL191" s="4"/>
      <c r="UOM191" s="4"/>
      <c r="UON191" s="4"/>
      <c r="UOO191" s="4"/>
      <c r="UOP191" s="4"/>
      <c r="UOQ191" s="4"/>
      <c r="UOR191" s="4"/>
      <c r="UOS191" s="4"/>
      <c r="UOT191" s="4"/>
      <c r="UOU191" s="4"/>
      <c r="UOV191" s="4"/>
      <c r="UOW191" s="4"/>
      <c r="UOX191" s="4"/>
      <c r="UOY191" s="4"/>
      <c r="UOZ191" s="4"/>
      <c r="UPA191" s="4"/>
      <c r="UPB191" s="4"/>
      <c r="UPC191" s="4"/>
      <c r="UPD191" s="4"/>
      <c r="UPE191" s="4"/>
      <c r="UPF191" s="4"/>
      <c r="UPG191" s="4"/>
      <c r="UPH191" s="4"/>
      <c r="UPI191" s="4"/>
      <c r="UPJ191" s="4"/>
      <c r="UPK191" s="4"/>
      <c r="UPL191" s="4"/>
      <c r="UPM191" s="4"/>
      <c r="UPN191" s="4"/>
      <c r="UPO191" s="4"/>
      <c r="UPP191" s="4"/>
      <c r="UPQ191" s="4"/>
      <c r="UPR191" s="4"/>
      <c r="UPS191" s="4"/>
      <c r="UPT191" s="4"/>
      <c r="UPU191" s="4"/>
      <c r="UPV191" s="4"/>
      <c r="UPW191" s="4"/>
      <c r="UPX191" s="4"/>
      <c r="UPY191" s="4"/>
      <c r="UPZ191" s="4"/>
      <c r="UQA191" s="4"/>
      <c r="UQB191" s="4"/>
      <c r="UQC191" s="4"/>
      <c r="UQD191" s="4"/>
      <c r="UQE191" s="4"/>
      <c r="UQF191" s="4"/>
      <c r="UQG191" s="4"/>
      <c r="UQH191" s="4"/>
      <c r="UQI191" s="4"/>
      <c r="UQJ191" s="4"/>
      <c r="UQK191" s="4"/>
      <c r="UQL191" s="4"/>
      <c r="UQM191" s="4"/>
      <c r="UQN191" s="4"/>
      <c r="UQO191" s="4"/>
      <c r="UQP191" s="4"/>
      <c r="UQQ191" s="4"/>
      <c r="UQR191" s="4"/>
      <c r="UQS191" s="4"/>
      <c r="UQT191" s="4"/>
      <c r="UQU191" s="4"/>
      <c r="UQV191" s="4"/>
      <c r="UQW191" s="4"/>
      <c r="UQX191" s="4"/>
      <c r="UQY191" s="4"/>
      <c r="UQZ191" s="4"/>
      <c r="URA191" s="4"/>
      <c r="URB191" s="4"/>
      <c r="URC191" s="4"/>
      <c r="URD191" s="4"/>
      <c r="URE191" s="4"/>
      <c r="URF191" s="4"/>
      <c r="URG191" s="4"/>
      <c r="URH191" s="4"/>
      <c r="URI191" s="4"/>
      <c r="URJ191" s="4"/>
      <c r="URK191" s="4"/>
      <c r="URL191" s="4"/>
      <c r="URM191" s="4"/>
      <c r="URN191" s="4"/>
      <c r="URO191" s="4"/>
      <c r="URP191" s="4"/>
      <c r="URQ191" s="4"/>
      <c r="URR191" s="4"/>
      <c r="URS191" s="4"/>
      <c r="URT191" s="4"/>
      <c r="URU191" s="4"/>
      <c r="URV191" s="4"/>
      <c r="URW191" s="4"/>
      <c r="URX191" s="4"/>
      <c r="URY191" s="4"/>
      <c r="URZ191" s="4"/>
      <c r="USA191" s="4"/>
      <c r="USB191" s="4"/>
      <c r="USC191" s="4"/>
      <c r="USD191" s="4"/>
      <c r="USE191" s="4"/>
      <c r="USF191" s="4"/>
      <c r="USG191" s="4"/>
      <c r="USH191" s="4"/>
      <c r="USI191" s="4"/>
      <c r="USJ191" s="4"/>
      <c r="USK191" s="4"/>
      <c r="USL191" s="4"/>
      <c r="USM191" s="4"/>
      <c r="USN191" s="4"/>
      <c r="USO191" s="4"/>
      <c r="USP191" s="4"/>
      <c r="USQ191" s="4"/>
      <c r="USR191" s="4"/>
      <c r="USS191" s="4"/>
      <c r="UST191" s="4"/>
      <c r="USU191" s="4"/>
      <c r="USV191" s="4"/>
      <c r="USW191" s="4"/>
      <c r="USX191" s="4"/>
      <c r="USY191" s="4"/>
      <c r="USZ191" s="4"/>
      <c r="UTA191" s="4"/>
      <c r="UTB191" s="4"/>
      <c r="UTC191" s="4"/>
      <c r="UTD191" s="4"/>
      <c r="UTE191" s="4"/>
      <c r="UTF191" s="4"/>
      <c r="UTG191" s="4"/>
      <c r="UTH191" s="4"/>
      <c r="UTI191" s="4"/>
      <c r="UTJ191" s="4"/>
      <c r="UTK191" s="4"/>
      <c r="UTL191" s="4"/>
      <c r="UTM191" s="4"/>
      <c r="UTN191" s="4"/>
      <c r="UTO191" s="4"/>
      <c r="UTP191" s="4"/>
      <c r="UTQ191" s="4"/>
      <c r="UTR191" s="4"/>
      <c r="UTS191" s="4"/>
      <c r="UTT191" s="4"/>
      <c r="UTU191" s="4"/>
      <c r="UTV191" s="4"/>
      <c r="UTW191" s="4"/>
      <c r="UTX191" s="4"/>
      <c r="UTY191" s="4"/>
      <c r="UTZ191" s="4"/>
      <c r="UUA191" s="4"/>
      <c r="UUB191" s="4"/>
      <c r="UUC191" s="4"/>
      <c r="UUD191" s="4"/>
      <c r="UUE191" s="4"/>
      <c r="UUF191" s="4"/>
      <c r="UUG191" s="4"/>
      <c r="UUH191" s="4"/>
      <c r="UUI191" s="4"/>
      <c r="UUJ191" s="4"/>
      <c r="UUK191" s="4"/>
      <c r="UUL191" s="4"/>
      <c r="UUM191" s="4"/>
      <c r="UUN191" s="4"/>
      <c r="UUO191" s="4"/>
      <c r="UUP191" s="4"/>
      <c r="UUQ191" s="4"/>
      <c r="UUR191" s="4"/>
      <c r="UUS191" s="4"/>
      <c r="UUT191" s="4"/>
      <c r="UUU191" s="4"/>
      <c r="UUV191" s="4"/>
      <c r="UUW191" s="4"/>
      <c r="UUX191" s="4"/>
      <c r="UUY191" s="4"/>
      <c r="UUZ191" s="4"/>
      <c r="UVA191" s="4"/>
      <c r="UVB191" s="4"/>
      <c r="UVC191" s="4"/>
      <c r="UVD191" s="4"/>
      <c r="UVE191" s="4"/>
      <c r="UVF191" s="4"/>
      <c r="UVG191" s="4"/>
      <c r="UVH191" s="4"/>
      <c r="UVI191" s="4"/>
      <c r="UVJ191" s="4"/>
      <c r="UVK191" s="4"/>
      <c r="UVL191" s="4"/>
      <c r="UVM191" s="4"/>
      <c r="UVN191" s="4"/>
      <c r="UVO191" s="4"/>
      <c r="UVP191" s="4"/>
      <c r="UVQ191" s="4"/>
      <c r="UVR191" s="4"/>
      <c r="UVS191" s="4"/>
      <c r="UVT191" s="4"/>
      <c r="UVU191" s="4"/>
      <c r="UVV191" s="4"/>
      <c r="UVW191" s="4"/>
      <c r="UVX191" s="4"/>
      <c r="UVY191" s="4"/>
      <c r="UVZ191" s="4"/>
      <c r="UWA191" s="4"/>
      <c r="UWB191" s="4"/>
      <c r="UWC191" s="4"/>
      <c r="UWD191" s="4"/>
      <c r="UWE191" s="4"/>
      <c r="UWF191" s="4"/>
      <c r="UWG191" s="4"/>
      <c r="UWH191" s="4"/>
      <c r="UWI191" s="4"/>
      <c r="UWJ191" s="4"/>
      <c r="UWK191" s="4"/>
      <c r="UWL191" s="4"/>
      <c r="UWM191" s="4"/>
      <c r="UWN191" s="4"/>
      <c r="UWO191" s="4"/>
      <c r="UWP191" s="4"/>
      <c r="UWQ191" s="4"/>
      <c r="UWR191" s="4"/>
      <c r="UWS191" s="4"/>
      <c r="UWT191" s="4"/>
      <c r="UWU191" s="4"/>
      <c r="UWV191" s="4"/>
      <c r="UWW191" s="4"/>
      <c r="UWX191" s="4"/>
      <c r="UWY191" s="4"/>
      <c r="UWZ191" s="4"/>
      <c r="UXA191" s="4"/>
      <c r="UXB191" s="4"/>
      <c r="UXC191" s="4"/>
      <c r="UXD191" s="4"/>
      <c r="UXE191" s="4"/>
      <c r="UXF191" s="4"/>
      <c r="UXG191" s="4"/>
      <c r="UXH191" s="4"/>
      <c r="UXI191" s="4"/>
      <c r="UXJ191" s="4"/>
      <c r="UXK191" s="4"/>
      <c r="UXL191" s="4"/>
      <c r="UXM191" s="4"/>
      <c r="UXN191" s="4"/>
      <c r="UXO191" s="4"/>
      <c r="UXP191" s="4"/>
      <c r="UXQ191" s="4"/>
      <c r="UXR191" s="4"/>
      <c r="UXS191" s="4"/>
      <c r="UXT191" s="4"/>
      <c r="UXU191" s="4"/>
      <c r="UXV191" s="4"/>
      <c r="UXW191" s="4"/>
      <c r="UXX191" s="4"/>
      <c r="UXY191" s="4"/>
      <c r="UXZ191" s="4"/>
      <c r="UYA191" s="4"/>
      <c r="UYB191" s="4"/>
      <c r="UYC191" s="4"/>
      <c r="UYD191" s="4"/>
      <c r="UYE191" s="4"/>
      <c r="UYF191" s="4"/>
      <c r="UYG191" s="4"/>
      <c r="UYH191" s="4"/>
      <c r="UYI191" s="4"/>
      <c r="UYJ191" s="4"/>
      <c r="UYK191" s="4"/>
      <c r="UYL191" s="4"/>
      <c r="UYM191" s="4"/>
      <c r="UYN191" s="4"/>
      <c r="UYO191" s="4"/>
      <c r="UYP191" s="4"/>
      <c r="UYQ191" s="4"/>
      <c r="UYR191" s="4"/>
      <c r="UYS191" s="4"/>
      <c r="UYT191" s="4"/>
      <c r="UYU191" s="4"/>
      <c r="UYV191" s="4"/>
      <c r="UYW191" s="4"/>
      <c r="UYX191" s="4"/>
      <c r="UYY191" s="4"/>
      <c r="UYZ191" s="4"/>
      <c r="UZA191" s="4"/>
      <c r="UZB191" s="4"/>
      <c r="UZC191" s="4"/>
      <c r="UZD191" s="4"/>
      <c r="UZE191" s="4"/>
      <c r="UZF191" s="4"/>
      <c r="UZG191" s="4"/>
      <c r="UZH191" s="4"/>
      <c r="UZI191" s="4"/>
      <c r="UZJ191" s="4"/>
      <c r="UZK191" s="4"/>
      <c r="UZL191" s="4"/>
      <c r="UZM191" s="4"/>
      <c r="UZN191" s="4"/>
      <c r="UZO191" s="4"/>
      <c r="UZP191" s="4"/>
      <c r="UZQ191" s="4"/>
      <c r="UZR191" s="4"/>
      <c r="UZS191" s="4"/>
      <c r="UZT191" s="4"/>
      <c r="UZU191" s="4"/>
      <c r="UZV191" s="4"/>
      <c r="UZW191" s="4"/>
      <c r="UZX191" s="4"/>
      <c r="UZY191" s="4"/>
      <c r="UZZ191" s="4"/>
      <c r="VAA191" s="4"/>
      <c r="VAB191" s="4"/>
      <c r="VAC191" s="4"/>
      <c r="VAD191" s="4"/>
      <c r="VAE191" s="4"/>
      <c r="VAF191" s="4"/>
      <c r="VAG191" s="4"/>
      <c r="VAH191" s="4"/>
      <c r="VAI191" s="4"/>
      <c r="VAJ191" s="4"/>
      <c r="VAK191" s="4"/>
      <c r="VAL191" s="4"/>
      <c r="VAM191" s="4"/>
      <c r="VAN191" s="4"/>
      <c r="VAO191" s="4"/>
      <c r="VAP191" s="4"/>
      <c r="VAQ191" s="4"/>
      <c r="VAR191" s="4"/>
      <c r="VAS191" s="4"/>
      <c r="VAT191" s="4"/>
      <c r="VAU191" s="4"/>
      <c r="VAV191" s="4"/>
      <c r="VAW191" s="4"/>
      <c r="VAX191" s="4"/>
      <c r="VAY191" s="4"/>
      <c r="VAZ191" s="4"/>
      <c r="VBA191" s="4"/>
      <c r="VBB191" s="4"/>
      <c r="VBC191" s="4"/>
      <c r="VBD191" s="4"/>
      <c r="VBE191" s="4"/>
      <c r="VBF191" s="4"/>
      <c r="VBG191" s="4"/>
      <c r="VBH191" s="4"/>
      <c r="VBI191" s="4"/>
      <c r="VBJ191" s="4"/>
      <c r="VBK191" s="4"/>
      <c r="VBL191" s="4"/>
      <c r="VBM191" s="4"/>
      <c r="VBN191" s="4"/>
      <c r="VBO191" s="4"/>
      <c r="VBP191" s="4"/>
      <c r="VBQ191" s="4"/>
      <c r="VBR191" s="4"/>
      <c r="VBS191" s="4"/>
      <c r="VBT191" s="4"/>
      <c r="VBU191" s="4"/>
      <c r="VBV191" s="4"/>
      <c r="VBW191" s="4"/>
      <c r="VBX191" s="4"/>
      <c r="VBY191" s="4"/>
      <c r="VBZ191" s="4"/>
      <c r="VCA191" s="4"/>
      <c r="VCB191" s="4"/>
      <c r="VCC191" s="4"/>
      <c r="VCD191" s="4"/>
      <c r="VCE191" s="4"/>
      <c r="VCF191" s="4"/>
      <c r="VCG191" s="4"/>
      <c r="VCH191" s="4"/>
      <c r="VCI191" s="4"/>
      <c r="VCJ191" s="4"/>
      <c r="VCK191" s="4"/>
      <c r="VCL191" s="4"/>
      <c r="VCM191" s="4"/>
      <c r="VCN191" s="4"/>
      <c r="VCO191" s="4"/>
      <c r="VCP191" s="4"/>
      <c r="VCQ191" s="4"/>
      <c r="VCR191" s="4"/>
      <c r="VCS191" s="4"/>
      <c r="VCT191" s="4"/>
      <c r="VCU191" s="4"/>
      <c r="VCV191" s="4"/>
      <c r="VCW191" s="4"/>
      <c r="VCX191" s="4"/>
      <c r="VCY191" s="4"/>
      <c r="VCZ191" s="4"/>
      <c r="VDA191" s="4"/>
      <c r="VDB191" s="4"/>
      <c r="VDC191" s="4"/>
      <c r="VDD191" s="4"/>
      <c r="VDE191" s="4"/>
      <c r="VDF191" s="4"/>
      <c r="VDG191" s="4"/>
      <c r="VDH191" s="4"/>
      <c r="VDI191" s="4"/>
      <c r="VDJ191" s="4"/>
      <c r="VDK191" s="4"/>
      <c r="VDL191" s="4"/>
      <c r="VDM191" s="4"/>
      <c r="VDN191" s="4"/>
      <c r="VDO191" s="4"/>
      <c r="VDP191" s="4"/>
      <c r="VDQ191" s="4"/>
      <c r="VDR191" s="4"/>
      <c r="VDS191" s="4"/>
      <c r="VDT191" s="4"/>
      <c r="VDU191" s="4"/>
      <c r="VDV191" s="4"/>
      <c r="VDW191" s="4"/>
      <c r="VDX191" s="4"/>
      <c r="VDY191" s="4"/>
      <c r="VDZ191" s="4"/>
      <c r="VEA191" s="4"/>
      <c r="VEB191" s="4"/>
      <c r="VEC191" s="4"/>
      <c r="VED191" s="4"/>
      <c r="VEE191" s="4"/>
      <c r="VEF191" s="4"/>
      <c r="VEG191" s="4"/>
      <c r="VEH191" s="4"/>
      <c r="VEI191" s="4"/>
      <c r="VEJ191" s="4"/>
      <c r="VEK191" s="4"/>
      <c r="VEL191" s="4"/>
      <c r="VEM191" s="4"/>
      <c r="VEN191" s="4"/>
      <c r="VEO191" s="4"/>
      <c r="VEP191" s="4"/>
      <c r="VEQ191" s="4"/>
      <c r="VER191" s="4"/>
      <c r="VES191" s="4"/>
      <c r="VET191" s="4"/>
      <c r="VEU191" s="4"/>
      <c r="VEV191" s="4"/>
      <c r="VEW191" s="4"/>
      <c r="VEX191" s="4"/>
      <c r="VEY191" s="4"/>
      <c r="VEZ191" s="4"/>
      <c r="VFA191" s="4"/>
      <c r="VFB191" s="4"/>
      <c r="VFC191" s="4"/>
      <c r="VFD191" s="4"/>
      <c r="VFE191" s="4"/>
      <c r="VFF191" s="4"/>
      <c r="VFG191" s="4"/>
      <c r="VFH191" s="4"/>
      <c r="VFI191" s="4"/>
      <c r="VFJ191" s="4"/>
      <c r="VFK191" s="4"/>
      <c r="VFL191" s="4"/>
      <c r="VFM191" s="4"/>
      <c r="VFN191" s="4"/>
      <c r="VFO191" s="4"/>
      <c r="VFP191" s="4"/>
      <c r="VFQ191" s="4"/>
      <c r="VFR191" s="4"/>
      <c r="VFS191" s="4"/>
      <c r="VFT191" s="4"/>
      <c r="VFU191" s="4"/>
      <c r="VFV191" s="4"/>
      <c r="VFW191" s="4"/>
      <c r="VFX191" s="4"/>
      <c r="VFY191" s="4"/>
      <c r="VFZ191" s="4"/>
      <c r="VGA191" s="4"/>
      <c r="VGB191" s="4"/>
      <c r="VGC191" s="4"/>
      <c r="VGD191" s="4"/>
      <c r="VGE191" s="4"/>
      <c r="VGF191" s="4"/>
      <c r="VGG191" s="4"/>
      <c r="VGH191" s="4"/>
      <c r="VGI191" s="4"/>
      <c r="VGJ191" s="4"/>
      <c r="VGK191" s="4"/>
      <c r="VGL191" s="4"/>
      <c r="VGM191" s="4"/>
      <c r="VGN191" s="4"/>
      <c r="VGO191" s="4"/>
      <c r="VGP191" s="4"/>
      <c r="VGQ191" s="4"/>
      <c r="VGR191" s="4"/>
      <c r="VGS191" s="4"/>
      <c r="VGT191" s="4"/>
      <c r="VGU191" s="4"/>
      <c r="VGV191" s="4"/>
      <c r="VGW191" s="4"/>
      <c r="VGX191" s="4"/>
      <c r="VGY191" s="4"/>
      <c r="VGZ191" s="4"/>
      <c r="VHA191" s="4"/>
      <c r="VHB191" s="4"/>
      <c r="VHC191" s="4"/>
      <c r="VHD191" s="4"/>
      <c r="VHE191" s="4"/>
      <c r="VHF191" s="4"/>
      <c r="VHG191" s="4"/>
      <c r="VHH191" s="4"/>
      <c r="VHI191" s="4"/>
      <c r="VHJ191" s="4"/>
      <c r="VHK191" s="4"/>
      <c r="VHL191" s="4"/>
      <c r="VHM191" s="4"/>
      <c r="VHN191" s="4"/>
      <c r="VHO191" s="4"/>
      <c r="VHP191" s="4"/>
      <c r="VHQ191" s="4"/>
      <c r="VHR191" s="4"/>
      <c r="VHS191" s="4"/>
      <c r="VHT191" s="4"/>
      <c r="VHU191" s="4"/>
      <c r="VHV191" s="4"/>
      <c r="VHW191" s="4"/>
      <c r="VHX191" s="4"/>
      <c r="VHY191" s="4"/>
      <c r="VHZ191" s="4"/>
      <c r="VIA191" s="4"/>
      <c r="VIB191" s="4"/>
      <c r="VIC191" s="4"/>
      <c r="VID191" s="4"/>
      <c r="VIE191" s="4"/>
      <c r="VIF191" s="4"/>
      <c r="VIG191" s="4"/>
      <c r="VIH191" s="4"/>
      <c r="VII191" s="4"/>
      <c r="VIJ191" s="4"/>
      <c r="VIK191" s="4"/>
      <c r="VIL191" s="4"/>
      <c r="VIM191" s="4"/>
      <c r="VIN191" s="4"/>
      <c r="VIO191" s="4"/>
      <c r="VIP191" s="4"/>
      <c r="VIQ191" s="4"/>
      <c r="VIR191" s="4"/>
      <c r="VIS191" s="4"/>
      <c r="VIT191" s="4"/>
      <c r="VIU191" s="4"/>
      <c r="VIV191" s="4"/>
      <c r="VIW191" s="4"/>
      <c r="VIX191" s="4"/>
      <c r="VIY191" s="4"/>
      <c r="VIZ191" s="4"/>
      <c r="VJA191" s="4"/>
      <c r="VJB191" s="4"/>
      <c r="VJC191" s="4"/>
      <c r="VJD191" s="4"/>
      <c r="VJE191" s="4"/>
      <c r="VJF191" s="4"/>
      <c r="VJG191" s="4"/>
      <c r="VJH191" s="4"/>
      <c r="VJI191" s="4"/>
      <c r="VJJ191" s="4"/>
      <c r="VJK191" s="4"/>
      <c r="VJL191" s="4"/>
      <c r="VJM191" s="4"/>
      <c r="VJN191" s="4"/>
      <c r="VJO191" s="4"/>
      <c r="VJP191" s="4"/>
      <c r="VJQ191" s="4"/>
      <c r="VJR191" s="4"/>
      <c r="VJS191" s="4"/>
      <c r="VJT191" s="4"/>
      <c r="VJU191" s="4"/>
      <c r="VJV191" s="4"/>
      <c r="VJW191" s="4"/>
      <c r="VJX191" s="4"/>
      <c r="VJY191" s="4"/>
      <c r="VJZ191" s="4"/>
      <c r="VKA191" s="4"/>
      <c r="VKB191" s="4"/>
      <c r="VKC191" s="4"/>
      <c r="VKD191" s="4"/>
      <c r="VKE191" s="4"/>
      <c r="VKF191" s="4"/>
      <c r="VKG191" s="4"/>
      <c r="VKH191" s="4"/>
      <c r="VKI191" s="4"/>
      <c r="VKJ191" s="4"/>
      <c r="VKK191" s="4"/>
      <c r="VKL191" s="4"/>
      <c r="VKM191" s="4"/>
      <c r="VKN191" s="4"/>
      <c r="VKO191" s="4"/>
      <c r="VKP191" s="4"/>
      <c r="VKQ191" s="4"/>
      <c r="VKR191" s="4"/>
      <c r="VKS191" s="4"/>
      <c r="VKT191" s="4"/>
      <c r="VKU191" s="4"/>
      <c r="VKV191" s="4"/>
      <c r="VKW191" s="4"/>
      <c r="VKX191" s="4"/>
      <c r="VKY191" s="4"/>
      <c r="VKZ191" s="4"/>
      <c r="VLA191" s="4"/>
      <c r="VLB191" s="4"/>
      <c r="VLC191" s="4"/>
      <c r="VLD191" s="4"/>
      <c r="VLE191" s="4"/>
      <c r="VLF191" s="4"/>
      <c r="VLG191" s="4"/>
      <c r="VLH191" s="4"/>
      <c r="VLI191" s="4"/>
      <c r="VLJ191" s="4"/>
      <c r="VLK191" s="4"/>
      <c r="VLL191" s="4"/>
      <c r="VLM191" s="4"/>
      <c r="VLN191" s="4"/>
      <c r="VLO191" s="4"/>
      <c r="VLP191" s="4"/>
      <c r="VLQ191" s="4"/>
      <c r="VLR191" s="4"/>
      <c r="VLS191" s="4"/>
      <c r="VLT191" s="4"/>
      <c r="VLU191" s="4"/>
      <c r="VLV191" s="4"/>
      <c r="VLW191" s="4"/>
      <c r="VLX191" s="4"/>
      <c r="VLY191" s="4"/>
      <c r="VLZ191" s="4"/>
      <c r="VMA191" s="4"/>
      <c r="VMB191" s="4"/>
      <c r="VMC191" s="4"/>
      <c r="VMD191" s="4"/>
      <c r="VME191" s="4"/>
      <c r="VMF191" s="4"/>
      <c r="VMG191" s="4"/>
      <c r="VMH191" s="4"/>
      <c r="VMI191" s="4"/>
      <c r="VMJ191" s="4"/>
      <c r="VMK191" s="4"/>
      <c r="VML191" s="4"/>
      <c r="VMM191" s="4"/>
      <c r="VMN191" s="4"/>
      <c r="VMO191" s="4"/>
      <c r="VMP191" s="4"/>
      <c r="VMQ191" s="4"/>
      <c r="VMR191" s="4"/>
      <c r="VMS191" s="4"/>
      <c r="VMT191" s="4"/>
      <c r="VMU191" s="4"/>
      <c r="VMV191" s="4"/>
      <c r="VMW191" s="4"/>
      <c r="VMX191" s="4"/>
      <c r="VMY191" s="4"/>
      <c r="VMZ191" s="4"/>
      <c r="VNA191" s="4"/>
      <c r="VNB191" s="4"/>
      <c r="VNC191" s="4"/>
      <c r="VND191" s="4"/>
      <c r="VNE191" s="4"/>
      <c r="VNF191" s="4"/>
      <c r="VNG191" s="4"/>
      <c r="VNH191" s="4"/>
      <c r="VNI191" s="4"/>
      <c r="VNJ191" s="4"/>
      <c r="VNK191" s="4"/>
      <c r="VNL191" s="4"/>
      <c r="VNM191" s="4"/>
      <c r="VNN191" s="4"/>
      <c r="VNO191" s="4"/>
      <c r="VNP191" s="4"/>
      <c r="VNQ191" s="4"/>
      <c r="VNR191" s="4"/>
      <c r="VNS191" s="4"/>
      <c r="VNT191" s="4"/>
      <c r="VNU191" s="4"/>
      <c r="VNV191" s="4"/>
      <c r="VNW191" s="4"/>
      <c r="VNX191" s="4"/>
      <c r="VNY191" s="4"/>
      <c r="VNZ191" s="4"/>
      <c r="VOA191" s="4"/>
      <c r="VOB191" s="4"/>
      <c r="VOC191" s="4"/>
      <c r="VOD191" s="4"/>
      <c r="VOE191" s="4"/>
      <c r="VOF191" s="4"/>
      <c r="VOG191" s="4"/>
      <c r="VOH191" s="4"/>
      <c r="VOI191" s="4"/>
      <c r="VOJ191" s="4"/>
      <c r="VOK191" s="4"/>
      <c r="VOL191" s="4"/>
      <c r="VOM191" s="4"/>
      <c r="VON191" s="4"/>
      <c r="VOO191" s="4"/>
      <c r="VOP191" s="4"/>
      <c r="VOQ191" s="4"/>
      <c r="VOR191" s="4"/>
      <c r="VOS191" s="4"/>
      <c r="VOT191" s="4"/>
      <c r="VOU191" s="4"/>
      <c r="VOV191" s="4"/>
      <c r="VOW191" s="4"/>
      <c r="VOX191" s="4"/>
      <c r="VOY191" s="4"/>
      <c r="VOZ191" s="4"/>
      <c r="VPA191" s="4"/>
      <c r="VPB191" s="4"/>
      <c r="VPC191" s="4"/>
      <c r="VPD191" s="4"/>
      <c r="VPE191" s="4"/>
      <c r="VPF191" s="4"/>
      <c r="VPG191" s="4"/>
      <c r="VPH191" s="4"/>
      <c r="VPI191" s="4"/>
      <c r="VPJ191" s="4"/>
      <c r="VPK191" s="4"/>
      <c r="VPL191" s="4"/>
      <c r="VPM191" s="4"/>
      <c r="VPN191" s="4"/>
      <c r="VPO191" s="4"/>
      <c r="VPP191" s="4"/>
      <c r="VPQ191" s="4"/>
      <c r="VPR191" s="4"/>
      <c r="VPS191" s="4"/>
      <c r="VPT191" s="4"/>
      <c r="VPU191" s="4"/>
      <c r="VPV191" s="4"/>
      <c r="VPW191" s="4"/>
      <c r="VPX191" s="4"/>
      <c r="VPY191" s="4"/>
      <c r="VPZ191" s="4"/>
      <c r="VQA191" s="4"/>
      <c r="VQB191" s="4"/>
      <c r="VQC191" s="4"/>
      <c r="VQD191" s="4"/>
      <c r="VQE191" s="4"/>
      <c r="VQF191" s="4"/>
      <c r="VQG191" s="4"/>
      <c r="VQH191" s="4"/>
      <c r="VQI191" s="4"/>
      <c r="VQJ191" s="4"/>
      <c r="VQK191" s="4"/>
      <c r="VQL191" s="4"/>
      <c r="VQM191" s="4"/>
      <c r="VQN191" s="4"/>
      <c r="VQO191" s="4"/>
      <c r="VQP191" s="4"/>
      <c r="VQQ191" s="4"/>
      <c r="VQR191" s="4"/>
      <c r="VQS191" s="4"/>
      <c r="VQT191" s="4"/>
      <c r="VQU191" s="4"/>
      <c r="VQV191" s="4"/>
      <c r="VQW191" s="4"/>
      <c r="VQX191" s="4"/>
      <c r="VQY191" s="4"/>
      <c r="VQZ191" s="4"/>
      <c r="VRA191" s="4"/>
      <c r="VRB191" s="4"/>
      <c r="VRC191" s="4"/>
      <c r="VRD191" s="4"/>
      <c r="VRE191" s="4"/>
      <c r="VRF191" s="4"/>
      <c r="VRG191" s="4"/>
      <c r="VRH191" s="4"/>
      <c r="VRI191" s="4"/>
      <c r="VRJ191" s="4"/>
      <c r="VRK191" s="4"/>
      <c r="VRL191" s="4"/>
      <c r="VRM191" s="4"/>
      <c r="VRN191" s="4"/>
      <c r="VRO191" s="4"/>
      <c r="VRP191" s="4"/>
      <c r="VRQ191" s="4"/>
      <c r="VRR191" s="4"/>
      <c r="VRS191" s="4"/>
      <c r="VRT191" s="4"/>
      <c r="VRU191" s="4"/>
      <c r="VRV191" s="4"/>
      <c r="VRW191" s="4"/>
      <c r="VRX191" s="4"/>
      <c r="VRY191" s="4"/>
      <c r="VRZ191" s="4"/>
      <c r="VSA191" s="4"/>
      <c r="VSB191" s="4"/>
      <c r="VSC191" s="4"/>
      <c r="VSD191" s="4"/>
      <c r="VSE191" s="4"/>
      <c r="VSF191" s="4"/>
      <c r="VSG191" s="4"/>
      <c r="VSH191" s="4"/>
      <c r="VSI191" s="4"/>
      <c r="VSJ191" s="4"/>
      <c r="VSK191" s="4"/>
      <c r="VSL191" s="4"/>
      <c r="VSM191" s="4"/>
      <c r="VSN191" s="4"/>
      <c r="VSO191" s="4"/>
      <c r="VSP191" s="4"/>
      <c r="VSQ191" s="4"/>
      <c r="VSR191" s="4"/>
      <c r="VSS191" s="4"/>
      <c r="VST191" s="4"/>
      <c r="VSU191" s="4"/>
      <c r="VSV191" s="4"/>
      <c r="VSW191" s="4"/>
      <c r="VSX191" s="4"/>
      <c r="VSY191" s="4"/>
      <c r="VSZ191" s="4"/>
      <c r="VTA191" s="4"/>
      <c r="VTB191" s="4"/>
      <c r="VTC191" s="4"/>
      <c r="VTD191" s="4"/>
      <c r="VTE191" s="4"/>
      <c r="VTF191" s="4"/>
      <c r="VTG191" s="4"/>
      <c r="VTH191" s="4"/>
      <c r="VTI191" s="4"/>
      <c r="VTJ191" s="4"/>
      <c r="VTK191" s="4"/>
      <c r="VTL191" s="4"/>
      <c r="VTM191" s="4"/>
      <c r="VTN191" s="4"/>
      <c r="VTO191" s="4"/>
      <c r="VTP191" s="4"/>
      <c r="VTQ191" s="4"/>
      <c r="VTR191" s="4"/>
      <c r="VTS191" s="4"/>
      <c r="VTT191" s="4"/>
      <c r="VTU191" s="4"/>
      <c r="VTV191" s="4"/>
      <c r="VTW191" s="4"/>
      <c r="VTX191" s="4"/>
      <c r="VTY191" s="4"/>
      <c r="VTZ191" s="4"/>
      <c r="VUA191" s="4"/>
      <c r="VUB191" s="4"/>
      <c r="VUC191" s="4"/>
      <c r="VUD191" s="4"/>
      <c r="VUE191" s="4"/>
      <c r="VUF191" s="4"/>
      <c r="VUG191" s="4"/>
      <c r="VUH191" s="4"/>
      <c r="VUI191" s="4"/>
      <c r="VUJ191" s="4"/>
      <c r="VUK191" s="4"/>
      <c r="VUL191" s="4"/>
      <c r="VUM191" s="4"/>
      <c r="VUN191" s="4"/>
      <c r="VUO191" s="4"/>
      <c r="VUP191" s="4"/>
      <c r="VUQ191" s="4"/>
      <c r="VUR191" s="4"/>
      <c r="VUS191" s="4"/>
      <c r="VUT191" s="4"/>
      <c r="VUU191" s="4"/>
      <c r="VUV191" s="4"/>
      <c r="VUW191" s="4"/>
      <c r="VUX191" s="4"/>
      <c r="VUY191" s="4"/>
      <c r="VUZ191" s="4"/>
      <c r="VVA191" s="4"/>
      <c r="VVB191" s="4"/>
      <c r="VVC191" s="4"/>
      <c r="VVD191" s="4"/>
      <c r="VVE191" s="4"/>
      <c r="VVF191" s="4"/>
      <c r="VVG191" s="4"/>
      <c r="VVH191" s="4"/>
      <c r="VVI191" s="4"/>
      <c r="VVJ191" s="4"/>
      <c r="VVK191" s="4"/>
      <c r="VVL191" s="4"/>
      <c r="VVM191" s="4"/>
      <c r="VVN191" s="4"/>
      <c r="VVO191" s="4"/>
      <c r="VVP191" s="4"/>
      <c r="VVQ191" s="4"/>
      <c r="VVR191" s="4"/>
      <c r="VVS191" s="4"/>
      <c r="VVT191" s="4"/>
      <c r="VVU191" s="4"/>
      <c r="VVV191" s="4"/>
      <c r="VVW191" s="4"/>
      <c r="VVX191" s="4"/>
      <c r="VVY191" s="4"/>
      <c r="VVZ191" s="4"/>
      <c r="VWA191" s="4"/>
      <c r="VWB191" s="4"/>
      <c r="VWC191" s="4"/>
      <c r="VWD191" s="4"/>
      <c r="VWE191" s="4"/>
      <c r="VWF191" s="4"/>
      <c r="VWG191" s="4"/>
      <c r="VWH191" s="4"/>
      <c r="VWI191" s="4"/>
      <c r="VWJ191" s="4"/>
      <c r="VWK191" s="4"/>
      <c r="VWL191" s="4"/>
      <c r="VWM191" s="4"/>
      <c r="VWN191" s="4"/>
      <c r="VWO191" s="4"/>
      <c r="VWP191" s="4"/>
      <c r="VWQ191" s="4"/>
      <c r="VWR191" s="4"/>
      <c r="VWS191" s="4"/>
      <c r="VWT191" s="4"/>
      <c r="VWU191" s="4"/>
      <c r="VWV191" s="4"/>
      <c r="VWW191" s="4"/>
      <c r="VWX191" s="4"/>
      <c r="VWY191" s="4"/>
      <c r="VWZ191" s="4"/>
      <c r="VXA191" s="4"/>
      <c r="VXB191" s="4"/>
      <c r="VXC191" s="4"/>
      <c r="VXD191" s="4"/>
      <c r="VXE191" s="4"/>
      <c r="VXF191" s="4"/>
      <c r="VXG191" s="4"/>
      <c r="VXH191" s="4"/>
      <c r="VXI191" s="4"/>
      <c r="VXJ191" s="4"/>
      <c r="VXK191" s="4"/>
      <c r="VXL191" s="4"/>
      <c r="VXM191" s="4"/>
      <c r="VXN191" s="4"/>
      <c r="VXO191" s="4"/>
      <c r="VXP191" s="4"/>
      <c r="VXQ191" s="4"/>
      <c r="VXR191" s="4"/>
      <c r="VXS191" s="4"/>
      <c r="VXT191" s="4"/>
      <c r="VXU191" s="4"/>
      <c r="VXV191" s="4"/>
      <c r="VXW191" s="4"/>
      <c r="VXX191" s="4"/>
      <c r="VXY191" s="4"/>
      <c r="VXZ191" s="4"/>
      <c r="VYA191" s="4"/>
      <c r="VYB191" s="4"/>
      <c r="VYC191" s="4"/>
      <c r="VYD191" s="4"/>
      <c r="VYE191" s="4"/>
      <c r="VYF191" s="4"/>
      <c r="VYG191" s="4"/>
      <c r="VYH191" s="4"/>
      <c r="VYI191" s="4"/>
      <c r="VYJ191" s="4"/>
      <c r="VYK191" s="4"/>
      <c r="VYL191" s="4"/>
      <c r="VYM191" s="4"/>
      <c r="VYN191" s="4"/>
      <c r="VYO191" s="4"/>
      <c r="VYP191" s="4"/>
      <c r="VYQ191" s="4"/>
      <c r="VYR191" s="4"/>
      <c r="VYS191" s="4"/>
      <c r="VYT191" s="4"/>
      <c r="VYU191" s="4"/>
      <c r="VYV191" s="4"/>
      <c r="VYW191" s="4"/>
      <c r="VYX191" s="4"/>
      <c r="VYY191" s="4"/>
      <c r="VYZ191" s="4"/>
      <c r="VZA191" s="4"/>
      <c r="VZB191" s="4"/>
      <c r="VZC191" s="4"/>
      <c r="VZD191" s="4"/>
      <c r="VZE191" s="4"/>
      <c r="VZF191" s="4"/>
      <c r="VZG191" s="4"/>
      <c r="VZH191" s="4"/>
      <c r="VZI191" s="4"/>
      <c r="VZJ191" s="4"/>
      <c r="VZK191" s="4"/>
      <c r="VZL191" s="4"/>
      <c r="VZM191" s="4"/>
      <c r="VZN191" s="4"/>
      <c r="VZO191" s="4"/>
      <c r="VZP191" s="4"/>
      <c r="VZQ191" s="4"/>
      <c r="VZR191" s="4"/>
      <c r="VZS191" s="4"/>
      <c r="VZT191" s="4"/>
      <c r="VZU191" s="4"/>
      <c r="VZV191" s="4"/>
      <c r="VZW191" s="4"/>
      <c r="VZX191" s="4"/>
      <c r="VZY191" s="4"/>
      <c r="VZZ191" s="4"/>
      <c r="WAA191" s="4"/>
      <c r="WAB191" s="4"/>
      <c r="WAC191" s="4"/>
      <c r="WAD191" s="4"/>
      <c r="WAE191" s="4"/>
      <c r="WAF191" s="4"/>
      <c r="WAG191" s="4"/>
      <c r="WAH191" s="4"/>
      <c r="WAI191" s="4"/>
      <c r="WAJ191" s="4"/>
      <c r="WAK191" s="4"/>
      <c r="WAL191" s="4"/>
      <c r="WAM191" s="4"/>
      <c r="WAN191" s="4"/>
      <c r="WAO191" s="4"/>
      <c r="WAP191" s="4"/>
      <c r="WAQ191" s="4"/>
      <c r="WAR191" s="4"/>
      <c r="WAS191" s="4"/>
      <c r="WAT191" s="4"/>
      <c r="WAU191" s="4"/>
      <c r="WAV191" s="4"/>
      <c r="WAW191" s="4"/>
      <c r="WAX191" s="4"/>
      <c r="WAY191" s="4"/>
      <c r="WAZ191" s="4"/>
      <c r="WBA191" s="4"/>
      <c r="WBB191" s="4"/>
      <c r="WBC191" s="4"/>
      <c r="WBD191" s="4"/>
      <c r="WBE191" s="4"/>
      <c r="WBF191" s="4"/>
      <c r="WBG191" s="4"/>
      <c r="WBH191" s="4"/>
      <c r="WBI191" s="4"/>
      <c r="WBJ191" s="4"/>
      <c r="WBK191" s="4"/>
      <c r="WBL191" s="4"/>
      <c r="WBM191" s="4"/>
      <c r="WBN191" s="4"/>
      <c r="WBO191" s="4"/>
      <c r="WBP191" s="4"/>
      <c r="WBQ191" s="4"/>
      <c r="WBR191" s="4"/>
      <c r="WBS191" s="4"/>
      <c r="WBT191" s="4"/>
      <c r="WBU191" s="4"/>
      <c r="WBV191" s="4"/>
      <c r="WBW191" s="4"/>
      <c r="WBX191" s="4"/>
      <c r="WBY191" s="4"/>
      <c r="WBZ191" s="4"/>
      <c r="WCA191" s="4"/>
      <c r="WCB191" s="4"/>
      <c r="WCC191" s="4"/>
      <c r="WCD191" s="4"/>
      <c r="WCE191" s="4"/>
      <c r="WCF191" s="4"/>
      <c r="WCG191" s="4"/>
      <c r="WCH191" s="4"/>
      <c r="WCI191" s="4"/>
      <c r="WCJ191" s="4"/>
      <c r="WCK191" s="4"/>
      <c r="WCL191" s="4"/>
      <c r="WCM191" s="4"/>
      <c r="WCN191" s="4"/>
      <c r="WCO191" s="4"/>
      <c r="WCP191" s="4"/>
      <c r="WCQ191" s="4"/>
      <c r="WCR191" s="4"/>
      <c r="WCS191" s="4"/>
      <c r="WCT191" s="4"/>
      <c r="WCU191" s="4"/>
      <c r="WCV191" s="4"/>
      <c r="WCW191" s="4"/>
      <c r="WCX191" s="4"/>
      <c r="WCY191" s="4"/>
      <c r="WCZ191" s="4"/>
      <c r="WDA191" s="4"/>
      <c r="WDB191" s="4"/>
      <c r="WDC191" s="4"/>
      <c r="WDD191" s="4"/>
      <c r="WDE191" s="4"/>
      <c r="WDF191" s="4"/>
      <c r="WDG191" s="4"/>
      <c r="WDH191" s="4"/>
      <c r="WDI191" s="4"/>
      <c r="WDJ191" s="4"/>
      <c r="WDK191" s="4"/>
      <c r="WDL191" s="4"/>
      <c r="WDM191" s="4"/>
      <c r="WDN191" s="4"/>
      <c r="WDO191" s="4"/>
      <c r="WDP191" s="4"/>
      <c r="WDQ191" s="4"/>
      <c r="WDR191" s="4"/>
      <c r="WDS191" s="4"/>
      <c r="WDT191" s="4"/>
      <c r="WDU191" s="4"/>
      <c r="WDV191" s="4"/>
      <c r="WDW191" s="4"/>
      <c r="WDX191" s="4"/>
      <c r="WDY191" s="4"/>
      <c r="WDZ191" s="4"/>
      <c r="WEA191" s="4"/>
      <c r="WEB191" s="4"/>
      <c r="WEC191" s="4"/>
      <c r="WED191" s="4"/>
      <c r="WEE191" s="4"/>
      <c r="WEF191" s="4"/>
      <c r="WEG191" s="4"/>
      <c r="WEH191" s="4"/>
      <c r="WEI191" s="4"/>
      <c r="WEJ191" s="4"/>
      <c r="WEK191" s="4"/>
      <c r="WEL191" s="4"/>
      <c r="WEM191" s="4"/>
      <c r="WEN191" s="4"/>
      <c r="WEO191" s="4"/>
      <c r="WEP191" s="4"/>
      <c r="WEQ191" s="4"/>
      <c r="WER191" s="4"/>
      <c r="WES191" s="4"/>
      <c r="WET191" s="4"/>
      <c r="WEU191" s="4"/>
      <c r="WEV191" s="4"/>
      <c r="WEW191" s="4"/>
      <c r="WEX191" s="4"/>
      <c r="WEY191" s="4"/>
      <c r="WEZ191" s="4"/>
      <c r="WFA191" s="4"/>
      <c r="WFB191" s="4"/>
      <c r="WFC191" s="4"/>
      <c r="WFD191" s="4"/>
      <c r="WFE191" s="4"/>
      <c r="WFF191" s="4"/>
      <c r="WFG191" s="4"/>
      <c r="WFH191" s="4"/>
      <c r="WFI191" s="4"/>
      <c r="WFJ191" s="4"/>
      <c r="WFK191" s="4"/>
      <c r="WFL191" s="4"/>
      <c r="WFM191" s="4"/>
      <c r="WFN191" s="4"/>
      <c r="WFO191" s="4"/>
      <c r="WFP191" s="4"/>
      <c r="WFQ191" s="4"/>
      <c r="WFR191" s="4"/>
      <c r="WFS191" s="4"/>
      <c r="WFT191" s="4"/>
      <c r="WFU191" s="4"/>
      <c r="WFV191" s="4"/>
      <c r="WFW191" s="4"/>
      <c r="WFX191" s="4"/>
      <c r="WFY191" s="4"/>
      <c r="WFZ191" s="4"/>
      <c r="WGA191" s="4"/>
      <c r="WGB191" s="4"/>
      <c r="WGC191" s="4"/>
      <c r="WGD191" s="4"/>
      <c r="WGE191" s="4"/>
      <c r="WGF191" s="4"/>
      <c r="WGG191" s="4"/>
      <c r="WGH191" s="4"/>
      <c r="WGI191" s="4"/>
      <c r="WGJ191" s="4"/>
      <c r="WGK191" s="4"/>
      <c r="WGL191" s="4"/>
      <c r="WGM191" s="4"/>
      <c r="WGN191" s="4"/>
      <c r="WGO191" s="4"/>
      <c r="WGP191" s="4"/>
      <c r="WGQ191" s="4"/>
      <c r="WGR191" s="4"/>
      <c r="WGS191" s="4"/>
      <c r="WGT191" s="4"/>
      <c r="WGU191" s="4"/>
      <c r="WGV191" s="4"/>
      <c r="WGW191" s="4"/>
      <c r="WGX191" s="4"/>
      <c r="WGY191" s="4"/>
      <c r="WGZ191" s="4"/>
      <c r="WHA191" s="4"/>
      <c r="WHB191" s="4"/>
      <c r="WHC191" s="4"/>
      <c r="WHD191" s="4"/>
      <c r="WHE191" s="4"/>
      <c r="WHF191" s="4"/>
      <c r="WHG191" s="4"/>
      <c r="WHH191" s="4"/>
      <c r="WHI191" s="4"/>
      <c r="WHJ191" s="4"/>
      <c r="WHK191" s="4"/>
      <c r="WHL191" s="4"/>
      <c r="WHM191" s="4"/>
      <c r="WHN191" s="4"/>
      <c r="WHO191" s="4"/>
      <c r="WHP191" s="4"/>
      <c r="WHQ191" s="4"/>
      <c r="WHR191" s="4"/>
      <c r="WHS191" s="4"/>
      <c r="WHT191" s="4"/>
      <c r="WHU191" s="4"/>
      <c r="WHV191" s="4"/>
      <c r="WHW191" s="4"/>
      <c r="WHX191" s="4"/>
      <c r="WHY191" s="4"/>
      <c r="WHZ191" s="4"/>
      <c r="WIA191" s="4"/>
      <c r="WIB191" s="4"/>
      <c r="WIC191" s="4"/>
      <c r="WID191" s="4"/>
      <c r="WIE191" s="4"/>
      <c r="WIF191" s="4"/>
      <c r="WIG191" s="4"/>
      <c r="WIH191" s="4"/>
      <c r="WII191" s="4"/>
      <c r="WIJ191" s="4"/>
      <c r="WIK191" s="4"/>
      <c r="WIL191" s="4"/>
      <c r="WIM191" s="4"/>
      <c r="WIN191" s="4"/>
      <c r="WIO191" s="4"/>
      <c r="WIP191" s="4"/>
      <c r="WIQ191" s="4"/>
      <c r="WIR191" s="4"/>
      <c r="WIS191" s="4"/>
      <c r="WIT191" s="4"/>
      <c r="WIU191" s="4"/>
      <c r="WIV191" s="4"/>
      <c r="WIW191" s="4"/>
      <c r="WIX191" s="4"/>
      <c r="WIY191" s="4"/>
      <c r="WIZ191" s="4"/>
      <c r="WJA191" s="4"/>
      <c r="WJB191" s="4"/>
      <c r="WJC191" s="4"/>
      <c r="WJD191" s="4"/>
      <c r="WJE191" s="4"/>
      <c r="WJF191" s="4"/>
      <c r="WJG191" s="4"/>
      <c r="WJH191" s="4"/>
      <c r="WJI191" s="4"/>
      <c r="WJJ191" s="4"/>
      <c r="WJK191" s="4"/>
      <c r="WJL191" s="4"/>
      <c r="WJM191" s="4"/>
      <c r="WJN191" s="4"/>
      <c r="WJO191" s="4"/>
      <c r="WJP191" s="4"/>
      <c r="WJQ191" s="4"/>
      <c r="WJR191" s="4"/>
      <c r="WJS191" s="4"/>
      <c r="WJT191" s="4"/>
      <c r="WJU191" s="4"/>
      <c r="WJV191" s="4"/>
      <c r="WJW191" s="4"/>
      <c r="WJX191" s="4"/>
      <c r="WJY191" s="4"/>
      <c r="WJZ191" s="4"/>
      <c r="WKA191" s="4"/>
      <c r="WKB191" s="4"/>
      <c r="WKC191" s="4"/>
      <c r="WKD191" s="4"/>
      <c r="WKE191" s="4"/>
      <c r="WKF191" s="4"/>
      <c r="WKG191" s="4"/>
      <c r="WKH191" s="4"/>
      <c r="WKI191" s="4"/>
      <c r="WKJ191" s="4"/>
      <c r="WKK191" s="4"/>
      <c r="WKL191" s="4"/>
      <c r="WKM191" s="4"/>
      <c r="WKN191" s="4"/>
      <c r="WKO191" s="4"/>
      <c r="WKP191" s="4"/>
      <c r="WKQ191" s="4"/>
      <c r="WKR191" s="4"/>
      <c r="WKS191" s="4"/>
      <c r="WKT191" s="4"/>
      <c r="WKU191" s="4"/>
      <c r="WKV191" s="4"/>
      <c r="WKW191" s="4"/>
      <c r="WKX191" s="4"/>
      <c r="WKY191" s="4"/>
      <c r="WKZ191" s="4"/>
      <c r="WLA191" s="4"/>
      <c r="WLB191" s="4"/>
      <c r="WLC191" s="4"/>
      <c r="WLD191" s="4"/>
      <c r="WLE191" s="4"/>
      <c r="WLF191" s="4"/>
      <c r="WLG191" s="4"/>
      <c r="WLH191" s="4"/>
      <c r="WLI191" s="4"/>
      <c r="WLJ191" s="4"/>
      <c r="WLK191" s="4"/>
      <c r="WLL191" s="4"/>
      <c r="WLM191" s="4"/>
      <c r="WLN191" s="4"/>
      <c r="WLO191" s="4"/>
      <c r="WLP191" s="4"/>
      <c r="WLQ191" s="4"/>
      <c r="WLR191" s="4"/>
      <c r="WLS191" s="4"/>
      <c r="WLT191" s="4"/>
      <c r="WLU191" s="4"/>
      <c r="WLV191" s="4"/>
      <c r="WLW191" s="4"/>
      <c r="WLX191" s="4"/>
      <c r="WLY191" s="4"/>
      <c r="WLZ191" s="4"/>
      <c r="WMA191" s="4"/>
      <c r="WMB191" s="4"/>
      <c r="WMC191" s="4"/>
      <c r="WMD191" s="4"/>
      <c r="WME191" s="4"/>
      <c r="WMF191" s="4"/>
      <c r="WMG191" s="4"/>
      <c r="WMH191" s="4"/>
      <c r="WMI191" s="4"/>
      <c r="WMJ191" s="4"/>
      <c r="WMK191" s="4"/>
      <c r="WML191" s="4"/>
      <c r="WMM191" s="4"/>
      <c r="WMN191" s="4"/>
      <c r="WMO191" s="4"/>
      <c r="WMP191" s="4"/>
      <c r="WMQ191" s="4"/>
      <c r="WMR191" s="4"/>
      <c r="WMS191" s="4"/>
      <c r="WMT191" s="4"/>
      <c r="WMU191" s="4"/>
      <c r="WMV191" s="4"/>
      <c r="WMW191" s="4"/>
      <c r="WMX191" s="4"/>
      <c r="WMY191" s="4"/>
      <c r="WMZ191" s="4"/>
      <c r="WNA191" s="4"/>
      <c r="WNB191" s="4"/>
      <c r="WNC191" s="4"/>
      <c r="WND191" s="4"/>
      <c r="WNE191" s="4"/>
      <c r="WNF191" s="4"/>
      <c r="WNG191" s="4"/>
      <c r="WNH191" s="4"/>
      <c r="WNI191" s="4"/>
      <c r="WNJ191" s="4"/>
      <c r="WNK191" s="4"/>
      <c r="WNL191" s="4"/>
      <c r="WNM191" s="4"/>
      <c r="WNN191" s="4"/>
      <c r="WNO191" s="4"/>
      <c r="WNP191" s="4"/>
      <c r="WNQ191" s="4"/>
      <c r="WNR191" s="4"/>
      <c r="WNS191" s="4"/>
      <c r="WNT191" s="4"/>
      <c r="WNU191" s="4"/>
      <c r="WNV191" s="4"/>
      <c r="WNW191" s="4"/>
      <c r="WNX191" s="4"/>
      <c r="WNY191" s="4"/>
      <c r="WNZ191" s="4"/>
      <c r="WOA191" s="4"/>
      <c r="WOB191" s="4"/>
      <c r="WOC191" s="4"/>
      <c r="WOD191" s="4"/>
      <c r="WOE191" s="4"/>
      <c r="WOF191" s="4"/>
      <c r="WOG191" s="4"/>
      <c r="WOH191" s="4"/>
      <c r="WOI191" s="4"/>
      <c r="WOJ191" s="4"/>
      <c r="WOK191" s="4"/>
      <c r="WOL191" s="4"/>
      <c r="WOM191" s="4"/>
      <c r="WON191" s="4"/>
      <c r="WOO191" s="4"/>
      <c r="WOP191" s="4"/>
      <c r="WOQ191" s="4"/>
      <c r="WOR191" s="4"/>
      <c r="WOS191" s="4"/>
      <c r="WOT191" s="4"/>
      <c r="WOU191" s="4"/>
      <c r="WOV191" s="4"/>
      <c r="WOW191" s="4"/>
      <c r="WOX191" s="4"/>
      <c r="WOY191" s="4"/>
      <c r="WOZ191" s="4"/>
      <c r="WPA191" s="4"/>
      <c r="WPB191" s="4"/>
      <c r="WPC191" s="4"/>
      <c r="WPD191" s="4"/>
      <c r="WPE191" s="4"/>
      <c r="WPF191" s="4"/>
      <c r="WPG191" s="4"/>
      <c r="WPH191" s="4"/>
      <c r="WPI191" s="4"/>
      <c r="WPJ191" s="4"/>
      <c r="WPK191" s="4"/>
      <c r="WPL191" s="4"/>
      <c r="WPM191" s="4"/>
      <c r="WPN191" s="4"/>
      <c r="WPO191" s="4"/>
      <c r="WPP191" s="4"/>
      <c r="WPQ191" s="4"/>
      <c r="WPR191" s="4"/>
      <c r="WPS191" s="4"/>
      <c r="WPT191" s="4"/>
      <c r="WPU191" s="4"/>
      <c r="WPV191" s="4"/>
      <c r="WPW191" s="4"/>
      <c r="WPX191" s="4"/>
      <c r="WPY191" s="4"/>
      <c r="WPZ191" s="4"/>
      <c r="WQA191" s="4"/>
      <c r="WQB191" s="4"/>
      <c r="WQC191" s="4"/>
      <c r="WQD191" s="4"/>
      <c r="WQE191" s="4"/>
      <c r="WQF191" s="4"/>
      <c r="WQG191" s="4"/>
      <c r="WQH191" s="4"/>
      <c r="WQI191" s="4"/>
      <c r="WQJ191" s="4"/>
      <c r="WQK191" s="4"/>
      <c r="WQL191" s="4"/>
      <c r="WQM191" s="4"/>
      <c r="WQN191" s="4"/>
      <c r="WQO191" s="4"/>
      <c r="WQP191" s="4"/>
      <c r="WQQ191" s="4"/>
      <c r="WQR191" s="4"/>
      <c r="WQS191" s="4"/>
      <c r="WQT191" s="4"/>
      <c r="WQU191" s="4"/>
      <c r="WQV191" s="4"/>
      <c r="WQW191" s="4"/>
      <c r="WQX191" s="4"/>
      <c r="WQY191" s="4"/>
      <c r="WQZ191" s="4"/>
      <c r="WRA191" s="4"/>
      <c r="WRB191" s="4"/>
      <c r="WRC191" s="4"/>
      <c r="WRD191" s="4"/>
      <c r="WRE191" s="4"/>
      <c r="WRF191" s="4"/>
      <c r="WRG191" s="4"/>
      <c r="WRH191" s="4"/>
      <c r="WRI191" s="4"/>
      <c r="WRJ191" s="4"/>
      <c r="WRK191" s="4"/>
      <c r="WRL191" s="4"/>
      <c r="WRM191" s="4"/>
      <c r="WRN191" s="4"/>
      <c r="WRO191" s="4"/>
      <c r="WRP191" s="4"/>
      <c r="WRQ191" s="4"/>
      <c r="WRR191" s="4"/>
      <c r="WRS191" s="4"/>
      <c r="WRT191" s="4"/>
      <c r="WRU191" s="4"/>
      <c r="WRV191" s="4"/>
      <c r="WRW191" s="4"/>
      <c r="WRX191" s="4"/>
      <c r="WRY191" s="4"/>
      <c r="WRZ191" s="4"/>
      <c r="WSA191" s="4"/>
      <c r="WSB191" s="4"/>
      <c r="WSC191" s="4"/>
      <c r="WSD191" s="4"/>
      <c r="WSE191" s="4"/>
      <c r="WSF191" s="4"/>
      <c r="WSG191" s="4"/>
      <c r="WSH191" s="4"/>
      <c r="WSI191" s="4"/>
      <c r="WSJ191" s="4"/>
      <c r="WSK191" s="4"/>
      <c r="WSL191" s="4"/>
      <c r="WSM191" s="4"/>
      <c r="WSN191" s="4"/>
      <c r="WSO191" s="4"/>
      <c r="WSP191" s="4"/>
      <c r="WSQ191" s="4"/>
      <c r="WSR191" s="4"/>
      <c r="WSS191" s="4"/>
      <c r="WST191" s="4"/>
      <c r="WSU191" s="4"/>
      <c r="WSV191" s="4"/>
      <c r="WSW191" s="4"/>
      <c r="WSX191" s="4"/>
      <c r="WSY191" s="4"/>
      <c r="WSZ191" s="4"/>
      <c r="WTA191" s="4"/>
      <c r="WTB191" s="4"/>
      <c r="WTC191" s="4"/>
      <c r="WTD191" s="4"/>
      <c r="WTE191" s="4"/>
      <c r="WTF191" s="4"/>
      <c r="WTG191" s="4"/>
      <c r="WTH191" s="4"/>
      <c r="WTI191" s="4"/>
      <c r="WTJ191" s="4"/>
      <c r="WTK191" s="4"/>
      <c r="WTL191" s="4"/>
      <c r="WTM191" s="4"/>
      <c r="WTN191" s="4"/>
      <c r="WTO191" s="4"/>
      <c r="WTP191" s="4"/>
      <c r="WTQ191" s="4"/>
      <c r="WTR191" s="4"/>
      <c r="WTS191" s="4"/>
      <c r="WTT191" s="4"/>
      <c r="WTU191" s="4"/>
      <c r="WTV191" s="4"/>
      <c r="WTW191" s="4"/>
      <c r="WTX191" s="4"/>
      <c r="WTY191" s="4"/>
      <c r="WTZ191" s="4"/>
      <c r="WUA191" s="4"/>
      <c r="WUB191" s="4"/>
      <c r="WUC191" s="4"/>
      <c r="WUD191" s="4"/>
      <c r="WUE191" s="4"/>
      <c r="WUF191" s="4"/>
      <c r="WUG191" s="4"/>
      <c r="WUH191" s="4"/>
      <c r="WUI191" s="4"/>
      <c r="WUJ191" s="4"/>
      <c r="WUK191" s="4"/>
      <c r="WUL191" s="4"/>
      <c r="WUM191" s="4"/>
      <c r="WUN191" s="4"/>
      <c r="WUO191" s="4"/>
      <c r="WUP191" s="4"/>
      <c r="WUQ191" s="4"/>
      <c r="WUR191" s="4"/>
      <c r="WUS191" s="4"/>
      <c r="WUT191" s="4"/>
      <c r="WUU191" s="4"/>
      <c r="WUV191" s="4"/>
      <c r="WUW191" s="4"/>
      <c r="WUX191" s="4"/>
      <c r="WUY191" s="4"/>
      <c r="WUZ191" s="4"/>
      <c r="WVA191" s="4"/>
      <c r="WVB191" s="4"/>
      <c r="WVC191" s="4"/>
      <c r="WVD191" s="4"/>
      <c r="WVE191" s="4"/>
      <c r="WVF191" s="4"/>
      <c r="WVG191" s="4"/>
      <c r="WVH191" s="4"/>
      <c r="WVI191" s="4"/>
      <c r="WVJ191" s="4"/>
      <c r="WVK191" s="4"/>
      <c r="WVL191" s="4"/>
      <c r="WVM191" s="4"/>
      <c r="WVN191" s="4"/>
      <c r="WVO191" s="4"/>
      <c r="WVP191" s="4"/>
      <c r="WVQ191" s="4"/>
      <c r="WVR191" s="4"/>
      <c r="WVS191" s="4"/>
      <c r="WVT191" s="4"/>
      <c r="WVU191" s="4"/>
      <c r="WVV191" s="4"/>
      <c r="WVW191" s="4"/>
      <c r="WVX191" s="4"/>
      <c r="WVY191" s="4"/>
      <c r="WVZ191" s="4"/>
      <c r="WWA191" s="4"/>
      <c r="WWB191" s="4"/>
      <c r="WWC191" s="4"/>
      <c r="WWD191" s="4"/>
      <c r="WWE191" s="4"/>
      <c r="WWF191" s="4"/>
      <c r="WWG191" s="4"/>
      <c r="WWH191" s="4"/>
      <c r="WWI191" s="4"/>
      <c r="WWJ191" s="4"/>
      <c r="WWK191" s="4"/>
      <c r="WWL191" s="4"/>
      <c r="WWM191" s="4"/>
      <c r="WWN191" s="4"/>
      <c r="WWO191" s="4"/>
      <c r="WWP191" s="4"/>
      <c r="WWQ191" s="4"/>
      <c r="WWR191" s="4"/>
      <c r="WWS191" s="4"/>
      <c r="WWT191" s="4"/>
      <c r="WWU191" s="4"/>
      <c r="WWV191" s="4"/>
      <c r="WWW191" s="4"/>
      <c r="WWX191" s="4"/>
      <c r="WWY191" s="4"/>
      <c r="WWZ191" s="4"/>
      <c r="WXA191" s="4"/>
      <c r="WXB191" s="4"/>
      <c r="WXC191" s="4"/>
      <c r="WXD191" s="4"/>
      <c r="WXE191" s="4"/>
      <c r="WXF191" s="4"/>
      <c r="WXG191" s="4"/>
      <c r="WXH191" s="4"/>
      <c r="WXI191" s="4"/>
      <c r="WXJ191" s="4"/>
      <c r="WXK191" s="4"/>
      <c r="WXL191" s="4"/>
      <c r="WXM191" s="4"/>
      <c r="WXN191" s="4"/>
      <c r="WXO191" s="4"/>
      <c r="WXP191" s="4"/>
      <c r="WXQ191" s="4"/>
      <c r="WXR191" s="4"/>
      <c r="WXS191" s="4"/>
      <c r="WXT191" s="4"/>
      <c r="WXU191" s="4"/>
      <c r="WXV191" s="4"/>
      <c r="WXW191" s="4"/>
      <c r="WXX191" s="4"/>
      <c r="WXY191" s="4"/>
      <c r="WXZ191" s="4"/>
      <c r="WYA191" s="4"/>
      <c r="WYB191" s="4"/>
      <c r="WYC191" s="4"/>
      <c r="WYD191" s="4"/>
      <c r="WYE191" s="4"/>
      <c r="WYF191" s="4"/>
      <c r="WYG191" s="4"/>
      <c r="WYH191" s="4"/>
      <c r="WYI191" s="4"/>
      <c r="WYJ191" s="4"/>
      <c r="WYK191" s="4"/>
      <c r="WYL191" s="4"/>
      <c r="WYM191" s="4"/>
      <c r="WYN191" s="4"/>
      <c r="WYO191" s="4"/>
      <c r="WYP191" s="4"/>
      <c r="WYQ191" s="4"/>
      <c r="WYR191" s="4"/>
      <c r="WYS191" s="4"/>
      <c r="WYT191" s="4"/>
      <c r="WYU191" s="4"/>
      <c r="WYV191" s="4"/>
      <c r="WYW191" s="4"/>
      <c r="WYX191" s="4"/>
      <c r="WYY191" s="4"/>
      <c r="WYZ191" s="4"/>
      <c r="WZA191" s="4"/>
      <c r="WZB191" s="4"/>
      <c r="WZC191" s="4"/>
      <c r="WZD191" s="4"/>
      <c r="WZE191" s="4"/>
      <c r="WZF191" s="4"/>
      <c r="WZG191" s="4"/>
      <c r="WZH191" s="4"/>
      <c r="WZI191" s="4"/>
      <c r="WZJ191" s="4"/>
      <c r="WZK191" s="4"/>
      <c r="WZL191" s="4"/>
      <c r="WZM191" s="4"/>
      <c r="WZN191" s="4"/>
      <c r="WZO191" s="4"/>
      <c r="WZP191" s="4"/>
      <c r="WZQ191" s="4"/>
      <c r="WZR191" s="4"/>
      <c r="WZS191" s="4"/>
      <c r="WZT191" s="4"/>
      <c r="WZU191" s="4"/>
      <c r="WZV191" s="4"/>
      <c r="WZW191" s="4"/>
      <c r="WZX191" s="4"/>
      <c r="WZY191" s="4"/>
      <c r="WZZ191" s="4"/>
      <c r="XAA191" s="4"/>
      <c r="XAB191" s="4"/>
      <c r="XAC191" s="4"/>
      <c r="XAD191" s="4"/>
      <c r="XAE191" s="4"/>
      <c r="XAF191" s="4"/>
      <c r="XAG191" s="4"/>
      <c r="XAH191" s="4"/>
      <c r="XAI191" s="4"/>
      <c r="XAJ191" s="4"/>
      <c r="XAK191" s="4"/>
      <c r="XAL191" s="4"/>
      <c r="XAM191" s="4"/>
      <c r="XAN191" s="4"/>
      <c r="XAO191" s="4"/>
      <c r="XAP191" s="4"/>
      <c r="XAQ191" s="4"/>
      <c r="XAR191" s="4"/>
      <c r="XAS191" s="4"/>
      <c r="XAT191" s="4"/>
      <c r="XAU191" s="4"/>
      <c r="XAV191" s="4"/>
      <c r="XAW191" s="4"/>
      <c r="XAX191" s="4"/>
      <c r="XAY191" s="4"/>
      <c r="XAZ191" s="4"/>
      <c r="XBA191" s="4"/>
      <c r="XBB191" s="4"/>
      <c r="XBC191" s="4"/>
      <c r="XBD191" s="4"/>
      <c r="XBE191" s="4"/>
      <c r="XBF191" s="4"/>
      <c r="XBG191" s="4"/>
      <c r="XBH191" s="4"/>
      <c r="XBI191" s="4"/>
      <c r="XBJ191" s="4"/>
      <c r="XBK191" s="4"/>
      <c r="XBL191" s="4"/>
      <c r="XBM191" s="4"/>
      <c r="XBN191" s="4"/>
      <c r="XBO191" s="4"/>
      <c r="XBP191" s="4"/>
      <c r="XBQ191" s="4"/>
      <c r="XBR191" s="4"/>
      <c r="XBS191" s="4"/>
      <c r="XBT191" s="4"/>
      <c r="XBU191" s="4"/>
      <c r="XBV191" s="4"/>
      <c r="XBW191" s="4"/>
      <c r="XBX191" s="4"/>
      <c r="XBY191" s="4"/>
      <c r="XBZ191" s="4"/>
      <c r="XCA191" s="4"/>
      <c r="XCB191" s="4"/>
      <c r="XCC191" s="4"/>
      <c r="XCD191" s="4"/>
      <c r="XCE191" s="4"/>
      <c r="XCF191" s="4"/>
      <c r="XCG191" s="4"/>
      <c r="XCH191" s="4"/>
      <c r="XCI191" s="4"/>
      <c r="XCJ191" s="4"/>
      <c r="XCK191" s="4"/>
      <c r="XCL191" s="4"/>
      <c r="XCM191" s="4"/>
      <c r="XCN191" s="4"/>
      <c r="XCO191" s="4"/>
      <c r="XCP191" s="4"/>
      <c r="XCQ191" s="4"/>
      <c r="XCR191" s="4"/>
      <c r="XCS191" s="4"/>
      <c r="XCT191" s="4"/>
      <c r="XCU191" s="4"/>
      <c r="XCV191" s="4"/>
      <c r="XCW191" s="4"/>
      <c r="XCX191" s="4"/>
      <c r="XCY191" s="4"/>
      <c r="XCZ191" s="4"/>
      <c r="XDA191" s="4"/>
      <c r="XDB191" s="4"/>
      <c r="XDC191" s="4"/>
      <c r="XDD191" s="4"/>
      <c r="XDE191" s="4"/>
      <c r="XDF191" s="4"/>
      <c r="XDG191" s="4"/>
      <c r="XDH191" s="4"/>
      <c r="XDI191" s="4"/>
      <c r="XDJ191" s="4"/>
      <c r="XDK191" s="4"/>
      <c r="XDL191" s="4"/>
      <c r="XDM191" s="4"/>
      <c r="XDN191" s="4"/>
      <c r="XDO191" s="4"/>
      <c r="XDP191" s="4"/>
      <c r="XDQ191" s="4"/>
      <c r="XDR191" s="4"/>
      <c r="XDS191" s="4"/>
      <c r="XDT191" s="4"/>
      <c r="XDU191" s="4"/>
      <c r="XDV191" s="4"/>
      <c r="XDW191" s="4"/>
      <c r="XDX191" s="4"/>
      <c r="XDY191" s="4"/>
      <c r="XDZ191" s="4"/>
      <c r="XEA191" s="4"/>
      <c r="XEB191" s="4"/>
      <c r="XEC191" s="4"/>
      <c r="XED191" s="4"/>
      <c r="XEE191" s="4"/>
      <c r="XEF191" s="4"/>
      <c r="XEG191" s="4"/>
      <c r="XEH191" s="4"/>
      <c r="XEI191" s="4"/>
      <c r="XEJ191" s="4"/>
      <c r="XEK191" s="4"/>
      <c r="XEL191" s="4"/>
      <c r="XEM191" s="4"/>
      <c r="XEN191" s="4"/>
      <c r="XEO191" s="4"/>
      <c r="XEP191" s="4"/>
      <c r="XEQ191" s="4"/>
      <c r="XER191" s="4"/>
      <c r="XES191" s="4"/>
      <c r="XET191" s="4"/>
      <c r="XEU191" s="4"/>
      <c r="XEV191" s="4"/>
      <c r="XEW191" s="4"/>
      <c r="XEX191" s="4"/>
      <c r="XEY191" s="4"/>
      <c r="XEZ191" s="4"/>
      <c r="XFA191" s="4"/>
      <c r="XFB191" s="4"/>
      <c r="XFC191" s="4"/>
    </row>
    <row r="192" customFormat="false" ht="13.8" hidden="false" customHeight="false" outlineLevel="0" collapsed="false">
      <c r="A192" s="52"/>
      <c r="B192" s="18" t="s">
        <v>58</v>
      </c>
      <c r="C192" s="38" t="s">
        <v>110</v>
      </c>
      <c r="D192" s="20" t="n">
        <v>150</v>
      </c>
      <c r="E192" s="39" t="n">
        <f aca="false">BD192*150/100</f>
        <v>4.575</v>
      </c>
      <c r="F192" s="39" t="n">
        <f aca="false">BE192*150/100</f>
        <v>5.01</v>
      </c>
      <c r="G192" s="39" t="n">
        <f aca="false">BF192*150/100</f>
        <v>20.52</v>
      </c>
      <c r="H192" s="39" t="n">
        <f aca="false">BG192*150/100</f>
        <v>145.5</v>
      </c>
      <c r="I192" s="39" t="n">
        <f aca="false">BH192*150/100</f>
        <v>0</v>
      </c>
      <c r="J192" s="39" t="n">
        <f aca="false">BI192*150/100</f>
        <v>0.12</v>
      </c>
      <c r="K192" s="39" t="n">
        <f aca="false">BJ192*150/100</f>
        <v>0.06</v>
      </c>
      <c r="L192" s="39" t="n">
        <f aca="false">BK192*150/100</f>
        <v>0</v>
      </c>
      <c r="M192" s="39" t="n">
        <f aca="false">BL192*150/100</f>
        <v>8.445</v>
      </c>
      <c r="N192" s="39" t="n">
        <f aca="false">BM192*150/100</f>
        <v>72.03</v>
      </c>
      <c r="O192" s="39" t="n">
        <f aca="false">BN192*150/100</f>
        <v>108.75</v>
      </c>
      <c r="P192" s="39" t="n">
        <f aca="false">BO192*150/100</f>
        <v>2.43</v>
      </c>
      <c r="Q192" s="40"/>
      <c r="R192" s="40"/>
      <c r="S192" s="40"/>
      <c r="T192" s="40"/>
      <c r="U192" s="40"/>
      <c r="V192" s="41"/>
      <c r="W192" s="41"/>
      <c r="X192" s="40"/>
      <c r="Y192" s="40"/>
      <c r="Z192" s="40"/>
      <c r="AA192" s="40"/>
      <c r="AB192" s="40"/>
      <c r="BD192" s="39" t="n">
        <v>3.05</v>
      </c>
      <c r="BE192" s="39" t="n">
        <v>3.34</v>
      </c>
      <c r="BF192" s="39" t="n">
        <v>13.68</v>
      </c>
      <c r="BG192" s="39" t="n">
        <v>97</v>
      </c>
      <c r="BH192" s="39"/>
      <c r="BI192" s="39" t="n">
        <v>0.08</v>
      </c>
      <c r="BJ192" s="39" t="n">
        <v>0.04</v>
      </c>
      <c r="BK192" s="39" t="n">
        <f aca="false">DJ192*150/100</f>
        <v>0</v>
      </c>
      <c r="BL192" s="39" t="n">
        <v>5.63</v>
      </c>
      <c r="BM192" s="39" t="n">
        <v>48.02</v>
      </c>
      <c r="BN192" s="39" t="n">
        <v>72.5</v>
      </c>
      <c r="BO192" s="39" t="n">
        <v>1.62</v>
      </c>
      <c r="XCA192" s="2"/>
      <c r="XCB192" s="2"/>
      <c r="XCC192" s="2"/>
      <c r="XCD192" s="2"/>
      <c r="XCE192" s="2"/>
      <c r="XCF192" s="2"/>
      <c r="XCG192" s="2"/>
      <c r="XCH192" s="2"/>
      <c r="XCI192" s="2"/>
      <c r="XCJ192" s="2"/>
      <c r="XCK192" s="2"/>
      <c r="XCL192" s="2"/>
      <c r="XCM192" s="2"/>
      <c r="XCN192" s="2"/>
      <c r="XCO192" s="2"/>
      <c r="XCP192" s="2"/>
      <c r="XCQ192" s="2"/>
      <c r="XCR192" s="2"/>
      <c r="XCS192" s="2"/>
      <c r="XCT192" s="2"/>
      <c r="XCU192" s="2"/>
      <c r="XCV192" s="2"/>
      <c r="XCW192" s="2"/>
      <c r="XCX192" s="2"/>
      <c r="XCY192" s="2"/>
      <c r="XCZ192" s="2"/>
      <c r="XDA192" s="2"/>
      <c r="XDB192" s="2"/>
      <c r="XDC192" s="2"/>
      <c r="XDD192" s="2"/>
      <c r="XDE192" s="2"/>
      <c r="XDF192" s="2"/>
      <c r="XDG192" s="2"/>
      <c r="XDH192" s="2"/>
      <c r="XDI192" s="2"/>
      <c r="XDJ192" s="2"/>
      <c r="XDK192" s="2"/>
      <c r="XDL192" s="2"/>
      <c r="XDM192" s="2"/>
      <c r="XDN192" s="2"/>
      <c r="XDO192" s="2"/>
      <c r="XDP192" s="2"/>
      <c r="XDQ192" s="2"/>
      <c r="XDR192" s="2"/>
      <c r="XDS192" s="2"/>
      <c r="XDT192" s="2"/>
      <c r="XDU192" s="2"/>
      <c r="XDV192" s="2"/>
      <c r="XDW192" s="2"/>
      <c r="XDX192" s="2"/>
      <c r="XDY192" s="2"/>
      <c r="XDZ192" s="2"/>
      <c r="XEA192" s="2"/>
      <c r="XEB192" s="2"/>
      <c r="XEC192" s="2"/>
      <c r="XED192" s="2"/>
      <c r="XEE192" s="2"/>
      <c r="XEF192" s="2"/>
      <c r="XEG192" s="2"/>
      <c r="XEH192" s="2"/>
      <c r="XEI192" s="2"/>
      <c r="XEJ192" s="2"/>
      <c r="XEK192" s="2"/>
      <c r="XEL192" s="2"/>
      <c r="XEM192" s="2"/>
      <c r="XEN192" s="2"/>
      <c r="XEO192" s="2"/>
      <c r="XEP192" s="2"/>
      <c r="XEQ192" s="2"/>
      <c r="XER192" s="2"/>
      <c r="XES192" s="2"/>
      <c r="XET192" s="2"/>
      <c r="XEU192" s="2"/>
      <c r="XEV192" s="2"/>
      <c r="XEW192" s="2"/>
      <c r="XEX192" s="2"/>
      <c r="XEY192" s="2"/>
      <c r="XEZ192" s="2"/>
      <c r="XFA192" s="2"/>
      <c r="XFB192" s="2"/>
      <c r="XFC192" s="2"/>
    </row>
    <row r="193" customFormat="false" ht="13.8" hidden="false" customHeight="false" outlineLevel="0" collapsed="false">
      <c r="A193" s="52"/>
      <c r="B193" s="21" t="s">
        <v>31</v>
      </c>
      <c r="C193" s="26" t="s">
        <v>32</v>
      </c>
      <c r="D193" s="21" t="n">
        <v>20</v>
      </c>
      <c r="E193" s="27" t="n">
        <f aca="false">BD193*20/20</f>
        <v>1.36</v>
      </c>
      <c r="F193" s="27" t="n">
        <f aca="false">BE193*20/20</f>
        <v>0.24</v>
      </c>
      <c r="G193" s="27" t="n">
        <f aca="false">BF193*20/20</f>
        <v>6.72</v>
      </c>
      <c r="H193" s="27" t="n">
        <f aca="false">BG193*20/20</f>
        <v>34.16</v>
      </c>
      <c r="I193" s="27" t="n">
        <f aca="false">BH193*20/20</f>
        <v>0</v>
      </c>
      <c r="J193" s="27" t="n">
        <f aca="false">BI193*20/20</f>
        <v>0.03</v>
      </c>
      <c r="K193" s="27" t="n">
        <f aca="false">BJ193*20/20</f>
        <v>0.02</v>
      </c>
      <c r="L193" s="27" t="n">
        <f aca="false">BK193*20/20</f>
        <v>0</v>
      </c>
      <c r="M193" s="27" t="n">
        <f aca="false">BL193*20/20</f>
        <v>9.01</v>
      </c>
      <c r="N193" s="27" t="n">
        <f aca="false">BM193*20/20</f>
        <v>9.41</v>
      </c>
      <c r="O193" s="27" t="n">
        <f aca="false">BN193*20/20</f>
        <v>30.14</v>
      </c>
      <c r="P193" s="27" t="n">
        <f aca="false">BO193*20/20</f>
        <v>0.75</v>
      </c>
      <c r="Q193" s="27" t="n">
        <v>1.7</v>
      </c>
      <c r="R193" s="27" t="n">
        <v>0.3</v>
      </c>
      <c r="S193" s="27" t="n">
        <v>8.4</v>
      </c>
      <c r="T193" s="27" t="n">
        <v>42.7</v>
      </c>
      <c r="U193" s="27"/>
      <c r="V193" s="27" t="n">
        <v>0.04</v>
      </c>
      <c r="W193" s="27" t="n">
        <v>0.02</v>
      </c>
      <c r="X193" s="27"/>
      <c r="Y193" s="27" t="n">
        <v>11.26</v>
      </c>
      <c r="Z193" s="27" t="n">
        <v>11.76</v>
      </c>
      <c r="AA193" s="27" t="n">
        <v>37.68</v>
      </c>
      <c r="AB193" s="27" t="n">
        <v>0.94</v>
      </c>
      <c r="BD193" s="27" t="n">
        <v>1.36</v>
      </c>
      <c r="BE193" s="27" t="n">
        <v>0.24</v>
      </c>
      <c r="BF193" s="27" t="n">
        <v>6.72</v>
      </c>
      <c r="BG193" s="27" t="n">
        <v>34.16</v>
      </c>
      <c r="BH193" s="27"/>
      <c r="BI193" s="27" t="n">
        <v>0.03</v>
      </c>
      <c r="BJ193" s="27" t="n">
        <v>0.02</v>
      </c>
      <c r="BK193" s="27"/>
      <c r="BL193" s="27" t="n">
        <v>9.01</v>
      </c>
      <c r="BM193" s="27" t="n">
        <v>9.41</v>
      </c>
      <c r="BN193" s="27" t="n">
        <v>30.14</v>
      </c>
      <c r="BO193" s="27" t="n">
        <v>0.75</v>
      </c>
    </row>
    <row r="194" customFormat="false" ht="17.15" hidden="false" customHeight="true" outlineLevel="0" collapsed="false">
      <c r="A194" s="52"/>
      <c r="B194" s="21" t="s">
        <v>31</v>
      </c>
      <c r="C194" s="15" t="s">
        <v>33</v>
      </c>
      <c r="D194" s="21" t="n">
        <v>35</v>
      </c>
      <c r="E194" s="27" t="n">
        <f aca="false">BD194*35/40</f>
        <v>2.59</v>
      </c>
      <c r="F194" s="27" t="n">
        <f aca="false">BE194*35/40</f>
        <v>0.315</v>
      </c>
      <c r="G194" s="27" t="n">
        <f aca="false">BF194*35/40</f>
        <v>18.4625</v>
      </c>
      <c r="H194" s="27" t="n">
        <f aca="false">BG194*35/40</f>
        <v>82.0575</v>
      </c>
      <c r="I194" s="27" t="n">
        <f aca="false">BH194*35/40</f>
        <v>0</v>
      </c>
      <c r="J194" s="27" t="n">
        <f aca="false">BI194*35/40</f>
        <v>0</v>
      </c>
      <c r="K194" s="27" t="n">
        <f aca="false">BJ194*35/40</f>
        <v>0.0175</v>
      </c>
      <c r="L194" s="27" t="n">
        <f aca="false">BK194*35/40</f>
        <v>0</v>
      </c>
      <c r="M194" s="27" t="n">
        <f aca="false">BL194*35/40</f>
        <v>7</v>
      </c>
      <c r="N194" s="27" t="n">
        <f aca="false">BM194*35/40</f>
        <v>4.9</v>
      </c>
      <c r="O194" s="27" t="n">
        <f aca="false">BN194*35/40</f>
        <v>22.75</v>
      </c>
      <c r="P194" s="27" t="n">
        <f aca="false">BO194*35/40</f>
        <v>0.385</v>
      </c>
      <c r="Q194" s="27" t="n">
        <v>3.03</v>
      </c>
      <c r="R194" s="27" t="n">
        <v>0.36</v>
      </c>
      <c r="S194" s="27" t="n">
        <v>19.64</v>
      </c>
      <c r="T194" s="27" t="n">
        <v>93.77</v>
      </c>
      <c r="U194" s="27"/>
      <c r="V194" s="27"/>
      <c r="W194" s="27" t="n">
        <v>0.013</v>
      </c>
      <c r="X194" s="27"/>
      <c r="Y194" s="27" t="n">
        <v>8</v>
      </c>
      <c r="Z194" s="27" t="n">
        <v>5.6</v>
      </c>
      <c r="AA194" s="27" t="n">
        <v>26</v>
      </c>
      <c r="AB194" s="27" t="n">
        <v>0.44</v>
      </c>
      <c r="AC194" s="27" t="n">
        <v>3</v>
      </c>
      <c r="AD194" s="27" t="n">
        <f aca="false">AP194*40/40</f>
        <v>0</v>
      </c>
      <c r="AE194" s="27" t="n">
        <f aca="false">AQ194*40/40</f>
        <v>0</v>
      </c>
      <c r="AF194" s="27" t="n">
        <f aca="false">AR194*40/40</f>
        <v>0</v>
      </c>
      <c r="AG194" s="27" t="n">
        <f aca="false">AS194*40/40</f>
        <v>0</v>
      </c>
      <c r="AH194" s="27" t="n">
        <f aca="false">AT194*40/40</f>
        <v>0</v>
      </c>
      <c r="AI194" s="27" t="n">
        <f aca="false">AU194*40/40</f>
        <v>0</v>
      </c>
      <c r="AJ194" s="27" t="n">
        <f aca="false">AV194*40/40</f>
        <v>0</v>
      </c>
      <c r="AK194" s="27" t="n">
        <f aca="false">AW194*40/40</f>
        <v>0</v>
      </c>
      <c r="AL194" s="27" t="n">
        <f aca="false">AX194*40/40</f>
        <v>0</v>
      </c>
      <c r="AM194" s="27" t="n">
        <f aca="false">AY194*40/40</f>
        <v>0</v>
      </c>
      <c r="AN194" s="27" t="n">
        <f aca="false">AZ194*40/40</f>
        <v>0</v>
      </c>
      <c r="BD194" s="27" t="n">
        <v>2.96</v>
      </c>
      <c r="BE194" s="27" t="n">
        <v>0.36</v>
      </c>
      <c r="BF194" s="27" t="n">
        <v>21.1</v>
      </c>
      <c r="BG194" s="27" t="n">
        <v>93.78</v>
      </c>
      <c r="BH194" s="27"/>
      <c r="BI194" s="27"/>
      <c r="BJ194" s="27" t="n">
        <v>0.02</v>
      </c>
      <c r="BK194" s="27"/>
      <c r="BL194" s="27" t="n">
        <v>8</v>
      </c>
      <c r="BM194" s="27" t="n">
        <v>5.6</v>
      </c>
      <c r="BN194" s="27" t="n">
        <v>26</v>
      </c>
      <c r="BO194" s="27" t="n">
        <v>0.44</v>
      </c>
      <c r="WAQ194" s="2"/>
      <c r="WAR194" s="2"/>
      <c r="WAS194" s="2"/>
      <c r="WAT194" s="2"/>
      <c r="WAU194" s="2"/>
      <c r="WAV194" s="2"/>
      <c r="WAW194" s="2"/>
      <c r="WAX194" s="2"/>
      <c r="WAY194" s="2"/>
      <c r="WAZ194" s="2"/>
      <c r="WBA194" s="2"/>
      <c r="WBB194" s="2"/>
      <c r="WBC194" s="2"/>
      <c r="WBD194" s="2"/>
      <c r="WBE194" s="2"/>
      <c r="WBF194" s="2"/>
      <c r="WBG194" s="2"/>
      <c r="WBH194" s="2"/>
      <c r="WBI194" s="2"/>
      <c r="WBJ194" s="2"/>
      <c r="WBK194" s="2"/>
      <c r="WBL194" s="2"/>
      <c r="WBM194" s="2"/>
      <c r="WBN194" s="2"/>
      <c r="WBO194" s="2"/>
      <c r="WBP194" s="2"/>
      <c r="WBQ194" s="2"/>
      <c r="WBR194" s="2"/>
      <c r="WBS194" s="2"/>
      <c r="WBT194" s="2"/>
      <c r="WBU194" s="2"/>
      <c r="WBV194" s="2"/>
      <c r="WBW194" s="2"/>
      <c r="WBX194" s="2"/>
      <c r="WBY194" s="2"/>
      <c r="WBZ194" s="2"/>
      <c r="WCA194" s="2"/>
      <c r="WCB194" s="2"/>
      <c r="WCC194" s="2"/>
      <c r="WCD194" s="2"/>
      <c r="WCE194" s="2"/>
      <c r="WCF194" s="2"/>
      <c r="WCG194" s="2"/>
      <c r="WCH194" s="2"/>
      <c r="WCI194" s="2"/>
      <c r="WCJ194" s="2"/>
      <c r="WCK194" s="2"/>
      <c r="WCL194" s="2"/>
      <c r="WCM194" s="2"/>
      <c r="WCN194" s="2"/>
      <c r="WCO194" s="2"/>
      <c r="WCP194" s="2"/>
      <c r="WCQ194" s="2"/>
      <c r="WCR194" s="2"/>
      <c r="WCS194" s="2"/>
      <c r="WCT194" s="2"/>
      <c r="WCU194" s="2"/>
      <c r="WCV194" s="2"/>
      <c r="WCW194" s="2"/>
      <c r="WCX194" s="2"/>
      <c r="WCY194" s="2"/>
      <c r="WCZ194" s="2"/>
      <c r="WDA194" s="2"/>
      <c r="WDB194" s="2"/>
      <c r="WDC194" s="2"/>
      <c r="WDD194" s="2"/>
      <c r="WDE194" s="2"/>
      <c r="WDF194" s="2"/>
      <c r="WDG194" s="2"/>
      <c r="WDH194" s="2"/>
      <c r="WDI194" s="2"/>
      <c r="WDJ194" s="2"/>
      <c r="WDK194" s="2"/>
      <c r="WDL194" s="2"/>
      <c r="WDM194" s="2"/>
      <c r="WDN194" s="2"/>
      <c r="WDO194" s="2"/>
      <c r="WDP194" s="2"/>
      <c r="WDQ194" s="2"/>
      <c r="WDR194" s="2"/>
      <c r="WDS194" s="2"/>
      <c r="WDT194" s="2"/>
      <c r="WDU194" s="2"/>
      <c r="WDV194" s="2"/>
      <c r="WDW194" s="2"/>
      <c r="WDX194" s="2"/>
      <c r="WDY194" s="2"/>
      <c r="WDZ194" s="2"/>
      <c r="WEA194" s="2"/>
      <c r="WEB194" s="2"/>
      <c r="WEC194" s="2"/>
      <c r="WED194" s="2"/>
      <c r="WEE194" s="2"/>
      <c r="WEF194" s="2"/>
      <c r="WEG194" s="2"/>
      <c r="WEH194" s="2"/>
      <c r="WEI194" s="2"/>
      <c r="WEJ194" s="2"/>
      <c r="WEK194" s="2"/>
      <c r="WEL194" s="2"/>
      <c r="WEM194" s="2"/>
      <c r="WEN194" s="2"/>
      <c r="WEO194" s="2"/>
      <c r="WEP194" s="2"/>
      <c r="WEQ194" s="2"/>
      <c r="WER194" s="2"/>
      <c r="WES194" s="2"/>
      <c r="WET194" s="2"/>
      <c r="WEU194" s="2"/>
      <c r="WEV194" s="2"/>
      <c r="WEW194" s="2"/>
      <c r="WEX194" s="2"/>
      <c r="WEY194" s="2"/>
      <c r="WEZ194" s="2"/>
      <c r="WFA194" s="2"/>
      <c r="WFB194" s="2"/>
      <c r="WFC194" s="2"/>
      <c r="WFD194" s="2"/>
      <c r="WFE194" s="2"/>
      <c r="WFF194" s="2"/>
      <c r="WFG194" s="2"/>
      <c r="WFH194" s="2"/>
      <c r="WFI194" s="2"/>
      <c r="WFJ194" s="2"/>
      <c r="WFK194" s="2"/>
      <c r="WFL194" s="2"/>
      <c r="WFM194" s="2"/>
      <c r="WFN194" s="2"/>
      <c r="WFO194" s="2"/>
      <c r="WFP194" s="2"/>
      <c r="WFQ194" s="2"/>
      <c r="WFR194" s="2"/>
      <c r="WFS194" s="2"/>
      <c r="WFT194" s="2"/>
      <c r="WFU194" s="2"/>
      <c r="WFV194" s="2"/>
      <c r="WFW194" s="2"/>
      <c r="WFX194" s="2"/>
      <c r="WFY194" s="2"/>
      <c r="WFZ194" s="2"/>
      <c r="WGA194" s="2"/>
      <c r="WGB194" s="2"/>
      <c r="WGC194" s="2"/>
      <c r="WGD194" s="2"/>
      <c r="WGE194" s="2"/>
      <c r="WGF194" s="2"/>
      <c r="WGG194" s="2"/>
      <c r="WGH194" s="2"/>
      <c r="WGI194" s="2"/>
      <c r="WGJ194" s="2"/>
      <c r="WGK194" s="2"/>
      <c r="WGL194" s="2"/>
      <c r="WGM194" s="2"/>
      <c r="WGN194" s="2"/>
      <c r="WGO194" s="2"/>
      <c r="WGP194" s="2"/>
      <c r="WGQ194" s="2"/>
      <c r="WGR194" s="2"/>
      <c r="WGS194" s="2"/>
      <c r="WGT194" s="2"/>
      <c r="WGU194" s="2"/>
      <c r="WGV194" s="2"/>
      <c r="WGW194" s="2"/>
      <c r="WGX194" s="2"/>
      <c r="WGY194" s="2"/>
      <c r="WGZ194" s="2"/>
      <c r="WHA194" s="2"/>
      <c r="WHB194" s="2"/>
      <c r="WHC194" s="2"/>
      <c r="WHD194" s="2"/>
      <c r="WHE194" s="2"/>
      <c r="WHF194" s="2"/>
      <c r="WHG194" s="2"/>
      <c r="WHH194" s="2"/>
      <c r="WHI194" s="2"/>
      <c r="WHJ194" s="2"/>
      <c r="WHK194" s="2"/>
      <c r="WHL194" s="2"/>
      <c r="WHM194" s="2"/>
      <c r="WHN194" s="2"/>
      <c r="WHO194" s="2"/>
      <c r="WHP194" s="2"/>
      <c r="WHQ194" s="2"/>
      <c r="WHR194" s="2"/>
      <c r="WHS194" s="2"/>
      <c r="WHT194" s="2"/>
      <c r="WHU194" s="2"/>
      <c r="WHV194" s="2"/>
      <c r="WHW194" s="2"/>
      <c r="WHX194" s="2"/>
      <c r="WHY194" s="2"/>
      <c r="WHZ194" s="2"/>
      <c r="WIA194" s="2"/>
      <c r="WIB194" s="2"/>
      <c r="WIC194" s="2"/>
      <c r="WID194" s="2"/>
      <c r="WIE194" s="2"/>
      <c r="WIF194" s="2"/>
      <c r="WIG194" s="2"/>
      <c r="WIH194" s="2"/>
      <c r="WII194" s="2"/>
      <c r="WIJ194" s="2"/>
      <c r="WIK194" s="2"/>
      <c r="WIL194" s="2"/>
      <c r="WIM194" s="2"/>
      <c r="WIN194" s="2"/>
      <c r="WIO194" s="2"/>
      <c r="WIP194" s="2"/>
      <c r="WIQ194" s="2"/>
      <c r="WIR194" s="2"/>
      <c r="WIS194" s="2"/>
      <c r="WIT194" s="2"/>
      <c r="WIU194" s="2"/>
      <c r="WIV194" s="2"/>
      <c r="WIW194" s="2"/>
      <c r="WIX194" s="2"/>
      <c r="WIY194" s="2"/>
      <c r="WIZ194" s="2"/>
      <c r="WJA194" s="2"/>
      <c r="WJB194" s="2"/>
      <c r="WJC194" s="2"/>
      <c r="WJD194" s="2"/>
      <c r="WJE194" s="2"/>
      <c r="WJF194" s="2"/>
      <c r="WJG194" s="2"/>
      <c r="WJH194" s="2"/>
      <c r="WJI194" s="2"/>
      <c r="WJJ194" s="2"/>
      <c r="WJK194" s="2"/>
      <c r="WJL194" s="2"/>
      <c r="WJM194" s="2"/>
      <c r="WJN194" s="2"/>
      <c r="WJO194" s="2"/>
      <c r="WJP194" s="2"/>
      <c r="WJQ194" s="2"/>
      <c r="WJR194" s="2"/>
      <c r="WJS194" s="2"/>
      <c r="WJT194" s="2"/>
      <c r="WJU194" s="2"/>
      <c r="WJV194" s="2"/>
      <c r="WJW194" s="2"/>
      <c r="WJX194" s="2"/>
      <c r="WJY194" s="2"/>
      <c r="WJZ194" s="2"/>
      <c r="WKA194" s="2"/>
      <c r="WKB194" s="2"/>
      <c r="WKC194" s="2"/>
      <c r="WKD194" s="2"/>
      <c r="WKE194" s="2"/>
      <c r="WKF194" s="2"/>
      <c r="WKG194" s="2"/>
      <c r="WKH194" s="2"/>
      <c r="WKI194" s="2"/>
      <c r="WKJ194" s="2"/>
      <c r="WKK194" s="2"/>
      <c r="WKL194" s="2"/>
      <c r="WKM194" s="2"/>
      <c r="WKN194" s="2"/>
      <c r="WKO194" s="2"/>
      <c r="WKP194" s="2"/>
      <c r="WKQ194" s="2"/>
      <c r="WKR194" s="2"/>
      <c r="WKS194" s="2"/>
      <c r="WKT194" s="2"/>
      <c r="WKU194" s="2"/>
      <c r="WKV194" s="2"/>
      <c r="WKW194" s="2"/>
      <c r="WKX194" s="2"/>
      <c r="WKY194" s="2"/>
      <c r="WKZ194" s="2"/>
      <c r="WLA194" s="2"/>
      <c r="WLB194" s="2"/>
      <c r="WLC194" s="2"/>
      <c r="WLD194" s="2"/>
      <c r="WLE194" s="2"/>
      <c r="WLF194" s="2"/>
      <c r="WLG194" s="2"/>
      <c r="WLH194" s="2"/>
      <c r="WLI194" s="2"/>
      <c r="WLJ194" s="2"/>
      <c r="WLK194" s="2"/>
      <c r="WLL194" s="2"/>
      <c r="WLM194" s="2"/>
      <c r="WLN194" s="2"/>
      <c r="WLO194" s="2"/>
      <c r="WLP194" s="2"/>
      <c r="WLQ194" s="2"/>
      <c r="WLR194" s="2"/>
      <c r="WLS194" s="2"/>
      <c r="WLT194" s="2"/>
      <c r="WLU194" s="2"/>
      <c r="WLV194" s="2"/>
      <c r="WLW194" s="2"/>
      <c r="WLX194" s="2"/>
      <c r="WLY194" s="2"/>
      <c r="WLZ194" s="2"/>
      <c r="WMA194" s="2"/>
      <c r="WMB194" s="2"/>
      <c r="WMC194" s="2"/>
      <c r="WMD194" s="2"/>
      <c r="WME194" s="2"/>
      <c r="WMF194" s="2"/>
      <c r="WMG194" s="2"/>
      <c r="WMH194" s="2"/>
      <c r="WMI194" s="2"/>
      <c r="WMJ194" s="2"/>
      <c r="WMK194" s="2"/>
      <c r="WML194" s="2"/>
      <c r="WMM194" s="2"/>
      <c r="WMN194" s="2"/>
      <c r="WMO194" s="2"/>
      <c r="WMP194" s="2"/>
      <c r="WMQ194" s="2"/>
      <c r="WMR194" s="2"/>
      <c r="WMS194" s="2"/>
      <c r="WMT194" s="2"/>
      <c r="WMU194" s="2"/>
      <c r="WMV194" s="2"/>
      <c r="WMW194" s="2"/>
      <c r="WMX194" s="2"/>
      <c r="WMY194" s="2"/>
      <c r="WMZ194" s="2"/>
      <c r="WNA194" s="2"/>
      <c r="WNB194" s="2"/>
      <c r="WNC194" s="2"/>
      <c r="WND194" s="2"/>
      <c r="WNE194" s="2"/>
      <c r="WNF194" s="2"/>
      <c r="WNG194" s="2"/>
      <c r="WNH194" s="2"/>
      <c r="WNI194" s="2"/>
      <c r="WNJ194" s="2"/>
      <c r="WNK194" s="2"/>
      <c r="WNL194" s="2"/>
      <c r="WNM194" s="2"/>
      <c r="WNN194" s="2"/>
      <c r="WNO194" s="2"/>
      <c r="WNP194" s="2"/>
      <c r="WNQ194" s="2"/>
      <c r="WNR194" s="2"/>
      <c r="WNS194" s="2"/>
      <c r="WNT194" s="2"/>
      <c r="WNU194" s="2"/>
      <c r="WNV194" s="2"/>
      <c r="WNW194" s="2"/>
      <c r="WNX194" s="2"/>
      <c r="WNY194" s="2"/>
      <c r="WNZ194" s="2"/>
      <c r="WOA194" s="2"/>
      <c r="WOB194" s="2"/>
      <c r="WOC194" s="2"/>
      <c r="WOD194" s="2"/>
      <c r="WOE194" s="2"/>
      <c r="WOF194" s="2"/>
      <c r="WOG194" s="2"/>
      <c r="WOH194" s="2"/>
      <c r="WOI194" s="2"/>
      <c r="WOJ194" s="2"/>
      <c r="WOK194" s="2"/>
      <c r="WOL194" s="2"/>
      <c r="WOM194" s="2"/>
      <c r="WRG194" s="4"/>
      <c r="WRH194" s="4"/>
      <c r="WRI194" s="4"/>
      <c r="WRJ194" s="4"/>
      <c r="WRK194" s="4"/>
      <c r="WRL194" s="4"/>
      <c r="WRM194" s="4"/>
      <c r="WRN194" s="4"/>
      <c r="WRO194" s="4"/>
      <c r="WRP194" s="4"/>
      <c r="WRQ194" s="4"/>
      <c r="WRR194" s="4"/>
      <c r="WRS194" s="4"/>
      <c r="WRT194" s="4"/>
      <c r="WRU194" s="4"/>
      <c r="WRV194" s="4"/>
      <c r="WRW194" s="4"/>
      <c r="WRX194" s="4"/>
      <c r="WRY194" s="4"/>
      <c r="WRZ194" s="4"/>
      <c r="WSA194" s="4"/>
      <c r="WSB194" s="4"/>
      <c r="WSC194" s="4"/>
      <c r="WSD194" s="4"/>
      <c r="WSE194" s="4"/>
      <c r="WSF194" s="4"/>
      <c r="WSG194" s="4"/>
      <c r="WSH194" s="4"/>
      <c r="WSI194" s="4"/>
      <c r="WSJ194" s="4"/>
      <c r="WSK194" s="4"/>
      <c r="WSL194" s="4"/>
      <c r="WSM194" s="4"/>
      <c r="WSN194" s="4"/>
      <c r="WSO194" s="4"/>
      <c r="WSP194" s="4"/>
      <c r="WSQ194" s="4"/>
      <c r="WSR194" s="4"/>
      <c r="WSS194" s="4"/>
      <c r="WST194" s="4"/>
      <c r="WSU194" s="4"/>
      <c r="WSV194" s="4"/>
      <c r="WSW194" s="4"/>
      <c r="WSX194" s="4"/>
      <c r="WSY194" s="4"/>
      <c r="WSZ194" s="4"/>
      <c r="WTA194" s="4"/>
      <c r="WTB194" s="4"/>
      <c r="WTC194" s="4"/>
      <c r="WTD194" s="4"/>
      <c r="WTE194" s="4"/>
      <c r="WTF194" s="4"/>
      <c r="WTG194" s="4"/>
      <c r="WTH194" s="4"/>
      <c r="WTI194" s="4"/>
      <c r="WTJ194" s="4"/>
      <c r="WTK194" s="4"/>
      <c r="WTL194" s="4"/>
      <c r="WTM194" s="4"/>
      <c r="WTN194" s="4"/>
      <c r="WTO194" s="4"/>
      <c r="WTP194" s="4"/>
      <c r="WTQ194" s="4"/>
      <c r="WTR194" s="4"/>
      <c r="WTS194" s="4"/>
      <c r="WTT194" s="4"/>
      <c r="WTU194" s="4"/>
      <c r="WTV194" s="4"/>
      <c r="WTW194" s="4"/>
      <c r="WTX194" s="4"/>
      <c r="WTY194" s="4"/>
      <c r="WTZ194" s="4"/>
      <c r="WUA194" s="4"/>
      <c r="WUB194" s="4"/>
      <c r="WUC194" s="4"/>
      <c r="WUD194" s="4"/>
      <c r="WUE194" s="4"/>
      <c r="WUF194" s="4"/>
      <c r="WUG194" s="4"/>
      <c r="WUH194" s="4"/>
      <c r="WUI194" s="4"/>
      <c r="WUJ194" s="4"/>
      <c r="WUK194" s="4"/>
      <c r="WUL194" s="4"/>
      <c r="WUM194" s="4"/>
      <c r="WUN194" s="4"/>
      <c r="WUO194" s="4"/>
      <c r="WUP194" s="4"/>
      <c r="WUQ194" s="4"/>
      <c r="WUR194" s="4"/>
      <c r="WUS194" s="4"/>
      <c r="WUT194" s="4"/>
      <c r="WUU194" s="4"/>
      <c r="WUV194" s="4"/>
      <c r="WUW194" s="4"/>
      <c r="WUX194" s="4"/>
      <c r="WUY194" s="4"/>
      <c r="WUZ194" s="4"/>
      <c r="WVA194" s="4"/>
      <c r="WVB194" s="4"/>
      <c r="WVC194" s="4"/>
      <c r="WVD194" s="4"/>
      <c r="WVE194" s="4"/>
      <c r="WVF194" s="4"/>
      <c r="WVG194" s="4"/>
      <c r="WVH194" s="4"/>
      <c r="WVI194" s="4"/>
      <c r="WVJ194" s="4"/>
      <c r="WVK194" s="4"/>
      <c r="WVL194" s="4"/>
      <c r="WVM194" s="4"/>
      <c r="WVN194" s="4"/>
      <c r="WVO194" s="4"/>
      <c r="WVP194" s="4"/>
      <c r="WVQ194" s="4"/>
      <c r="WVR194" s="4"/>
      <c r="WVS194" s="4"/>
      <c r="WVT194" s="4"/>
      <c r="WVU194" s="4"/>
      <c r="WVV194" s="4"/>
      <c r="WVW194" s="4"/>
      <c r="WVX194" s="4"/>
      <c r="WVY194" s="4"/>
      <c r="WVZ194" s="4"/>
      <c r="WWA194" s="4"/>
      <c r="WWB194" s="4"/>
      <c r="WWC194" s="4"/>
      <c r="WWD194" s="4"/>
      <c r="WWE194" s="4"/>
      <c r="WWF194" s="4"/>
      <c r="WWG194" s="4"/>
      <c r="WWH194" s="4"/>
      <c r="WWI194" s="4"/>
      <c r="WWJ194" s="4"/>
      <c r="WWK194" s="4"/>
      <c r="WWL194" s="4"/>
      <c r="WWM194" s="4"/>
      <c r="WWN194" s="4"/>
      <c r="WWO194" s="4"/>
      <c r="WWP194" s="4"/>
      <c r="WWQ194" s="4"/>
      <c r="WWR194" s="4"/>
      <c r="WWS194" s="4"/>
      <c r="WWT194" s="4"/>
      <c r="WWU194" s="4"/>
      <c r="WWV194" s="4"/>
      <c r="WWW194" s="4"/>
      <c r="WWX194" s="4"/>
      <c r="WWY194" s="4"/>
      <c r="WWZ194" s="4"/>
      <c r="WXA194" s="4"/>
      <c r="WXB194" s="4"/>
      <c r="WXC194" s="4"/>
      <c r="WXD194" s="4"/>
      <c r="WXE194" s="4"/>
      <c r="WXF194" s="4"/>
      <c r="WXG194" s="4"/>
      <c r="WXH194" s="4"/>
      <c r="WXI194" s="4"/>
      <c r="WXJ194" s="4"/>
      <c r="WXK194" s="4"/>
      <c r="WXL194" s="4"/>
      <c r="WXM194" s="4"/>
      <c r="WXN194" s="4"/>
      <c r="WXO194" s="4"/>
      <c r="WXP194" s="4"/>
      <c r="WXQ194" s="4"/>
      <c r="WXR194" s="4"/>
      <c r="WXS194" s="4"/>
      <c r="WXT194" s="4"/>
      <c r="WXU194" s="4"/>
      <c r="WXV194" s="4"/>
      <c r="WXW194" s="4"/>
      <c r="WXX194" s="4"/>
      <c r="WXY194" s="4"/>
      <c r="WXZ194" s="4"/>
      <c r="WYA194" s="4"/>
      <c r="WYB194" s="4"/>
      <c r="WYC194" s="4"/>
      <c r="WYD194" s="4"/>
      <c r="WYE194" s="4"/>
      <c r="WYF194" s="4"/>
      <c r="WYG194" s="4"/>
      <c r="WYH194" s="4"/>
      <c r="WYI194" s="4"/>
      <c r="WYJ194" s="4"/>
      <c r="WYK194" s="4"/>
      <c r="WYL194" s="4"/>
      <c r="WYM194" s="4"/>
      <c r="WYN194" s="4"/>
      <c r="WYO194" s="4"/>
      <c r="WYP194" s="4"/>
      <c r="WYQ194" s="4"/>
      <c r="WYR194" s="4"/>
      <c r="WYS194" s="4"/>
      <c r="WYT194" s="4"/>
      <c r="WYU194" s="4"/>
      <c r="WYV194" s="4"/>
      <c r="WYW194" s="4"/>
      <c r="WYX194" s="4"/>
      <c r="WYY194" s="4"/>
      <c r="WYZ194" s="4"/>
      <c r="WZA194" s="4"/>
      <c r="WZB194" s="4"/>
      <c r="WZC194" s="4"/>
      <c r="WZD194" s="4"/>
      <c r="WZE194" s="4"/>
      <c r="WZF194" s="4"/>
      <c r="WZG194" s="4"/>
      <c r="WZH194" s="4"/>
      <c r="WZI194" s="4"/>
      <c r="WZJ194" s="4"/>
      <c r="WZK194" s="4"/>
      <c r="WZL194" s="4"/>
      <c r="WZM194" s="4"/>
      <c r="WZN194" s="4"/>
      <c r="WZO194" s="4"/>
      <c r="WZP194" s="4"/>
      <c r="WZQ194" s="4"/>
      <c r="WZR194" s="4"/>
      <c r="WZS194" s="4"/>
      <c r="WZT194" s="4"/>
      <c r="WZU194" s="4"/>
      <c r="WZV194" s="4"/>
      <c r="WZW194" s="4"/>
      <c r="WZX194" s="4"/>
      <c r="WZY194" s="4"/>
      <c r="WZZ194" s="4"/>
      <c r="XAA194" s="4"/>
      <c r="XAB194" s="4"/>
      <c r="XAC194" s="4"/>
      <c r="XAD194" s="4"/>
      <c r="XAE194" s="4"/>
      <c r="XAF194" s="4"/>
      <c r="XAG194" s="4"/>
      <c r="XAH194" s="4"/>
      <c r="XAI194" s="4"/>
      <c r="XAJ194" s="4"/>
      <c r="XAK194" s="4"/>
      <c r="XAL194" s="4"/>
      <c r="XAM194" s="4"/>
      <c r="XAN194" s="4"/>
      <c r="XAO194" s="4"/>
      <c r="XAP194" s="4"/>
      <c r="XAQ194" s="4"/>
      <c r="XAR194" s="4"/>
      <c r="XAS194" s="4"/>
      <c r="XAT194" s="4"/>
      <c r="XAU194" s="4"/>
      <c r="XAV194" s="4"/>
      <c r="XAW194" s="4"/>
      <c r="XAX194" s="4"/>
      <c r="XAY194" s="4"/>
      <c r="XAZ194" s="4"/>
      <c r="XBA194" s="4"/>
      <c r="XBB194" s="4"/>
      <c r="XBC194" s="4"/>
      <c r="XBD194" s="4"/>
      <c r="XBE194" s="4"/>
      <c r="XBF194" s="4"/>
      <c r="XBG194" s="4"/>
      <c r="XBH194" s="4"/>
      <c r="XBI194" s="4"/>
      <c r="XBJ194" s="4"/>
      <c r="XBK194" s="4"/>
      <c r="XBL194" s="4"/>
      <c r="XBM194" s="4"/>
      <c r="XBN194" s="4"/>
      <c r="XBO194" s="4"/>
      <c r="XBP194" s="4"/>
      <c r="XBQ194" s="4"/>
      <c r="XBR194" s="4"/>
      <c r="XBS194" s="4"/>
      <c r="XBT194" s="4"/>
      <c r="XBU194" s="4"/>
      <c r="XBV194" s="4"/>
      <c r="XBW194" s="4"/>
      <c r="XBX194" s="4"/>
      <c r="XBY194" s="4"/>
      <c r="XBZ194" s="4"/>
      <c r="XCA194" s="4"/>
      <c r="XCB194" s="4"/>
      <c r="XCC194" s="4"/>
      <c r="XCD194" s="4"/>
      <c r="XCE194" s="4"/>
      <c r="XCF194" s="4"/>
      <c r="XCG194" s="4"/>
      <c r="XCH194" s="4"/>
      <c r="XCI194" s="4"/>
      <c r="XCJ194" s="4"/>
      <c r="XCK194" s="4"/>
      <c r="XCL194" s="4"/>
      <c r="XCM194" s="4"/>
      <c r="XCN194" s="4"/>
      <c r="XCO194" s="4"/>
      <c r="XCP194" s="4"/>
      <c r="XCQ194" s="4"/>
      <c r="XCR194" s="4"/>
      <c r="XCS194" s="4"/>
      <c r="XCT194" s="4"/>
      <c r="XCU194" s="4"/>
      <c r="XCV194" s="4"/>
      <c r="XCW194" s="4"/>
      <c r="XCX194" s="4"/>
      <c r="XCY194" s="4"/>
      <c r="XCZ194" s="4"/>
      <c r="XDA194" s="4"/>
      <c r="XDB194" s="4"/>
      <c r="XDC194" s="4"/>
      <c r="XDD194" s="4"/>
      <c r="XDE194" s="4"/>
      <c r="XDF194" s="4"/>
      <c r="XDG194" s="4"/>
      <c r="XDH194" s="4"/>
      <c r="XDI194" s="4"/>
      <c r="XDJ194" s="4"/>
      <c r="XDK194" s="4"/>
      <c r="XDL194" s="4"/>
      <c r="XDM194" s="4"/>
      <c r="XDN194" s="4"/>
      <c r="XDO194" s="4"/>
      <c r="XDP194" s="4"/>
      <c r="XDQ194" s="4"/>
      <c r="XDR194" s="4"/>
      <c r="XDS194" s="4"/>
      <c r="XDT194" s="4"/>
      <c r="XDU194" s="4"/>
      <c r="XDV194" s="4"/>
      <c r="XDW194" s="4"/>
      <c r="XDX194" s="4"/>
      <c r="XDY194" s="4"/>
      <c r="XDZ194" s="4"/>
      <c r="XEA194" s="4"/>
      <c r="XEB194" s="4"/>
      <c r="XEC194" s="4"/>
      <c r="XED194" s="4"/>
      <c r="XEE194" s="4"/>
      <c r="XEF194" s="4"/>
      <c r="XEG194" s="4"/>
      <c r="XEH194" s="4"/>
      <c r="XEI194" s="4"/>
      <c r="XEJ194" s="4"/>
      <c r="XEK194" s="4"/>
      <c r="XEL194" s="4"/>
      <c r="XEM194" s="4"/>
      <c r="XEN194" s="4"/>
      <c r="XEO194" s="4"/>
      <c r="XEP194" s="4"/>
      <c r="XEQ194" s="4"/>
      <c r="XER194" s="4"/>
      <c r="XES194" s="4"/>
      <c r="XET194" s="4"/>
      <c r="XEU194" s="4"/>
      <c r="XEV194" s="4"/>
      <c r="XEW194" s="4"/>
      <c r="XEX194" s="4"/>
      <c r="XEY194" s="4"/>
      <c r="XEZ194" s="4"/>
      <c r="XFA194" s="4"/>
      <c r="XFB194" s="4"/>
      <c r="XFC194" s="4"/>
    </row>
    <row r="195" customFormat="false" ht="13.8" hidden="false" customHeight="false" outlineLevel="0" collapsed="false">
      <c r="A195" s="52"/>
      <c r="B195" s="21" t="s">
        <v>140</v>
      </c>
      <c r="C195" s="26" t="s">
        <v>141</v>
      </c>
      <c r="D195" s="21" t="n">
        <v>200</v>
      </c>
      <c r="E195" s="27" t="n">
        <f aca="false">BD195*200/100</f>
        <v>4.08</v>
      </c>
      <c r="F195" s="27" t="n">
        <f aca="false">BE195*200/100</f>
        <v>3.54</v>
      </c>
      <c r="G195" s="27" t="n">
        <f aca="false">BF195*200/100</f>
        <v>17.58</v>
      </c>
      <c r="H195" s="27" t="n">
        <f aca="false">BG195*200/100</f>
        <v>118</v>
      </c>
      <c r="I195" s="27" t="n">
        <f aca="false">BH195*200/100</f>
        <v>24.4</v>
      </c>
      <c r="J195" s="27" t="n">
        <f aca="false">BI195*200/100</f>
        <v>0.06</v>
      </c>
      <c r="K195" s="27" t="n">
        <f aca="false">BJ195*200/100</f>
        <v>0.18</v>
      </c>
      <c r="L195" s="27" t="n">
        <f aca="false">BK195*200/100</f>
        <v>1.58</v>
      </c>
      <c r="M195" s="27" t="n">
        <f aca="false">BL195*200/100</f>
        <v>152.22</v>
      </c>
      <c r="N195" s="27" t="n">
        <f aca="false">BM195*200/100</f>
        <v>21.34</v>
      </c>
      <c r="O195" s="27" t="n">
        <f aca="false">BN195*200/100</f>
        <v>124.56</v>
      </c>
      <c r="P195" s="27" t="n">
        <f aca="false">BO195*200/100</f>
        <v>0.48</v>
      </c>
      <c r="Q195" s="27" t="n">
        <v>0.3</v>
      </c>
      <c r="R195" s="27"/>
      <c r="S195" s="27" t="n">
        <v>6.7</v>
      </c>
      <c r="T195" s="27" t="n">
        <v>27.9</v>
      </c>
      <c r="U195" s="28" t="n">
        <v>0.38</v>
      </c>
      <c r="V195" s="21"/>
      <c r="W195" s="21" t="n">
        <v>0.01</v>
      </c>
      <c r="X195" s="27" t="n">
        <v>1.16</v>
      </c>
      <c r="Y195" s="27" t="n">
        <v>6.9</v>
      </c>
      <c r="Z195" s="27" t="n">
        <v>4.6</v>
      </c>
      <c r="AA195" s="27" t="n">
        <v>8.5</v>
      </c>
      <c r="AB195" s="27" t="n">
        <v>0.77</v>
      </c>
      <c r="AC195" s="27" t="n">
        <v>0.8</v>
      </c>
      <c r="AD195" s="27" t="n">
        <v>0.2</v>
      </c>
      <c r="AE195" s="27" t="n">
        <v>16.7</v>
      </c>
      <c r="AF195" s="27" t="n">
        <v>66.7</v>
      </c>
      <c r="AG195" s="27" t="n">
        <v>98</v>
      </c>
      <c r="AH195" s="27" t="n">
        <v>0.01</v>
      </c>
      <c r="AI195" s="27" t="n">
        <v>0.05</v>
      </c>
      <c r="AJ195" s="27" t="n">
        <v>80</v>
      </c>
      <c r="AK195" s="27" t="n">
        <v>11</v>
      </c>
      <c r="AL195" s="27" t="n">
        <v>3</v>
      </c>
      <c r="AM195" s="27" t="n">
        <v>3</v>
      </c>
      <c r="AN195" s="27" t="n">
        <v>0.54</v>
      </c>
      <c r="BD195" s="27" t="n">
        <v>2.04</v>
      </c>
      <c r="BE195" s="27" t="n">
        <v>1.77</v>
      </c>
      <c r="BF195" s="27" t="n">
        <v>8.79</v>
      </c>
      <c r="BG195" s="27" t="n">
        <v>59</v>
      </c>
      <c r="BH195" s="27" t="n">
        <v>12.2</v>
      </c>
      <c r="BI195" s="27" t="n">
        <v>0.03</v>
      </c>
      <c r="BJ195" s="27" t="n">
        <v>0.09</v>
      </c>
      <c r="BK195" s="27" t="n">
        <v>0.79</v>
      </c>
      <c r="BL195" s="27" t="n">
        <v>76.11</v>
      </c>
      <c r="BM195" s="27" t="n">
        <v>10.67</v>
      </c>
      <c r="BN195" s="27" t="n">
        <v>62.28</v>
      </c>
      <c r="BO195" s="27" t="n">
        <v>0.24</v>
      </c>
    </row>
    <row r="196" customFormat="false" ht="13.8" hidden="false" customHeight="false" outlineLevel="0" collapsed="false">
      <c r="A196" s="52"/>
      <c r="B196" s="61"/>
      <c r="C196" s="30" t="s">
        <v>238</v>
      </c>
      <c r="D196" s="31" t="n">
        <f aca="false">SUM(D190:D195)</f>
        <v>555</v>
      </c>
      <c r="E196" s="32"/>
      <c r="F196" s="32"/>
      <c r="G196" s="32"/>
      <c r="H196" s="32"/>
      <c r="I196" s="32"/>
      <c r="J196" s="31"/>
      <c r="K196" s="31"/>
      <c r="L196" s="32"/>
      <c r="M196" s="32"/>
      <c r="N196" s="32"/>
      <c r="O196" s="32"/>
      <c r="P196" s="32"/>
    </row>
    <row r="197" customFormat="false" ht="13.8" hidden="false" customHeight="false" outlineLevel="0" collapsed="false">
      <c r="A197" s="33" t="s">
        <v>37</v>
      </c>
      <c r="B197" s="33"/>
      <c r="C197" s="33"/>
      <c r="D197" s="33"/>
      <c r="E197" s="32" t="n">
        <f aca="false">SUM(E190:E196)</f>
        <v>20.8004545454545</v>
      </c>
      <c r="F197" s="32" t="n">
        <f aca="false">SUM(F190:F196)</f>
        <v>20.6704545454545</v>
      </c>
      <c r="G197" s="32" t="n">
        <f aca="false">SUM(G190:G196)</f>
        <v>74.1897727272727</v>
      </c>
      <c r="H197" s="32" t="n">
        <f aca="false">SUM(H190:H196)</f>
        <v>559.9175</v>
      </c>
      <c r="I197" s="32" t="n">
        <f aca="false">SUM(I190:I196)</f>
        <v>36.1</v>
      </c>
      <c r="J197" s="32" t="n">
        <f aca="false">SUM(J190:J196)</f>
        <v>0.270909090909091</v>
      </c>
      <c r="K197" s="32" t="n">
        <f aca="false">SUM(K190:K196)</f>
        <v>0.371136363636364</v>
      </c>
      <c r="L197" s="32" t="n">
        <f aca="false">SUM(L190:L196)</f>
        <v>15.2081818181818</v>
      </c>
      <c r="M197" s="32" t="n">
        <f aca="false">SUM(M190:M196)</f>
        <v>221.212272727273</v>
      </c>
      <c r="N197" s="32" t="n">
        <f aca="false">SUM(N190:N196)</f>
        <v>133.147272727273</v>
      </c>
      <c r="O197" s="32" t="n">
        <f aca="false">SUM(O190:O196)</f>
        <v>398.441818181818</v>
      </c>
      <c r="P197" s="32" t="n">
        <f aca="false">SUM(P190:P196)</f>
        <v>5.74772727272727</v>
      </c>
    </row>
    <row r="198" customFormat="false" ht="15" hidden="false" customHeight="true" outlineLevel="0" collapsed="false">
      <c r="A198" s="78" t="s">
        <v>38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</row>
    <row r="199" customFormat="false" ht="13.8" hidden="false" customHeight="false" outlineLevel="0" collapsed="false">
      <c r="A199" s="78"/>
      <c r="B199" s="21" t="s">
        <v>62</v>
      </c>
      <c r="C199" s="26" t="s">
        <v>63</v>
      </c>
      <c r="D199" s="16" t="n">
        <v>60</v>
      </c>
      <c r="E199" s="17" t="n">
        <f aca="false">BD199*60/100</f>
        <v>0.654</v>
      </c>
      <c r="F199" s="17" t="n">
        <f aca="false">BE199*60/100</f>
        <v>3.624</v>
      </c>
      <c r="G199" s="17" t="n">
        <f aca="false">BF199*60/100</f>
        <v>2.262</v>
      </c>
      <c r="H199" s="17" t="n">
        <f aca="false">BG199*60/100</f>
        <v>43.8</v>
      </c>
      <c r="I199" s="17" t="n">
        <f aca="false">BH199*60/100</f>
        <v>0</v>
      </c>
      <c r="J199" s="17" t="n">
        <f aca="false">BI199*60/100</f>
        <v>0.018</v>
      </c>
      <c r="K199" s="17" t="n">
        <f aca="false">BJ199*60/100</f>
        <v>0.024</v>
      </c>
      <c r="L199" s="17" t="n">
        <f aca="false">BK199*60/100</f>
        <v>7.926</v>
      </c>
      <c r="M199" s="17" t="n">
        <f aca="false">BL199*60/100</f>
        <v>15.252</v>
      </c>
      <c r="N199" s="17" t="n">
        <f aca="false">BM199*60/100</f>
        <v>11.298</v>
      </c>
      <c r="O199" s="17" t="n">
        <f aca="false">BN199*60/100</f>
        <v>21.372</v>
      </c>
      <c r="P199" s="17" t="n">
        <f aca="false">BO199*60/100</f>
        <v>0.396</v>
      </c>
      <c r="Q199" s="54" t="n">
        <v>0.6</v>
      </c>
      <c r="R199" s="54" t="n">
        <v>2.36</v>
      </c>
      <c r="S199" s="54" t="n">
        <v>3.85</v>
      </c>
      <c r="T199" s="54" t="n">
        <v>38.75</v>
      </c>
      <c r="U199" s="54" t="n">
        <v>0.01</v>
      </c>
      <c r="V199" s="55" t="n">
        <v>0.01</v>
      </c>
      <c r="W199" s="55" t="n">
        <v>0.03</v>
      </c>
      <c r="X199" s="54" t="n">
        <v>3.75</v>
      </c>
      <c r="Y199" s="54" t="n">
        <v>20</v>
      </c>
      <c r="Z199" s="54" t="n">
        <v>7.5</v>
      </c>
      <c r="AA199" s="54" t="n">
        <v>18.75</v>
      </c>
      <c r="AB199" s="54" t="n">
        <v>0.35</v>
      </c>
      <c r="BD199" s="17" t="n">
        <v>1.09</v>
      </c>
      <c r="BE199" s="17" t="n">
        <v>6.04</v>
      </c>
      <c r="BF199" s="17" t="n">
        <v>3.77</v>
      </c>
      <c r="BG199" s="17" t="n">
        <v>73</v>
      </c>
      <c r="BH199" s="17"/>
      <c r="BI199" s="17" t="n">
        <v>0.03</v>
      </c>
      <c r="BJ199" s="17" t="n">
        <v>0.04</v>
      </c>
      <c r="BK199" s="17" t="n">
        <v>13.21</v>
      </c>
      <c r="BL199" s="17" t="n">
        <v>25.42</v>
      </c>
      <c r="BM199" s="17" t="n">
        <v>18.83</v>
      </c>
      <c r="BN199" s="17" t="n">
        <v>35.62</v>
      </c>
      <c r="BO199" s="17" t="n">
        <v>0.66</v>
      </c>
    </row>
    <row r="200" s="37" customFormat="true" ht="13.8" hidden="false" customHeight="false" outlineLevel="0" collapsed="false">
      <c r="A200" s="78"/>
      <c r="B200" s="21" t="s">
        <v>143</v>
      </c>
      <c r="C200" s="58" t="s">
        <v>144</v>
      </c>
      <c r="D200" s="16" t="n">
        <v>200</v>
      </c>
      <c r="E200" s="17" t="n">
        <f aca="false">BD200*200/100</f>
        <v>2.84</v>
      </c>
      <c r="F200" s="17" t="n">
        <f aca="false">BE200*200/100</f>
        <v>4.1</v>
      </c>
      <c r="G200" s="17" t="n">
        <f aca="false">BF200*200/100</f>
        <v>11.34</v>
      </c>
      <c r="H200" s="17" t="n">
        <f aca="false">BG200*200/100</f>
        <v>102</v>
      </c>
      <c r="I200" s="17" t="n">
        <f aca="false">BH200*200/100</f>
        <v>0</v>
      </c>
      <c r="J200" s="17" t="n">
        <f aca="false">BI200*200/100</f>
        <v>0.08</v>
      </c>
      <c r="K200" s="17" t="n">
        <f aca="false">BJ200*200/100</f>
        <v>0.04</v>
      </c>
      <c r="L200" s="17" t="n">
        <f aca="false">BK200*200/100</f>
        <v>5.36</v>
      </c>
      <c r="M200" s="17" t="n">
        <f aca="false">BL200*200/100</f>
        <v>43.34</v>
      </c>
      <c r="N200" s="17" t="n">
        <f aca="false">BM200*200/100</f>
        <v>27.56</v>
      </c>
      <c r="O200" s="17" t="n">
        <f aca="false">BN200*200/100</f>
        <v>79.6</v>
      </c>
      <c r="P200" s="17" t="n">
        <f aca="false">BO200*200/100</f>
        <v>1.38</v>
      </c>
      <c r="Q200" s="59" t="n">
        <v>5.49</v>
      </c>
      <c r="R200" s="59" t="n">
        <v>5.27</v>
      </c>
      <c r="S200" s="59" t="n">
        <v>16.54</v>
      </c>
      <c r="T200" s="59" t="n">
        <v>148.25</v>
      </c>
      <c r="U200" s="59"/>
      <c r="V200" s="60" t="n">
        <v>0.228</v>
      </c>
      <c r="W200" s="60" t="n">
        <v>0.073</v>
      </c>
      <c r="X200" s="59" t="n">
        <v>5.83</v>
      </c>
      <c r="Y200" s="59" t="n">
        <v>42.68</v>
      </c>
      <c r="Z200" s="59" t="n">
        <v>88.1</v>
      </c>
      <c r="AA200" s="59" t="n">
        <v>35.58</v>
      </c>
      <c r="AB200" s="59" t="n">
        <v>2.05</v>
      </c>
      <c r="BD200" s="17" t="n">
        <v>1.42</v>
      </c>
      <c r="BE200" s="17" t="n">
        <v>2.05</v>
      </c>
      <c r="BF200" s="17" t="n">
        <v>5.67</v>
      </c>
      <c r="BG200" s="17" t="n">
        <v>51</v>
      </c>
      <c r="BH200" s="17" t="n">
        <f aca="false">BT200*200/250</f>
        <v>0</v>
      </c>
      <c r="BI200" s="17" t="n">
        <v>0.04</v>
      </c>
      <c r="BJ200" s="17" t="n">
        <v>0.02</v>
      </c>
      <c r="BK200" s="17" t="n">
        <v>2.68</v>
      </c>
      <c r="BL200" s="17" t="n">
        <v>21.67</v>
      </c>
      <c r="BM200" s="17" t="n">
        <v>13.78</v>
      </c>
      <c r="BN200" s="17" t="n">
        <v>39.8</v>
      </c>
      <c r="BO200" s="17" t="n">
        <v>0.69</v>
      </c>
      <c r="XFD200" s="4"/>
    </row>
    <row r="201" customFormat="false" ht="13.8" hidden="false" customHeight="false" outlineLevel="0" collapsed="false">
      <c r="A201" s="78"/>
      <c r="B201" s="21" t="s">
        <v>239</v>
      </c>
      <c r="C201" s="15" t="s">
        <v>240</v>
      </c>
      <c r="D201" s="21" t="n">
        <v>200</v>
      </c>
      <c r="E201" s="27" t="n">
        <v>17.8</v>
      </c>
      <c r="F201" s="27" t="n">
        <v>13.7</v>
      </c>
      <c r="G201" s="27" t="n">
        <v>28.72</v>
      </c>
      <c r="H201" s="27" t="n">
        <v>293.5</v>
      </c>
      <c r="I201" s="27" t="n">
        <v>100</v>
      </c>
      <c r="J201" s="27" t="n">
        <v>0.02</v>
      </c>
      <c r="K201" s="27" t="n">
        <v>0.02</v>
      </c>
      <c r="L201" s="27" t="n">
        <v>5</v>
      </c>
      <c r="M201" s="27" t="n">
        <v>50.2</v>
      </c>
      <c r="N201" s="27" t="n">
        <v>11</v>
      </c>
      <c r="O201" s="27" t="n">
        <v>60</v>
      </c>
      <c r="P201" s="27" t="n">
        <v>0.2</v>
      </c>
      <c r="BD201" s="27" t="n">
        <v>16.94</v>
      </c>
      <c r="BE201" s="27" t="n">
        <v>17.05</v>
      </c>
      <c r="BF201" s="27" t="n">
        <v>17.47</v>
      </c>
      <c r="BG201" s="27" t="n">
        <v>291</v>
      </c>
      <c r="BH201" s="27"/>
      <c r="BI201" s="21" t="n">
        <v>0.17</v>
      </c>
      <c r="BJ201" s="21" t="n">
        <v>0.19</v>
      </c>
      <c r="BK201" s="27" t="n">
        <v>21.78</v>
      </c>
      <c r="BL201" s="27" t="n">
        <v>22.65</v>
      </c>
      <c r="BM201" s="27" t="n">
        <v>43.27</v>
      </c>
      <c r="BN201" s="27" t="n">
        <v>214.87</v>
      </c>
      <c r="BO201" s="27" t="n">
        <v>3.18</v>
      </c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  <c r="IW201" s="4"/>
      <c r="IX201" s="4"/>
      <c r="IY201" s="4"/>
      <c r="IZ201" s="4"/>
      <c r="JA201" s="4"/>
      <c r="JB201" s="4"/>
      <c r="JC201" s="4"/>
      <c r="JD201" s="4"/>
      <c r="JE201" s="4"/>
      <c r="JF201" s="4"/>
      <c r="JG201" s="4"/>
      <c r="JH201" s="4"/>
      <c r="JI201" s="4"/>
      <c r="JJ201" s="4"/>
      <c r="JK201" s="4"/>
      <c r="JL201" s="4"/>
      <c r="JM201" s="4"/>
      <c r="JN201" s="4"/>
      <c r="JO201" s="4"/>
      <c r="JP201" s="4"/>
      <c r="JQ201" s="4"/>
      <c r="JR201" s="4"/>
      <c r="JS201" s="4"/>
      <c r="JT201" s="4"/>
      <c r="JU201" s="4"/>
      <c r="JV201" s="4"/>
      <c r="JW201" s="4"/>
      <c r="JX201" s="4"/>
      <c r="JY201" s="4"/>
      <c r="JZ201" s="4"/>
      <c r="KA201" s="4"/>
      <c r="KB201" s="4"/>
      <c r="KC201" s="4"/>
      <c r="KD201" s="4"/>
      <c r="KE201" s="4"/>
      <c r="KF201" s="4"/>
      <c r="KG201" s="4"/>
      <c r="KH201" s="4"/>
      <c r="KI201" s="4"/>
      <c r="KJ201" s="4"/>
      <c r="KK201" s="4"/>
      <c r="KL201" s="4"/>
      <c r="KM201" s="4"/>
      <c r="KN201" s="4"/>
      <c r="KO201" s="4"/>
      <c r="KP201" s="4"/>
      <c r="KQ201" s="4"/>
      <c r="KR201" s="4"/>
      <c r="KS201" s="4"/>
      <c r="KT201" s="4"/>
      <c r="KU201" s="4"/>
      <c r="KV201" s="4"/>
      <c r="KW201" s="4"/>
      <c r="KX201" s="4"/>
      <c r="KY201" s="4"/>
      <c r="KZ201" s="4"/>
      <c r="LA201" s="4"/>
      <c r="LB201" s="4"/>
      <c r="LC201" s="4"/>
      <c r="LD201" s="4"/>
      <c r="LE201" s="4"/>
      <c r="LF201" s="4"/>
      <c r="LG201" s="4"/>
      <c r="LH201" s="4"/>
      <c r="LI201" s="4"/>
      <c r="LJ201" s="4"/>
      <c r="LK201" s="4"/>
      <c r="LL201" s="4"/>
      <c r="LM201" s="4"/>
      <c r="LN201" s="4"/>
      <c r="LO201" s="4"/>
      <c r="LP201" s="4"/>
      <c r="LQ201" s="4"/>
      <c r="LR201" s="4"/>
      <c r="LS201" s="4"/>
      <c r="LT201" s="4"/>
      <c r="LU201" s="4"/>
      <c r="LV201" s="4"/>
      <c r="LW201" s="4"/>
      <c r="LX201" s="4"/>
      <c r="LY201" s="4"/>
      <c r="LZ201" s="4"/>
      <c r="MA201" s="4"/>
      <c r="MB201" s="4"/>
      <c r="MC201" s="4"/>
      <c r="MD201" s="4"/>
      <c r="ME201" s="4"/>
      <c r="MF201" s="4"/>
      <c r="MG201" s="4"/>
      <c r="MH201" s="4"/>
      <c r="MI201" s="4"/>
      <c r="MJ201" s="4"/>
      <c r="MK201" s="4"/>
      <c r="ML201" s="4"/>
      <c r="MM201" s="4"/>
      <c r="MN201" s="4"/>
      <c r="MO201" s="4"/>
      <c r="MP201" s="4"/>
      <c r="MQ201" s="4"/>
      <c r="MR201" s="4"/>
      <c r="MS201" s="4"/>
      <c r="MT201" s="4"/>
      <c r="MU201" s="4"/>
      <c r="MV201" s="4"/>
      <c r="MW201" s="4"/>
      <c r="MX201" s="4"/>
      <c r="MY201" s="4"/>
      <c r="MZ201" s="4"/>
      <c r="NA201" s="4"/>
      <c r="NB201" s="4"/>
      <c r="NC201" s="4"/>
      <c r="ND201" s="4"/>
      <c r="NE201" s="4"/>
      <c r="NF201" s="4"/>
      <c r="NG201" s="4"/>
      <c r="NH201" s="4"/>
      <c r="NI201" s="4"/>
      <c r="NJ201" s="4"/>
      <c r="NK201" s="4"/>
      <c r="NL201" s="4"/>
      <c r="NM201" s="4"/>
      <c r="NN201" s="4"/>
      <c r="NO201" s="4"/>
      <c r="NP201" s="4"/>
      <c r="NQ201" s="4"/>
      <c r="NR201" s="4"/>
      <c r="NS201" s="4"/>
      <c r="NT201" s="4"/>
      <c r="NU201" s="4"/>
      <c r="NV201" s="4"/>
      <c r="NW201" s="4"/>
      <c r="NX201" s="4"/>
      <c r="NY201" s="4"/>
      <c r="NZ201" s="4"/>
      <c r="OA201" s="4"/>
      <c r="OB201" s="4"/>
      <c r="OC201" s="4"/>
      <c r="OD201" s="4"/>
      <c r="OE201" s="4"/>
      <c r="OF201" s="4"/>
      <c r="OG201" s="4"/>
      <c r="OH201" s="4"/>
      <c r="OI201" s="4"/>
      <c r="OJ201" s="4"/>
      <c r="OK201" s="4"/>
      <c r="OL201" s="4"/>
      <c r="OM201" s="4"/>
      <c r="ON201" s="4"/>
      <c r="OO201" s="4"/>
      <c r="OP201" s="4"/>
      <c r="OQ201" s="4"/>
      <c r="OR201" s="4"/>
      <c r="OS201" s="4"/>
      <c r="OT201" s="4"/>
      <c r="OU201" s="4"/>
      <c r="OV201" s="4"/>
      <c r="OW201" s="4"/>
      <c r="OX201" s="4"/>
      <c r="OY201" s="4"/>
      <c r="OZ201" s="4"/>
      <c r="PA201" s="4"/>
      <c r="PB201" s="4"/>
      <c r="PC201" s="4"/>
      <c r="PD201" s="4"/>
      <c r="PE201" s="4"/>
      <c r="PF201" s="4"/>
      <c r="PG201" s="4"/>
      <c r="PH201" s="4"/>
      <c r="PI201" s="4"/>
      <c r="PJ201" s="4"/>
      <c r="PK201" s="4"/>
      <c r="PL201" s="4"/>
      <c r="PM201" s="4"/>
      <c r="PN201" s="4"/>
      <c r="PO201" s="4"/>
      <c r="PP201" s="4"/>
      <c r="PQ201" s="4"/>
      <c r="PR201" s="4"/>
      <c r="PS201" s="4"/>
      <c r="PT201" s="4"/>
      <c r="PU201" s="4"/>
      <c r="PV201" s="4"/>
      <c r="PW201" s="4"/>
      <c r="PX201" s="4"/>
      <c r="PY201" s="4"/>
      <c r="PZ201" s="4"/>
      <c r="QA201" s="4"/>
      <c r="QB201" s="4"/>
      <c r="QC201" s="4"/>
      <c r="QD201" s="4"/>
      <c r="QE201" s="4"/>
      <c r="QF201" s="4"/>
      <c r="QG201" s="4"/>
      <c r="QH201" s="4"/>
      <c r="QI201" s="4"/>
      <c r="QJ201" s="4"/>
      <c r="QK201" s="4"/>
      <c r="QL201" s="4"/>
      <c r="QM201" s="4"/>
      <c r="QN201" s="4"/>
      <c r="QO201" s="4"/>
      <c r="QP201" s="4"/>
      <c r="QQ201" s="4"/>
      <c r="QR201" s="4"/>
      <c r="QS201" s="4"/>
      <c r="QT201" s="4"/>
      <c r="QU201" s="4"/>
      <c r="QV201" s="4"/>
      <c r="QW201" s="4"/>
      <c r="QX201" s="4"/>
      <c r="QY201" s="4"/>
      <c r="QZ201" s="4"/>
      <c r="RA201" s="4"/>
      <c r="RB201" s="4"/>
      <c r="RC201" s="4"/>
      <c r="RD201" s="4"/>
      <c r="RE201" s="4"/>
      <c r="RF201" s="4"/>
      <c r="RG201" s="4"/>
      <c r="RH201" s="4"/>
      <c r="RI201" s="4"/>
      <c r="RJ201" s="4"/>
      <c r="RK201" s="4"/>
      <c r="RL201" s="4"/>
      <c r="RM201" s="4"/>
      <c r="RN201" s="4"/>
      <c r="RO201" s="4"/>
      <c r="RP201" s="4"/>
      <c r="RQ201" s="4"/>
      <c r="RR201" s="4"/>
      <c r="RS201" s="4"/>
      <c r="RT201" s="4"/>
      <c r="RU201" s="4"/>
      <c r="RV201" s="4"/>
      <c r="RW201" s="4"/>
      <c r="RX201" s="4"/>
      <c r="RY201" s="4"/>
      <c r="RZ201" s="4"/>
      <c r="SA201" s="4"/>
      <c r="SB201" s="4"/>
      <c r="SC201" s="4"/>
      <c r="SD201" s="4"/>
      <c r="SE201" s="4"/>
      <c r="SF201" s="4"/>
      <c r="SG201" s="4"/>
      <c r="SH201" s="4"/>
      <c r="SI201" s="4"/>
      <c r="SJ201" s="4"/>
      <c r="SK201" s="4"/>
      <c r="SL201" s="4"/>
      <c r="SM201" s="4"/>
      <c r="SN201" s="4"/>
      <c r="SO201" s="4"/>
      <c r="SP201" s="4"/>
      <c r="SQ201" s="4"/>
      <c r="SR201" s="4"/>
      <c r="SS201" s="4"/>
      <c r="ST201" s="4"/>
      <c r="SU201" s="4"/>
      <c r="SV201" s="4"/>
      <c r="SW201" s="4"/>
      <c r="SX201" s="4"/>
      <c r="SY201" s="4"/>
      <c r="SZ201" s="4"/>
      <c r="TA201" s="4"/>
      <c r="TB201" s="4"/>
      <c r="TC201" s="4"/>
      <c r="TD201" s="4"/>
      <c r="TE201" s="4"/>
      <c r="TF201" s="4"/>
      <c r="TG201" s="4"/>
      <c r="TH201" s="4"/>
      <c r="TI201" s="4"/>
      <c r="TJ201" s="4"/>
      <c r="TK201" s="4"/>
      <c r="TL201" s="4"/>
      <c r="TM201" s="4"/>
      <c r="TN201" s="4"/>
      <c r="TO201" s="4"/>
      <c r="TP201" s="4"/>
      <c r="TQ201" s="4"/>
      <c r="TR201" s="4"/>
      <c r="TS201" s="4"/>
      <c r="TT201" s="4"/>
      <c r="TU201" s="4"/>
      <c r="TV201" s="4"/>
      <c r="TW201" s="4"/>
      <c r="TX201" s="4"/>
      <c r="TY201" s="4"/>
      <c r="TZ201" s="4"/>
      <c r="UA201" s="4"/>
      <c r="UB201" s="4"/>
      <c r="UC201" s="4"/>
      <c r="UD201" s="4"/>
      <c r="UE201" s="4"/>
      <c r="UF201" s="4"/>
      <c r="UG201" s="4"/>
      <c r="UH201" s="4"/>
      <c r="UI201" s="4"/>
      <c r="UJ201" s="4"/>
      <c r="UK201" s="4"/>
      <c r="UL201" s="4"/>
      <c r="UM201" s="4"/>
      <c r="UN201" s="4"/>
      <c r="UO201" s="4"/>
      <c r="UP201" s="4"/>
      <c r="UQ201" s="4"/>
      <c r="UR201" s="4"/>
      <c r="US201" s="4"/>
      <c r="UT201" s="4"/>
      <c r="UU201" s="4"/>
      <c r="UV201" s="4"/>
      <c r="UW201" s="4"/>
      <c r="UX201" s="4"/>
      <c r="UY201" s="4"/>
      <c r="UZ201" s="4"/>
      <c r="VA201" s="4"/>
      <c r="VB201" s="4"/>
      <c r="VC201" s="4"/>
      <c r="VD201" s="4"/>
      <c r="VE201" s="4"/>
      <c r="VF201" s="4"/>
      <c r="VG201" s="4"/>
      <c r="VH201" s="4"/>
      <c r="VI201" s="4"/>
      <c r="VJ201" s="4"/>
      <c r="VK201" s="4"/>
      <c r="VL201" s="4"/>
      <c r="VM201" s="4"/>
      <c r="VN201" s="4"/>
      <c r="VO201" s="4"/>
      <c r="VP201" s="4"/>
      <c r="VQ201" s="4"/>
      <c r="VR201" s="4"/>
      <c r="VS201" s="4"/>
      <c r="VT201" s="4"/>
      <c r="VU201" s="4"/>
      <c r="VV201" s="4"/>
      <c r="VW201" s="4"/>
      <c r="VX201" s="4"/>
      <c r="VY201" s="4"/>
      <c r="VZ201" s="4"/>
      <c r="WA201" s="4"/>
      <c r="WB201" s="4"/>
      <c r="WC201" s="4"/>
      <c r="WD201" s="4"/>
      <c r="WE201" s="4"/>
      <c r="WF201" s="4"/>
      <c r="WG201" s="4"/>
      <c r="WH201" s="4"/>
      <c r="WI201" s="4"/>
      <c r="WJ201" s="4"/>
      <c r="WK201" s="4"/>
      <c r="WL201" s="4"/>
      <c r="WM201" s="4"/>
      <c r="WN201" s="4"/>
      <c r="WO201" s="4"/>
      <c r="WP201" s="4"/>
      <c r="WQ201" s="4"/>
      <c r="WR201" s="4"/>
      <c r="WS201" s="4"/>
      <c r="WT201" s="4"/>
      <c r="WU201" s="4"/>
      <c r="WV201" s="4"/>
      <c r="WW201" s="4"/>
      <c r="WX201" s="4"/>
      <c r="WY201" s="4"/>
      <c r="WZ201" s="4"/>
      <c r="XA201" s="4"/>
      <c r="XB201" s="4"/>
      <c r="XC201" s="4"/>
      <c r="XD201" s="4"/>
      <c r="XE201" s="4"/>
      <c r="XF201" s="4"/>
      <c r="XG201" s="4"/>
      <c r="XH201" s="4"/>
      <c r="XI201" s="4"/>
      <c r="XJ201" s="4"/>
      <c r="XK201" s="4"/>
      <c r="XL201" s="4"/>
      <c r="XM201" s="4"/>
      <c r="XN201" s="4"/>
      <c r="XO201" s="4"/>
      <c r="XP201" s="4"/>
      <c r="XQ201" s="4"/>
      <c r="XR201" s="4"/>
      <c r="XS201" s="4"/>
      <c r="XT201" s="4"/>
      <c r="XU201" s="4"/>
      <c r="XV201" s="4"/>
      <c r="XW201" s="4"/>
      <c r="XX201" s="4"/>
      <c r="XY201" s="4"/>
      <c r="XZ201" s="4"/>
      <c r="YA201" s="4"/>
      <c r="YB201" s="4"/>
      <c r="YC201" s="4"/>
      <c r="YD201" s="4"/>
      <c r="YE201" s="4"/>
      <c r="YF201" s="4"/>
      <c r="YG201" s="4"/>
      <c r="YH201" s="4"/>
      <c r="YI201" s="4"/>
      <c r="YJ201" s="4"/>
      <c r="YK201" s="4"/>
      <c r="YL201" s="4"/>
      <c r="YM201" s="4"/>
      <c r="YN201" s="4"/>
      <c r="YO201" s="4"/>
      <c r="YP201" s="4"/>
      <c r="YQ201" s="4"/>
      <c r="YR201" s="4"/>
      <c r="YS201" s="4"/>
      <c r="YT201" s="4"/>
      <c r="YU201" s="4"/>
      <c r="YV201" s="4"/>
      <c r="YW201" s="4"/>
      <c r="YX201" s="4"/>
      <c r="YY201" s="4"/>
      <c r="YZ201" s="4"/>
      <c r="ZA201" s="4"/>
      <c r="ZB201" s="4"/>
      <c r="ZC201" s="4"/>
      <c r="ZD201" s="4"/>
      <c r="ZE201" s="4"/>
      <c r="ZF201" s="4"/>
      <c r="ZG201" s="4"/>
      <c r="ZH201" s="4"/>
      <c r="ZI201" s="4"/>
      <c r="ZJ201" s="4"/>
      <c r="ZK201" s="4"/>
      <c r="ZL201" s="4"/>
      <c r="ZM201" s="4"/>
      <c r="ZN201" s="4"/>
      <c r="ZO201" s="4"/>
      <c r="ZP201" s="4"/>
      <c r="ZQ201" s="4"/>
      <c r="ZR201" s="4"/>
      <c r="ZS201" s="4"/>
      <c r="ZT201" s="4"/>
      <c r="ZU201" s="4"/>
      <c r="ZV201" s="4"/>
      <c r="ZW201" s="4"/>
      <c r="ZX201" s="4"/>
      <c r="ZY201" s="4"/>
      <c r="ZZ201" s="4"/>
      <c r="AAA201" s="4"/>
      <c r="AAB201" s="4"/>
      <c r="AAC201" s="4"/>
      <c r="AAD201" s="4"/>
      <c r="AAE201" s="4"/>
      <c r="AAF201" s="4"/>
      <c r="AAG201" s="4"/>
      <c r="AAH201" s="4"/>
      <c r="AAI201" s="4"/>
      <c r="AAJ201" s="4"/>
      <c r="AAK201" s="4"/>
      <c r="AAL201" s="4"/>
      <c r="AAM201" s="4"/>
      <c r="AAN201" s="4"/>
      <c r="AAO201" s="4"/>
      <c r="AAP201" s="4"/>
      <c r="AAQ201" s="4"/>
      <c r="AAR201" s="4"/>
      <c r="AAS201" s="4"/>
      <c r="AAT201" s="4"/>
      <c r="AAU201" s="4"/>
      <c r="AAV201" s="4"/>
      <c r="AAW201" s="4"/>
      <c r="AAX201" s="4"/>
      <c r="AAY201" s="4"/>
      <c r="AAZ201" s="4"/>
      <c r="ABA201" s="4"/>
      <c r="ABB201" s="4"/>
      <c r="ABC201" s="4"/>
      <c r="ABD201" s="4"/>
      <c r="ABE201" s="4"/>
      <c r="ABF201" s="4"/>
      <c r="ABG201" s="4"/>
      <c r="ABH201" s="4"/>
      <c r="ABI201" s="4"/>
      <c r="ABJ201" s="4"/>
      <c r="ABK201" s="4"/>
      <c r="ABL201" s="4"/>
      <c r="ABM201" s="4"/>
      <c r="ABN201" s="4"/>
      <c r="ABO201" s="4"/>
      <c r="ABP201" s="4"/>
      <c r="ABQ201" s="4"/>
      <c r="ABR201" s="4"/>
      <c r="ABS201" s="4"/>
      <c r="ABT201" s="4"/>
      <c r="ABU201" s="4"/>
      <c r="ABV201" s="4"/>
      <c r="ABW201" s="4"/>
      <c r="ABX201" s="4"/>
      <c r="ABY201" s="4"/>
      <c r="ABZ201" s="4"/>
      <c r="ACA201" s="4"/>
      <c r="ACB201" s="4"/>
      <c r="ACC201" s="4"/>
      <c r="ACD201" s="4"/>
      <c r="ACE201" s="4"/>
      <c r="ACF201" s="4"/>
      <c r="ACG201" s="4"/>
      <c r="ACH201" s="4"/>
      <c r="ACI201" s="4"/>
      <c r="ACJ201" s="4"/>
      <c r="ACK201" s="4"/>
      <c r="ACL201" s="4"/>
      <c r="ACM201" s="4"/>
      <c r="ACN201" s="4"/>
      <c r="ACO201" s="4"/>
      <c r="ACP201" s="4"/>
      <c r="ACQ201" s="4"/>
      <c r="ACR201" s="4"/>
      <c r="ACS201" s="4"/>
      <c r="ACT201" s="4"/>
      <c r="ACU201" s="4"/>
      <c r="ACV201" s="4"/>
      <c r="ACW201" s="4"/>
      <c r="ACX201" s="4"/>
      <c r="ACY201" s="4"/>
      <c r="ACZ201" s="4"/>
      <c r="ADA201" s="4"/>
      <c r="ADB201" s="4"/>
      <c r="ADC201" s="4"/>
      <c r="ADD201" s="4"/>
      <c r="ADE201" s="4"/>
      <c r="ADF201" s="4"/>
      <c r="ADG201" s="4"/>
      <c r="ADH201" s="4"/>
      <c r="ADI201" s="4"/>
      <c r="ADJ201" s="4"/>
      <c r="ADK201" s="4"/>
      <c r="ADL201" s="4"/>
      <c r="ADM201" s="4"/>
      <c r="ADN201" s="4"/>
      <c r="ADO201" s="4"/>
      <c r="ADP201" s="4"/>
      <c r="ADQ201" s="4"/>
      <c r="ADR201" s="4"/>
      <c r="ADS201" s="4"/>
      <c r="ADT201" s="4"/>
      <c r="ADU201" s="4"/>
      <c r="ADV201" s="4"/>
      <c r="ADW201" s="4"/>
      <c r="ADX201" s="4"/>
      <c r="ADY201" s="4"/>
      <c r="ADZ201" s="4"/>
      <c r="AEA201" s="4"/>
      <c r="AEB201" s="4"/>
      <c r="AEC201" s="4"/>
      <c r="AED201" s="4"/>
      <c r="AEE201" s="4"/>
      <c r="AEF201" s="4"/>
      <c r="AEG201" s="4"/>
      <c r="AEH201" s="4"/>
      <c r="AEI201" s="4"/>
      <c r="AEJ201" s="4"/>
      <c r="AEK201" s="4"/>
      <c r="AEL201" s="4"/>
      <c r="AEM201" s="4"/>
      <c r="AEN201" s="4"/>
      <c r="AEO201" s="4"/>
      <c r="AEP201" s="4"/>
      <c r="AEQ201" s="4"/>
      <c r="AER201" s="4"/>
      <c r="AES201" s="4"/>
      <c r="AET201" s="4"/>
      <c r="AEU201" s="4"/>
      <c r="AEV201" s="4"/>
      <c r="AEW201" s="4"/>
      <c r="AEX201" s="4"/>
      <c r="AEY201" s="4"/>
      <c r="AEZ201" s="4"/>
      <c r="AFA201" s="4"/>
      <c r="AFB201" s="4"/>
      <c r="AFC201" s="4"/>
      <c r="AFD201" s="4"/>
      <c r="AFE201" s="4"/>
      <c r="AFF201" s="4"/>
      <c r="AFG201" s="4"/>
      <c r="AFH201" s="4"/>
      <c r="AFI201" s="4"/>
      <c r="AFJ201" s="4"/>
      <c r="AFK201" s="4"/>
      <c r="AFL201" s="4"/>
      <c r="AFM201" s="4"/>
      <c r="AFN201" s="4"/>
      <c r="AFO201" s="4"/>
      <c r="AFP201" s="4"/>
      <c r="AFQ201" s="4"/>
      <c r="AFR201" s="4"/>
      <c r="AFS201" s="4"/>
      <c r="AFT201" s="4"/>
      <c r="AFU201" s="4"/>
      <c r="AFV201" s="4"/>
      <c r="AFW201" s="4"/>
      <c r="AFX201" s="4"/>
      <c r="AFY201" s="4"/>
      <c r="AFZ201" s="4"/>
      <c r="AGA201" s="4"/>
      <c r="AGB201" s="4"/>
      <c r="AGC201" s="4"/>
      <c r="AGD201" s="4"/>
      <c r="AGE201" s="4"/>
      <c r="AGF201" s="4"/>
      <c r="AGG201" s="4"/>
      <c r="AGH201" s="4"/>
      <c r="AGI201" s="4"/>
      <c r="AGJ201" s="4"/>
      <c r="AGK201" s="4"/>
      <c r="AGL201" s="4"/>
      <c r="AGM201" s="4"/>
      <c r="AGN201" s="4"/>
      <c r="AGO201" s="4"/>
      <c r="AGP201" s="4"/>
      <c r="AGQ201" s="4"/>
      <c r="AGR201" s="4"/>
      <c r="AGS201" s="4"/>
      <c r="AGT201" s="4"/>
      <c r="AGU201" s="4"/>
      <c r="AGV201" s="4"/>
      <c r="AGW201" s="4"/>
      <c r="AGX201" s="4"/>
      <c r="AGY201" s="4"/>
      <c r="AGZ201" s="4"/>
      <c r="AHA201" s="4"/>
      <c r="AHB201" s="4"/>
      <c r="AHC201" s="4"/>
      <c r="AHD201" s="4"/>
      <c r="AHE201" s="4"/>
      <c r="AHF201" s="4"/>
      <c r="AHG201" s="4"/>
      <c r="AHH201" s="4"/>
      <c r="AHI201" s="4"/>
      <c r="AHJ201" s="4"/>
      <c r="AHK201" s="4"/>
      <c r="AHL201" s="4"/>
      <c r="AHM201" s="4"/>
      <c r="AHN201" s="4"/>
      <c r="AHO201" s="4"/>
      <c r="AHP201" s="4"/>
      <c r="AHQ201" s="4"/>
      <c r="AHR201" s="4"/>
      <c r="AHS201" s="4"/>
      <c r="AHT201" s="4"/>
      <c r="AHU201" s="4"/>
      <c r="AHV201" s="4"/>
      <c r="AHW201" s="4"/>
      <c r="AHX201" s="4"/>
      <c r="AHY201" s="4"/>
      <c r="AHZ201" s="4"/>
      <c r="AIA201" s="4"/>
      <c r="AIB201" s="4"/>
      <c r="AIC201" s="4"/>
      <c r="AID201" s="4"/>
      <c r="AIE201" s="4"/>
      <c r="AIF201" s="4"/>
      <c r="AIG201" s="4"/>
      <c r="AIH201" s="4"/>
      <c r="AII201" s="4"/>
      <c r="AIJ201" s="4"/>
      <c r="AIK201" s="4"/>
      <c r="AIL201" s="4"/>
      <c r="AIM201" s="4"/>
      <c r="AIN201" s="4"/>
      <c r="AIO201" s="4"/>
      <c r="AIP201" s="4"/>
      <c r="AIQ201" s="4"/>
      <c r="AIR201" s="4"/>
      <c r="AIS201" s="4"/>
      <c r="AIT201" s="4"/>
      <c r="AIU201" s="4"/>
      <c r="AIV201" s="4"/>
      <c r="AIW201" s="4"/>
      <c r="AIX201" s="4"/>
      <c r="AIY201" s="4"/>
      <c r="AIZ201" s="4"/>
      <c r="AJA201" s="4"/>
      <c r="AJB201" s="4"/>
      <c r="AJC201" s="4"/>
      <c r="AJD201" s="4"/>
      <c r="AJE201" s="4"/>
      <c r="AJF201" s="4"/>
      <c r="AJG201" s="4"/>
      <c r="AJH201" s="4"/>
      <c r="AJI201" s="4"/>
      <c r="AJJ201" s="4"/>
      <c r="AJK201" s="4"/>
      <c r="AJL201" s="4"/>
      <c r="AJM201" s="4"/>
      <c r="AJN201" s="4"/>
      <c r="AJO201" s="4"/>
      <c r="AJP201" s="4"/>
      <c r="AJQ201" s="4"/>
      <c r="AJR201" s="4"/>
      <c r="AJS201" s="4"/>
      <c r="AJT201" s="4"/>
      <c r="AJU201" s="4"/>
      <c r="AJV201" s="4"/>
      <c r="AJW201" s="4"/>
      <c r="AJX201" s="4"/>
      <c r="AJY201" s="4"/>
      <c r="AJZ201" s="4"/>
      <c r="AKA201" s="4"/>
      <c r="AKB201" s="4"/>
      <c r="AKC201" s="4"/>
      <c r="AKD201" s="4"/>
      <c r="AKE201" s="4"/>
      <c r="AKF201" s="4"/>
      <c r="AKG201" s="4"/>
      <c r="AKH201" s="4"/>
      <c r="AKI201" s="4"/>
      <c r="AKJ201" s="4"/>
      <c r="AKK201" s="4"/>
      <c r="AKL201" s="4"/>
      <c r="AKM201" s="4"/>
      <c r="AKN201" s="4"/>
      <c r="AKO201" s="4"/>
      <c r="AKP201" s="4"/>
      <c r="AKQ201" s="4"/>
      <c r="AKR201" s="4"/>
      <c r="AKS201" s="4"/>
      <c r="AKT201" s="4"/>
      <c r="AKU201" s="4"/>
      <c r="AKV201" s="4"/>
      <c r="AKW201" s="4"/>
      <c r="AKX201" s="4"/>
      <c r="AKY201" s="4"/>
      <c r="AKZ201" s="4"/>
      <c r="ALA201" s="4"/>
      <c r="ALB201" s="4"/>
      <c r="ALC201" s="4"/>
      <c r="ALD201" s="4"/>
      <c r="ALE201" s="4"/>
      <c r="ALF201" s="4"/>
      <c r="ALG201" s="4"/>
      <c r="ALH201" s="4"/>
      <c r="ALI201" s="4"/>
      <c r="ALJ201" s="4"/>
      <c r="ALK201" s="4"/>
      <c r="ALL201" s="4"/>
      <c r="ALM201" s="4"/>
      <c r="ALN201" s="4"/>
      <c r="ALO201" s="4"/>
      <c r="ALP201" s="4"/>
      <c r="ALQ201" s="4"/>
      <c r="ALR201" s="4"/>
      <c r="ALS201" s="4"/>
      <c r="ALT201" s="4"/>
      <c r="ALU201" s="4"/>
      <c r="ALV201" s="4"/>
      <c r="ALW201" s="4"/>
      <c r="ALX201" s="4"/>
      <c r="ALY201" s="4"/>
      <c r="ALZ201" s="4"/>
      <c r="AMA201" s="4"/>
      <c r="AMB201" s="4"/>
      <c r="AMC201" s="4"/>
      <c r="AMD201" s="4"/>
      <c r="AME201" s="4"/>
      <c r="AMF201" s="4"/>
      <c r="AMG201" s="4"/>
      <c r="AMH201" s="4"/>
      <c r="AMI201" s="4"/>
      <c r="AMJ201" s="4"/>
      <c r="AMK201" s="4"/>
      <c r="AML201" s="4"/>
      <c r="AMM201" s="4"/>
      <c r="AMN201" s="4"/>
      <c r="AMO201" s="4"/>
      <c r="AMP201" s="4"/>
      <c r="AMQ201" s="4"/>
      <c r="AMR201" s="4"/>
      <c r="AMS201" s="4"/>
      <c r="AMT201" s="4"/>
      <c r="AMU201" s="4"/>
      <c r="AMV201" s="4"/>
      <c r="AMW201" s="4"/>
      <c r="AMX201" s="4"/>
      <c r="AMY201" s="4"/>
      <c r="AMZ201" s="4"/>
      <c r="ANA201" s="4"/>
      <c r="ANB201" s="4"/>
      <c r="ANC201" s="4"/>
      <c r="AND201" s="4"/>
      <c r="ANE201" s="4"/>
      <c r="ANF201" s="4"/>
      <c r="ANG201" s="4"/>
      <c r="ANH201" s="4"/>
      <c r="ANI201" s="4"/>
      <c r="ANJ201" s="4"/>
      <c r="ANK201" s="4"/>
      <c r="ANL201" s="4"/>
      <c r="ANM201" s="4"/>
      <c r="ANN201" s="4"/>
      <c r="ANO201" s="4"/>
      <c r="ANP201" s="4"/>
      <c r="ANQ201" s="4"/>
      <c r="ANR201" s="4"/>
      <c r="ANS201" s="4"/>
      <c r="ANT201" s="4"/>
      <c r="ANU201" s="4"/>
      <c r="ANV201" s="4"/>
      <c r="ANW201" s="4"/>
      <c r="ANX201" s="4"/>
      <c r="ANY201" s="4"/>
      <c r="ANZ201" s="4"/>
      <c r="AOA201" s="4"/>
      <c r="AOB201" s="4"/>
      <c r="AOC201" s="4"/>
      <c r="AOD201" s="4"/>
      <c r="AOE201" s="4"/>
      <c r="AOF201" s="4"/>
      <c r="AOG201" s="4"/>
      <c r="AOH201" s="4"/>
      <c r="AOI201" s="4"/>
      <c r="AOJ201" s="4"/>
      <c r="AOK201" s="4"/>
      <c r="AOL201" s="4"/>
      <c r="AOM201" s="4"/>
      <c r="AON201" s="4"/>
      <c r="AOO201" s="4"/>
      <c r="AOP201" s="4"/>
      <c r="AOQ201" s="4"/>
      <c r="AOR201" s="4"/>
      <c r="AOS201" s="4"/>
      <c r="AOT201" s="4"/>
      <c r="AOU201" s="4"/>
      <c r="AOV201" s="4"/>
      <c r="AOW201" s="4"/>
      <c r="AOX201" s="4"/>
      <c r="AOY201" s="4"/>
      <c r="AOZ201" s="4"/>
      <c r="APA201" s="4"/>
      <c r="APB201" s="4"/>
      <c r="APC201" s="4"/>
      <c r="APD201" s="4"/>
      <c r="APE201" s="4"/>
      <c r="APF201" s="4"/>
      <c r="APG201" s="4"/>
      <c r="APH201" s="4"/>
      <c r="API201" s="4"/>
      <c r="APJ201" s="4"/>
      <c r="APK201" s="4"/>
      <c r="APL201" s="4"/>
      <c r="APM201" s="4"/>
      <c r="APN201" s="4"/>
      <c r="APO201" s="4"/>
      <c r="APP201" s="4"/>
      <c r="APQ201" s="4"/>
      <c r="APR201" s="4"/>
      <c r="APS201" s="4"/>
      <c r="APT201" s="4"/>
      <c r="APU201" s="4"/>
      <c r="APV201" s="4"/>
      <c r="APW201" s="4"/>
      <c r="APX201" s="4"/>
      <c r="APY201" s="4"/>
      <c r="APZ201" s="4"/>
      <c r="AQA201" s="4"/>
      <c r="AQB201" s="4"/>
      <c r="AQC201" s="4"/>
      <c r="AQD201" s="4"/>
      <c r="AQE201" s="4"/>
      <c r="AQF201" s="4"/>
      <c r="AQG201" s="4"/>
      <c r="AQH201" s="4"/>
      <c r="AQI201" s="4"/>
      <c r="AQJ201" s="4"/>
      <c r="AQK201" s="4"/>
      <c r="AQL201" s="4"/>
      <c r="AQM201" s="4"/>
      <c r="AQN201" s="4"/>
      <c r="AQO201" s="4"/>
      <c r="AQP201" s="4"/>
      <c r="AQQ201" s="4"/>
      <c r="AQR201" s="4"/>
      <c r="AQS201" s="4"/>
      <c r="AQT201" s="4"/>
      <c r="AQU201" s="4"/>
      <c r="AQV201" s="4"/>
      <c r="AQW201" s="4"/>
      <c r="AQX201" s="4"/>
      <c r="AQY201" s="4"/>
      <c r="AQZ201" s="4"/>
      <c r="ARA201" s="4"/>
      <c r="ARB201" s="4"/>
      <c r="ARC201" s="4"/>
      <c r="ARD201" s="4"/>
      <c r="ARE201" s="4"/>
      <c r="ARF201" s="4"/>
      <c r="ARG201" s="4"/>
      <c r="ARH201" s="4"/>
      <c r="ARI201" s="4"/>
      <c r="ARJ201" s="4"/>
      <c r="ARK201" s="4"/>
      <c r="ARL201" s="4"/>
      <c r="ARM201" s="4"/>
      <c r="ARN201" s="4"/>
      <c r="ARO201" s="4"/>
      <c r="ARP201" s="4"/>
      <c r="ARQ201" s="4"/>
      <c r="ARR201" s="4"/>
      <c r="ARS201" s="4"/>
      <c r="ART201" s="4"/>
      <c r="ARU201" s="4"/>
      <c r="ARV201" s="4"/>
      <c r="ARW201" s="4"/>
      <c r="ARX201" s="4"/>
      <c r="ARY201" s="4"/>
      <c r="ARZ201" s="4"/>
      <c r="ASA201" s="4"/>
      <c r="ASB201" s="4"/>
      <c r="ASC201" s="4"/>
      <c r="ASD201" s="4"/>
      <c r="ASE201" s="4"/>
      <c r="ASF201" s="4"/>
      <c r="ASG201" s="4"/>
      <c r="ASH201" s="4"/>
      <c r="ASI201" s="4"/>
      <c r="ASJ201" s="4"/>
      <c r="ASK201" s="4"/>
      <c r="ASL201" s="4"/>
      <c r="ASM201" s="4"/>
      <c r="ASN201" s="4"/>
      <c r="ASO201" s="4"/>
      <c r="ASP201" s="4"/>
      <c r="ASQ201" s="4"/>
      <c r="ASR201" s="4"/>
      <c r="ASS201" s="4"/>
      <c r="AST201" s="4"/>
      <c r="ASU201" s="4"/>
      <c r="ASV201" s="4"/>
      <c r="ASW201" s="4"/>
      <c r="ASX201" s="4"/>
      <c r="ASY201" s="4"/>
      <c r="ASZ201" s="4"/>
      <c r="ATA201" s="4"/>
      <c r="ATB201" s="4"/>
      <c r="ATC201" s="4"/>
      <c r="ATD201" s="4"/>
      <c r="ATE201" s="4"/>
      <c r="ATF201" s="4"/>
      <c r="ATG201" s="4"/>
      <c r="ATH201" s="4"/>
      <c r="ATI201" s="4"/>
      <c r="ATJ201" s="4"/>
      <c r="ATK201" s="4"/>
      <c r="ATL201" s="4"/>
      <c r="ATM201" s="4"/>
      <c r="ATN201" s="4"/>
      <c r="ATO201" s="4"/>
      <c r="ATP201" s="4"/>
      <c r="ATQ201" s="4"/>
      <c r="ATR201" s="4"/>
      <c r="ATS201" s="4"/>
      <c r="ATT201" s="4"/>
      <c r="ATU201" s="4"/>
      <c r="ATV201" s="4"/>
      <c r="ATW201" s="4"/>
      <c r="ATX201" s="4"/>
      <c r="ATY201" s="4"/>
      <c r="ATZ201" s="4"/>
      <c r="AUA201" s="4"/>
      <c r="AUB201" s="4"/>
      <c r="AUC201" s="4"/>
      <c r="AUD201" s="4"/>
      <c r="AUE201" s="4"/>
      <c r="AUF201" s="4"/>
      <c r="AUG201" s="4"/>
      <c r="AUH201" s="4"/>
      <c r="AUI201" s="4"/>
      <c r="AUJ201" s="4"/>
      <c r="AUK201" s="4"/>
      <c r="AUL201" s="4"/>
      <c r="AUM201" s="4"/>
      <c r="AUN201" s="4"/>
      <c r="AUO201" s="4"/>
      <c r="AUP201" s="4"/>
      <c r="AUQ201" s="4"/>
      <c r="AUR201" s="4"/>
      <c r="AUS201" s="4"/>
      <c r="AUT201" s="4"/>
      <c r="AUU201" s="4"/>
      <c r="AUV201" s="4"/>
      <c r="AUW201" s="4"/>
      <c r="AUX201" s="4"/>
      <c r="AUY201" s="4"/>
      <c r="AUZ201" s="4"/>
      <c r="AVA201" s="4"/>
      <c r="AVB201" s="4"/>
      <c r="AVC201" s="4"/>
      <c r="AVD201" s="4"/>
      <c r="AVE201" s="4"/>
      <c r="AVF201" s="4"/>
      <c r="AVG201" s="4"/>
      <c r="AVH201" s="4"/>
      <c r="AVI201" s="4"/>
      <c r="AVJ201" s="4"/>
      <c r="AVK201" s="4"/>
      <c r="AVL201" s="4"/>
      <c r="AVM201" s="4"/>
      <c r="AVN201" s="4"/>
      <c r="AVO201" s="4"/>
      <c r="AVP201" s="4"/>
      <c r="AVQ201" s="4"/>
      <c r="AVR201" s="4"/>
      <c r="AVS201" s="4"/>
      <c r="AVT201" s="4"/>
      <c r="AVU201" s="4"/>
      <c r="AVV201" s="4"/>
      <c r="AVW201" s="4"/>
      <c r="AVX201" s="4"/>
      <c r="AVY201" s="4"/>
      <c r="AVZ201" s="4"/>
      <c r="AWA201" s="4"/>
      <c r="AWB201" s="4"/>
      <c r="AWC201" s="4"/>
      <c r="AWD201" s="4"/>
      <c r="AWE201" s="4"/>
      <c r="AWF201" s="4"/>
      <c r="AWG201" s="4"/>
      <c r="AWH201" s="4"/>
      <c r="AWI201" s="4"/>
      <c r="AWJ201" s="4"/>
      <c r="AWK201" s="4"/>
      <c r="AWL201" s="4"/>
      <c r="AWM201" s="4"/>
      <c r="AWN201" s="4"/>
      <c r="AWO201" s="4"/>
      <c r="AWP201" s="4"/>
      <c r="AWQ201" s="4"/>
      <c r="AWR201" s="4"/>
      <c r="AWS201" s="4"/>
      <c r="AWT201" s="4"/>
      <c r="AWU201" s="4"/>
      <c r="AWV201" s="4"/>
      <c r="AWW201" s="4"/>
      <c r="AWX201" s="4"/>
      <c r="AWY201" s="4"/>
      <c r="AWZ201" s="4"/>
      <c r="AXA201" s="4"/>
      <c r="AXB201" s="4"/>
      <c r="AXC201" s="4"/>
      <c r="AXD201" s="4"/>
      <c r="AXE201" s="4"/>
      <c r="AXF201" s="4"/>
      <c r="AXG201" s="4"/>
      <c r="AXH201" s="4"/>
      <c r="AXI201" s="4"/>
      <c r="AXJ201" s="4"/>
      <c r="AXK201" s="4"/>
      <c r="AXL201" s="4"/>
      <c r="AXM201" s="4"/>
      <c r="AXN201" s="4"/>
      <c r="AXO201" s="4"/>
      <c r="AXP201" s="4"/>
      <c r="AXQ201" s="4"/>
      <c r="AXR201" s="4"/>
      <c r="AXS201" s="4"/>
      <c r="AXT201" s="4"/>
      <c r="AXU201" s="4"/>
      <c r="AXV201" s="4"/>
      <c r="AXW201" s="4"/>
      <c r="AXX201" s="4"/>
      <c r="AXY201" s="4"/>
      <c r="AXZ201" s="4"/>
      <c r="AYA201" s="4"/>
      <c r="AYB201" s="4"/>
      <c r="AYC201" s="4"/>
      <c r="AYD201" s="4"/>
      <c r="AYE201" s="4"/>
      <c r="AYF201" s="4"/>
      <c r="AYG201" s="4"/>
      <c r="AYH201" s="4"/>
      <c r="AYI201" s="4"/>
      <c r="AYJ201" s="4"/>
      <c r="AYK201" s="4"/>
      <c r="AYL201" s="4"/>
      <c r="AYM201" s="4"/>
      <c r="AYN201" s="4"/>
      <c r="AYO201" s="4"/>
      <c r="AYP201" s="4"/>
      <c r="AYQ201" s="4"/>
      <c r="AYR201" s="4"/>
      <c r="AYS201" s="4"/>
      <c r="AYT201" s="4"/>
      <c r="AYU201" s="4"/>
      <c r="AYV201" s="4"/>
      <c r="AYW201" s="4"/>
      <c r="AYX201" s="4"/>
      <c r="AYY201" s="4"/>
      <c r="AYZ201" s="4"/>
      <c r="AZA201" s="4"/>
      <c r="AZB201" s="4"/>
      <c r="AZC201" s="4"/>
      <c r="AZD201" s="4"/>
      <c r="AZE201" s="4"/>
      <c r="AZF201" s="4"/>
      <c r="AZG201" s="4"/>
      <c r="AZH201" s="4"/>
      <c r="AZI201" s="4"/>
      <c r="AZJ201" s="4"/>
      <c r="AZK201" s="4"/>
      <c r="AZL201" s="4"/>
      <c r="AZM201" s="4"/>
      <c r="AZN201" s="4"/>
      <c r="AZO201" s="4"/>
      <c r="AZP201" s="4"/>
      <c r="AZQ201" s="4"/>
      <c r="AZR201" s="4"/>
      <c r="AZS201" s="4"/>
      <c r="AZT201" s="4"/>
      <c r="AZU201" s="4"/>
      <c r="AZV201" s="4"/>
      <c r="AZW201" s="4"/>
      <c r="AZX201" s="4"/>
      <c r="AZY201" s="4"/>
      <c r="AZZ201" s="4"/>
      <c r="BAA201" s="4"/>
      <c r="BAB201" s="4"/>
      <c r="BAC201" s="4"/>
      <c r="BAD201" s="4"/>
      <c r="BAE201" s="4"/>
      <c r="BAF201" s="4"/>
      <c r="BAG201" s="4"/>
      <c r="BAH201" s="4"/>
      <c r="BAI201" s="4"/>
      <c r="BAJ201" s="4"/>
      <c r="BAK201" s="4"/>
      <c r="BAL201" s="4"/>
      <c r="BAM201" s="4"/>
      <c r="BAN201" s="4"/>
      <c r="BAO201" s="4"/>
      <c r="BAP201" s="4"/>
      <c r="BAQ201" s="4"/>
      <c r="BAR201" s="4"/>
      <c r="BAS201" s="4"/>
      <c r="BAT201" s="4"/>
      <c r="BAU201" s="4"/>
      <c r="BAV201" s="4"/>
      <c r="BAW201" s="4"/>
      <c r="BAX201" s="4"/>
      <c r="BAY201" s="4"/>
      <c r="BAZ201" s="4"/>
      <c r="BBA201" s="4"/>
      <c r="BBB201" s="4"/>
      <c r="BBC201" s="4"/>
      <c r="BBD201" s="4"/>
      <c r="BBE201" s="4"/>
      <c r="BBF201" s="4"/>
      <c r="BBG201" s="4"/>
      <c r="BBH201" s="4"/>
      <c r="BBI201" s="4"/>
      <c r="BBJ201" s="4"/>
      <c r="BBK201" s="4"/>
      <c r="BBL201" s="4"/>
      <c r="BBM201" s="4"/>
      <c r="BBN201" s="4"/>
      <c r="BBO201" s="4"/>
      <c r="BBP201" s="4"/>
      <c r="BBQ201" s="4"/>
      <c r="BBR201" s="4"/>
      <c r="BBS201" s="4"/>
      <c r="BBT201" s="4"/>
      <c r="BBU201" s="4"/>
      <c r="BBV201" s="4"/>
      <c r="BBW201" s="4"/>
      <c r="BBX201" s="4"/>
      <c r="BBY201" s="4"/>
      <c r="BBZ201" s="4"/>
      <c r="BCA201" s="4"/>
      <c r="BCB201" s="4"/>
      <c r="BCC201" s="4"/>
      <c r="BCD201" s="4"/>
      <c r="BCE201" s="4"/>
      <c r="BCF201" s="4"/>
      <c r="BCG201" s="4"/>
      <c r="BCH201" s="4"/>
      <c r="BCI201" s="4"/>
      <c r="BCJ201" s="4"/>
      <c r="BCK201" s="4"/>
      <c r="BCL201" s="4"/>
      <c r="BCM201" s="4"/>
      <c r="BCN201" s="4"/>
      <c r="BCO201" s="4"/>
      <c r="BCP201" s="4"/>
      <c r="BCQ201" s="4"/>
      <c r="BCR201" s="4"/>
      <c r="BCS201" s="4"/>
      <c r="BCT201" s="4"/>
      <c r="BCU201" s="4"/>
      <c r="BCV201" s="4"/>
      <c r="BCW201" s="4"/>
      <c r="BCX201" s="4"/>
      <c r="BCY201" s="4"/>
      <c r="BCZ201" s="4"/>
      <c r="BDA201" s="4"/>
      <c r="BDB201" s="4"/>
      <c r="BDC201" s="4"/>
      <c r="BDD201" s="4"/>
      <c r="BDE201" s="4"/>
      <c r="BDF201" s="4"/>
      <c r="BDG201" s="4"/>
      <c r="BDH201" s="4"/>
      <c r="BDI201" s="4"/>
      <c r="BDJ201" s="4"/>
      <c r="BDK201" s="4"/>
      <c r="BDL201" s="4"/>
      <c r="BDM201" s="4"/>
      <c r="BDN201" s="4"/>
      <c r="BDO201" s="4"/>
      <c r="BDP201" s="4"/>
      <c r="BDQ201" s="4"/>
      <c r="BDR201" s="4"/>
      <c r="BDS201" s="4"/>
      <c r="BDT201" s="4"/>
      <c r="BDU201" s="4"/>
      <c r="BDV201" s="4"/>
      <c r="BDW201" s="4"/>
      <c r="BDX201" s="4"/>
      <c r="BDY201" s="4"/>
      <c r="BDZ201" s="4"/>
      <c r="BEA201" s="4"/>
      <c r="BEB201" s="4"/>
      <c r="BEC201" s="4"/>
      <c r="BED201" s="4"/>
      <c r="BEE201" s="4"/>
      <c r="BEF201" s="4"/>
      <c r="BEG201" s="4"/>
      <c r="BEH201" s="4"/>
      <c r="BEI201" s="4"/>
      <c r="BEJ201" s="4"/>
      <c r="BEK201" s="4"/>
      <c r="BEL201" s="4"/>
      <c r="BEM201" s="4"/>
      <c r="BEN201" s="4"/>
      <c r="BEO201" s="4"/>
      <c r="BEP201" s="4"/>
      <c r="BEQ201" s="4"/>
      <c r="BER201" s="4"/>
      <c r="BES201" s="4"/>
      <c r="BET201" s="4"/>
      <c r="BEU201" s="4"/>
      <c r="BEV201" s="4"/>
      <c r="BEW201" s="4"/>
      <c r="BEX201" s="4"/>
      <c r="BEY201" s="4"/>
      <c r="BEZ201" s="4"/>
      <c r="BFA201" s="4"/>
      <c r="BFB201" s="4"/>
      <c r="BFC201" s="4"/>
      <c r="BFD201" s="4"/>
      <c r="BFE201" s="4"/>
      <c r="BFF201" s="4"/>
      <c r="BFG201" s="4"/>
      <c r="BFH201" s="4"/>
      <c r="BFI201" s="4"/>
      <c r="BFJ201" s="4"/>
      <c r="BFK201" s="4"/>
      <c r="BFL201" s="4"/>
      <c r="BFM201" s="4"/>
      <c r="BFN201" s="4"/>
      <c r="BFO201" s="4"/>
      <c r="BFP201" s="4"/>
      <c r="BFQ201" s="4"/>
      <c r="BFR201" s="4"/>
      <c r="BFS201" s="4"/>
      <c r="BFT201" s="4"/>
      <c r="BFU201" s="4"/>
      <c r="BFV201" s="4"/>
      <c r="BFW201" s="4"/>
      <c r="BFX201" s="4"/>
      <c r="BFY201" s="4"/>
      <c r="BFZ201" s="4"/>
      <c r="BGA201" s="4"/>
      <c r="BGB201" s="4"/>
      <c r="BGC201" s="4"/>
      <c r="BGD201" s="4"/>
      <c r="BGE201" s="4"/>
      <c r="BGF201" s="4"/>
      <c r="BGG201" s="4"/>
      <c r="BGH201" s="4"/>
      <c r="BGI201" s="4"/>
      <c r="BGJ201" s="4"/>
      <c r="BGK201" s="4"/>
      <c r="BGL201" s="4"/>
      <c r="BGM201" s="4"/>
      <c r="BGN201" s="4"/>
      <c r="BGO201" s="4"/>
      <c r="BGP201" s="4"/>
      <c r="BGQ201" s="4"/>
      <c r="BGR201" s="4"/>
      <c r="BGS201" s="4"/>
      <c r="BGT201" s="4"/>
      <c r="BGU201" s="4"/>
      <c r="BGV201" s="4"/>
      <c r="BGW201" s="4"/>
      <c r="BGX201" s="4"/>
      <c r="BGY201" s="4"/>
      <c r="BGZ201" s="4"/>
      <c r="BHA201" s="4"/>
      <c r="BHB201" s="4"/>
      <c r="BHC201" s="4"/>
      <c r="BHD201" s="4"/>
      <c r="BHE201" s="4"/>
      <c r="BHF201" s="4"/>
      <c r="BHG201" s="4"/>
      <c r="BHH201" s="4"/>
      <c r="BHI201" s="4"/>
      <c r="BHJ201" s="4"/>
      <c r="BHK201" s="4"/>
      <c r="BHL201" s="4"/>
      <c r="BHM201" s="4"/>
      <c r="BHN201" s="4"/>
      <c r="BHO201" s="4"/>
      <c r="BHP201" s="4"/>
      <c r="BHQ201" s="4"/>
      <c r="BHR201" s="4"/>
      <c r="BHS201" s="4"/>
      <c r="BHT201" s="4"/>
      <c r="BHU201" s="4"/>
      <c r="BHV201" s="4"/>
      <c r="BHW201" s="4"/>
      <c r="BHX201" s="4"/>
      <c r="BHY201" s="4"/>
      <c r="BHZ201" s="4"/>
      <c r="BIA201" s="4"/>
      <c r="BIB201" s="4"/>
      <c r="BIC201" s="4"/>
      <c r="BID201" s="4"/>
      <c r="BIE201" s="4"/>
      <c r="BIF201" s="4"/>
      <c r="BIG201" s="4"/>
      <c r="BIH201" s="4"/>
      <c r="BII201" s="4"/>
      <c r="BIJ201" s="4"/>
      <c r="BIK201" s="4"/>
      <c r="BIL201" s="4"/>
      <c r="BIM201" s="4"/>
      <c r="BIN201" s="4"/>
      <c r="BIO201" s="4"/>
      <c r="BIP201" s="4"/>
      <c r="BIQ201" s="4"/>
      <c r="BIR201" s="4"/>
      <c r="BIS201" s="4"/>
      <c r="BIT201" s="4"/>
      <c r="BIU201" s="4"/>
      <c r="BIV201" s="4"/>
      <c r="BIW201" s="4"/>
      <c r="BIX201" s="4"/>
      <c r="BIY201" s="4"/>
      <c r="BIZ201" s="4"/>
      <c r="BJA201" s="4"/>
      <c r="BJB201" s="4"/>
      <c r="BJC201" s="4"/>
      <c r="BJD201" s="4"/>
      <c r="BJE201" s="4"/>
      <c r="BJF201" s="4"/>
      <c r="BJG201" s="4"/>
      <c r="BJH201" s="4"/>
      <c r="BJI201" s="4"/>
      <c r="BJJ201" s="4"/>
      <c r="BJK201" s="4"/>
      <c r="BJL201" s="4"/>
      <c r="BJM201" s="4"/>
      <c r="BJN201" s="4"/>
      <c r="BJO201" s="4"/>
      <c r="BJP201" s="4"/>
      <c r="BJQ201" s="4"/>
      <c r="BJR201" s="4"/>
      <c r="BJS201" s="4"/>
      <c r="BJT201" s="4"/>
      <c r="BJU201" s="4"/>
      <c r="BJV201" s="4"/>
      <c r="BJW201" s="4"/>
      <c r="BJX201" s="4"/>
      <c r="BJY201" s="4"/>
      <c r="BJZ201" s="4"/>
      <c r="BKA201" s="4"/>
      <c r="BKB201" s="4"/>
      <c r="BKC201" s="4"/>
      <c r="BKD201" s="4"/>
      <c r="BKE201" s="4"/>
      <c r="BKF201" s="4"/>
      <c r="BKG201" s="4"/>
      <c r="BKH201" s="4"/>
      <c r="BKI201" s="4"/>
      <c r="BKJ201" s="4"/>
      <c r="BKK201" s="4"/>
      <c r="BKL201" s="4"/>
      <c r="BKM201" s="4"/>
      <c r="BKN201" s="4"/>
      <c r="BKO201" s="4"/>
      <c r="BKP201" s="4"/>
      <c r="BKQ201" s="4"/>
      <c r="BKR201" s="4"/>
      <c r="BKS201" s="4"/>
      <c r="BKT201" s="4"/>
      <c r="BKU201" s="4"/>
      <c r="BKV201" s="4"/>
      <c r="BKW201" s="4"/>
      <c r="BKX201" s="4"/>
      <c r="BKY201" s="4"/>
      <c r="BKZ201" s="4"/>
      <c r="BLA201" s="4"/>
      <c r="BLB201" s="4"/>
      <c r="BLC201" s="4"/>
      <c r="BLD201" s="4"/>
      <c r="BLE201" s="4"/>
      <c r="BLF201" s="4"/>
      <c r="BLG201" s="4"/>
      <c r="BLH201" s="4"/>
      <c r="BLI201" s="4"/>
      <c r="BLJ201" s="4"/>
      <c r="BLK201" s="4"/>
      <c r="BLL201" s="4"/>
      <c r="BLM201" s="4"/>
      <c r="BLN201" s="4"/>
      <c r="BLO201" s="4"/>
      <c r="BLP201" s="4"/>
      <c r="BLQ201" s="4"/>
      <c r="BLR201" s="4"/>
      <c r="BLS201" s="4"/>
      <c r="BLT201" s="4"/>
      <c r="BLU201" s="4"/>
      <c r="BLV201" s="4"/>
      <c r="BLW201" s="4"/>
      <c r="BLX201" s="4"/>
      <c r="BLY201" s="4"/>
      <c r="BLZ201" s="4"/>
      <c r="BMA201" s="4"/>
      <c r="BMB201" s="4"/>
      <c r="BMC201" s="4"/>
      <c r="BMD201" s="4"/>
      <c r="BME201" s="4"/>
      <c r="BMF201" s="4"/>
      <c r="BMG201" s="4"/>
      <c r="BMH201" s="4"/>
      <c r="BMI201" s="4"/>
      <c r="BMJ201" s="4"/>
      <c r="BMK201" s="4"/>
      <c r="BML201" s="4"/>
      <c r="BMM201" s="4"/>
      <c r="BMN201" s="4"/>
      <c r="BMO201" s="4"/>
      <c r="BMP201" s="4"/>
      <c r="BMQ201" s="4"/>
      <c r="BMR201" s="4"/>
      <c r="BMS201" s="4"/>
      <c r="BMT201" s="4"/>
      <c r="BMU201" s="4"/>
      <c r="BMV201" s="4"/>
      <c r="BMW201" s="4"/>
      <c r="BMX201" s="4"/>
      <c r="BMY201" s="4"/>
      <c r="BMZ201" s="4"/>
      <c r="BNA201" s="4"/>
      <c r="BNB201" s="4"/>
      <c r="BNC201" s="4"/>
      <c r="BND201" s="4"/>
      <c r="BNE201" s="4"/>
      <c r="BNF201" s="4"/>
      <c r="BNG201" s="4"/>
      <c r="BNH201" s="4"/>
      <c r="BNI201" s="4"/>
      <c r="BNJ201" s="4"/>
      <c r="BNK201" s="4"/>
      <c r="BNL201" s="4"/>
      <c r="BNM201" s="4"/>
      <c r="BNN201" s="4"/>
      <c r="BNO201" s="4"/>
      <c r="BNP201" s="4"/>
      <c r="BNQ201" s="4"/>
      <c r="BNR201" s="4"/>
      <c r="BNS201" s="4"/>
      <c r="BNT201" s="4"/>
      <c r="BNU201" s="4"/>
      <c r="BNV201" s="4"/>
      <c r="BNW201" s="4"/>
      <c r="BNX201" s="4"/>
      <c r="BNY201" s="4"/>
      <c r="BNZ201" s="4"/>
      <c r="BOA201" s="4"/>
      <c r="BOB201" s="4"/>
      <c r="BOC201" s="4"/>
      <c r="BOD201" s="4"/>
      <c r="BOE201" s="4"/>
      <c r="BOF201" s="4"/>
      <c r="BOG201" s="4"/>
      <c r="BOH201" s="4"/>
      <c r="BOI201" s="4"/>
      <c r="BOJ201" s="4"/>
      <c r="BOK201" s="4"/>
      <c r="BOL201" s="4"/>
      <c r="BOM201" s="4"/>
      <c r="BON201" s="4"/>
      <c r="BOO201" s="4"/>
      <c r="BOP201" s="4"/>
      <c r="BOQ201" s="4"/>
      <c r="BOR201" s="4"/>
      <c r="BOS201" s="4"/>
      <c r="BOT201" s="4"/>
      <c r="BOU201" s="4"/>
      <c r="BOV201" s="4"/>
      <c r="BOW201" s="4"/>
      <c r="BOX201" s="4"/>
      <c r="BOY201" s="4"/>
      <c r="BOZ201" s="4"/>
      <c r="BPA201" s="4"/>
      <c r="BPB201" s="4"/>
      <c r="BPC201" s="4"/>
      <c r="BPD201" s="4"/>
      <c r="BPE201" s="4"/>
      <c r="BPF201" s="4"/>
      <c r="BPG201" s="4"/>
      <c r="BPH201" s="4"/>
      <c r="BPI201" s="4"/>
      <c r="BPJ201" s="4"/>
      <c r="BPK201" s="4"/>
      <c r="BPL201" s="4"/>
      <c r="BPM201" s="4"/>
      <c r="BPN201" s="4"/>
      <c r="BPO201" s="4"/>
      <c r="BPP201" s="4"/>
      <c r="BPQ201" s="4"/>
      <c r="BPR201" s="4"/>
      <c r="BPS201" s="4"/>
      <c r="BPT201" s="4"/>
      <c r="BPU201" s="4"/>
      <c r="BPV201" s="4"/>
      <c r="BPW201" s="4"/>
      <c r="BPX201" s="4"/>
      <c r="BPY201" s="4"/>
      <c r="BPZ201" s="4"/>
      <c r="BQA201" s="4"/>
      <c r="BQB201" s="4"/>
      <c r="BQC201" s="4"/>
      <c r="BQD201" s="4"/>
      <c r="BQE201" s="4"/>
      <c r="BQF201" s="4"/>
      <c r="BQG201" s="4"/>
      <c r="BQH201" s="4"/>
      <c r="BQI201" s="4"/>
      <c r="BQJ201" s="4"/>
      <c r="BQK201" s="4"/>
      <c r="BQL201" s="4"/>
      <c r="BQM201" s="4"/>
      <c r="BQN201" s="4"/>
      <c r="BQO201" s="4"/>
      <c r="BQP201" s="4"/>
      <c r="BQQ201" s="4"/>
      <c r="BQR201" s="4"/>
      <c r="BQS201" s="4"/>
      <c r="BQT201" s="4"/>
      <c r="BQU201" s="4"/>
      <c r="BQV201" s="4"/>
      <c r="BQW201" s="4"/>
      <c r="BQX201" s="4"/>
      <c r="BQY201" s="4"/>
      <c r="BQZ201" s="4"/>
      <c r="BRA201" s="4"/>
      <c r="BRB201" s="4"/>
      <c r="BRC201" s="4"/>
      <c r="BRD201" s="4"/>
      <c r="BRE201" s="4"/>
      <c r="BRF201" s="4"/>
      <c r="BRG201" s="4"/>
      <c r="BRH201" s="4"/>
      <c r="BRI201" s="4"/>
      <c r="BRJ201" s="4"/>
      <c r="BRK201" s="4"/>
      <c r="BRL201" s="4"/>
      <c r="BRM201" s="4"/>
      <c r="BRN201" s="4"/>
      <c r="BRO201" s="4"/>
      <c r="BRP201" s="4"/>
      <c r="BRQ201" s="4"/>
      <c r="BRR201" s="4"/>
      <c r="BRS201" s="4"/>
      <c r="BRT201" s="4"/>
      <c r="BRU201" s="4"/>
      <c r="BRV201" s="4"/>
      <c r="BRW201" s="4"/>
      <c r="BRX201" s="4"/>
      <c r="BRY201" s="4"/>
      <c r="BRZ201" s="4"/>
      <c r="BSA201" s="4"/>
      <c r="BSB201" s="4"/>
      <c r="BSC201" s="4"/>
      <c r="BSD201" s="4"/>
      <c r="BSE201" s="4"/>
      <c r="BSF201" s="4"/>
      <c r="BSG201" s="4"/>
      <c r="BSH201" s="4"/>
      <c r="BSI201" s="4"/>
      <c r="BSJ201" s="4"/>
      <c r="BSK201" s="4"/>
      <c r="BSL201" s="4"/>
      <c r="BSM201" s="4"/>
      <c r="BSN201" s="4"/>
      <c r="BSO201" s="4"/>
      <c r="BSP201" s="4"/>
      <c r="BSQ201" s="4"/>
      <c r="BSR201" s="4"/>
      <c r="BSS201" s="4"/>
      <c r="BST201" s="4"/>
      <c r="BSU201" s="4"/>
      <c r="BSV201" s="4"/>
      <c r="BSW201" s="4"/>
      <c r="BSX201" s="4"/>
      <c r="BSY201" s="4"/>
      <c r="BSZ201" s="4"/>
      <c r="BTA201" s="4"/>
      <c r="BTB201" s="4"/>
      <c r="BTC201" s="4"/>
      <c r="BTD201" s="4"/>
      <c r="BTE201" s="4"/>
      <c r="BTF201" s="4"/>
      <c r="BTG201" s="4"/>
      <c r="BTH201" s="4"/>
      <c r="BTI201" s="4"/>
      <c r="BTJ201" s="4"/>
      <c r="BTK201" s="4"/>
      <c r="BTL201" s="4"/>
      <c r="BTM201" s="4"/>
      <c r="BTN201" s="4"/>
      <c r="BTO201" s="4"/>
      <c r="BTP201" s="4"/>
      <c r="BTQ201" s="4"/>
      <c r="BTR201" s="4"/>
      <c r="BTS201" s="4"/>
      <c r="BTT201" s="4"/>
      <c r="BTU201" s="4"/>
      <c r="BTV201" s="4"/>
      <c r="BTW201" s="4"/>
      <c r="BTX201" s="4"/>
      <c r="BTY201" s="4"/>
      <c r="BTZ201" s="4"/>
      <c r="BUA201" s="4"/>
      <c r="BUB201" s="4"/>
      <c r="BUC201" s="4"/>
      <c r="BUD201" s="4"/>
      <c r="BUE201" s="4"/>
      <c r="BUF201" s="4"/>
      <c r="BUG201" s="4"/>
      <c r="BUH201" s="4"/>
      <c r="BUI201" s="4"/>
      <c r="BUJ201" s="4"/>
      <c r="BUK201" s="4"/>
      <c r="BUL201" s="4"/>
      <c r="BUM201" s="4"/>
      <c r="BUN201" s="4"/>
      <c r="BUO201" s="4"/>
      <c r="BUP201" s="4"/>
      <c r="BUQ201" s="4"/>
      <c r="BUR201" s="4"/>
      <c r="BUS201" s="4"/>
      <c r="BUT201" s="4"/>
      <c r="BUU201" s="4"/>
      <c r="BUV201" s="4"/>
      <c r="BUW201" s="4"/>
      <c r="BUX201" s="4"/>
      <c r="BUY201" s="4"/>
      <c r="BUZ201" s="4"/>
      <c r="BVA201" s="4"/>
      <c r="BVB201" s="4"/>
      <c r="BVC201" s="4"/>
      <c r="BVD201" s="4"/>
      <c r="BVE201" s="4"/>
      <c r="BVF201" s="4"/>
      <c r="BVG201" s="4"/>
      <c r="BVH201" s="4"/>
      <c r="BVI201" s="4"/>
      <c r="BVJ201" s="4"/>
      <c r="BVK201" s="4"/>
      <c r="BVL201" s="4"/>
      <c r="BVM201" s="4"/>
      <c r="BVN201" s="4"/>
      <c r="BVO201" s="4"/>
      <c r="BVP201" s="4"/>
      <c r="BVQ201" s="4"/>
      <c r="BVR201" s="4"/>
      <c r="BVS201" s="4"/>
      <c r="BVT201" s="4"/>
      <c r="BVU201" s="4"/>
      <c r="BVV201" s="4"/>
      <c r="BVW201" s="4"/>
      <c r="BVX201" s="4"/>
      <c r="BVY201" s="4"/>
      <c r="BVZ201" s="4"/>
      <c r="BWA201" s="4"/>
      <c r="BWB201" s="4"/>
      <c r="BWC201" s="4"/>
      <c r="BWD201" s="4"/>
      <c r="BWE201" s="4"/>
      <c r="BWF201" s="4"/>
      <c r="BWG201" s="4"/>
      <c r="BWH201" s="4"/>
      <c r="BWI201" s="4"/>
      <c r="BWJ201" s="4"/>
      <c r="BWK201" s="4"/>
      <c r="BWL201" s="4"/>
      <c r="BWM201" s="4"/>
      <c r="BWN201" s="4"/>
      <c r="BWO201" s="4"/>
      <c r="BWP201" s="4"/>
      <c r="BWQ201" s="4"/>
      <c r="BWR201" s="4"/>
      <c r="BWS201" s="4"/>
      <c r="BWT201" s="4"/>
      <c r="BWU201" s="4"/>
      <c r="BWV201" s="4"/>
      <c r="BWW201" s="4"/>
      <c r="BWX201" s="4"/>
      <c r="BWY201" s="4"/>
      <c r="BWZ201" s="4"/>
      <c r="BXA201" s="4"/>
      <c r="BXB201" s="4"/>
      <c r="BXC201" s="4"/>
      <c r="BXD201" s="4"/>
      <c r="BXE201" s="4"/>
      <c r="BXF201" s="4"/>
      <c r="BXG201" s="4"/>
      <c r="BXH201" s="4"/>
      <c r="BXI201" s="4"/>
      <c r="BXJ201" s="4"/>
      <c r="BXK201" s="4"/>
      <c r="BXL201" s="4"/>
      <c r="BXM201" s="4"/>
      <c r="BXN201" s="4"/>
      <c r="BXO201" s="4"/>
      <c r="BXP201" s="4"/>
      <c r="BXQ201" s="4"/>
      <c r="BXR201" s="4"/>
      <c r="BXS201" s="4"/>
      <c r="BXT201" s="4"/>
      <c r="BXU201" s="4"/>
      <c r="BXV201" s="4"/>
      <c r="BXW201" s="4"/>
      <c r="BXX201" s="4"/>
      <c r="BXY201" s="4"/>
      <c r="BXZ201" s="4"/>
      <c r="BYA201" s="4"/>
      <c r="BYB201" s="4"/>
      <c r="BYC201" s="4"/>
      <c r="BYD201" s="4"/>
      <c r="BYE201" s="4"/>
      <c r="BYF201" s="4"/>
      <c r="BYG201" s="4"/>
      <c r="BYH201" s="4"/>
      <c r="BYI201" s="4"/>
      <c r="BYJ201" s="4"/>
      <c r="BYK201" s="4"/>
      <c r="BYL201" s="4"/>
      <c r="BYM201" s="4"/>
      <c r="BYN201" s="4"/>
      <c r="BYO201" s="4"/>
      <c r="BYP201" s="4"/>
      <c r="BYQ201" s="4"/>
      <c r="BYR201" s="4"/>
      <c r="BYS201" s="4"/>
      <c r="BYT201" s="4"/>
      <c r="BYU201" s="4"/>
      <c r="BYV201" s="4"/>
      <c r="BYW201" s="4"/>
      <c r="BYX201" s="4"/>
      <c r="BYY201" s="4"/>
      <c r="BYZ201" s="4"/>
      <c r="BZA201" s="4"/>
      <c r="BZB201" s="4"/>
      <c r="BZC201" s="4"/>
      <c r="BZD201" s="4"/>
      <c r="BZE201" s="4"/>
      <c r="BZF201" s="4"/>
      <c r="BZG201" s="4"/>
      <c r="BZH201" s="4"/>
      <c r="BZI201" s="4"/>
      <c r="BZJ201" s="4"/>
      <c r="BZK201" s="4"/>
      <c r="BZL201" s="4"/>
      <c r="BZM201" s="4"/>
      <c r="BZN201" s="4"/>
      <c r="BZO201" s="4"/>
      <c r="BZP201" s="4"/>
      <c r="BZQ201" s="4"/>
      <c r="BZR201" s="4"/>
      <c r="BZS201" s="4"/>
      <c r="BZT201" s="4"/>
      <c r="BZU201" s="4"/>
      <c r="BZV201" s="4"/>
      <c r="BZW201" s="4"/>
      <c r="BZX201" s="4"/>
      <c r="BZY201" s="4"/>
      <c r="BZZ201" s="4"/>
      <c r="CAA201" s="4"/>
      <c r="CAB201" s="4"/>
      <c r="CAC201" s="4"/>
      <c r="CAD201" s="4"/>
      <c r="CAE201" s="4"/>
      <c r="CAF201" s="4"/>
      <c r="CAG201" s="4"/>
      <c r="CAH201" s="4"/>
      <c r="CAI201" s="4"/>
      <c r="CAJ201" s="4"/>
      <c r="CAK201" s="4"/>
      <c r="CAL201" s="4"/>
      <c r="CAM201" s="4"/>
      <c r="CAN201" s="4"/>
      <c r="CAO201" s="4"/>
      <c r="CAP201" s="4"/>
      <c r="CAQ201" s="4"/>
      <c r="CAR201" s="4"/>
      <c r="CAS201" s="4"/>
      <c r="CAT201" s="4"/>
      <c r="CAU201" s="4"/>
      <c r="CAV201" s="4"/>
      <c r="CAW201" s="4"/>
      <c r="CAX201" s="4"/>
      <c r="CAY201" s="4"/>
      <c r="CAZ201" s="4"/>
      <c r="CBA201" s="4"/>
      <c r="CBB201" s="4"/>
      <c r="CBC201" s="4"/>
      <c r="CBD201" s="4"/>
      <c r="CBE201" s="4"/>
      <c r="CBF201" s="4"/>
      <c r="CBG201" s="4"/>
      <c r="CBH201" s="4"/>
      <c r="CBI201" s="4"/>
      <c r="CBJ201" s="4"/>
      <c r="CBK201" s="4"/>
      <c r="CBL201" s="4"/>
      <c r="CBM201" s="4"/>
      <c r="CBN201" s="4"/>
      <c r="CBO201" s="4"/>
      <c r="CBP201" s="4"/>
      <c r="CBQ201" s="4"/>
      <c r="CBR201" s="4"/>
      <c r="CBS201" s="4"/>
      <c r="CBT201" s="4"/>
      <c r="CBU201" s="4"/>
      <c r="CBV201" s="4"/>
      <c r="CBW201" s="4"/>
      <c r="CBX201" s="4"/>
      <c r="CBY201" s="4"/>
      <c r="CBZ201" s="4"/>
      <c r="CCA201" s="4"/>
      <c r="CCB201" s="4"/>
      <c r="CCC201" s="4"/>
      <c r="CCD201" s="4"/>
      <c r="CCE201" s="4"/>
      <c r="CCF201" s="4"/>
      <c r="CCG201" s="4"/>
      <c r="CCH201" s="4"/>
      <c r="CCI201" s="4"/>
      <c r="CCJ201" s="4"/>
      <c r="CCK201" s="4"/>
      <c r="CCL201" s="4"/>
      <c r="CCM201" s="4"/>
      <c r="CCN201" s="4"/>
      <c r="CCO201" s="4"/>
      <c r="CCP201" s="4"/>
      <c r="CCQ201" s="4"/>
      <c r="CCR201" s="4"/>
      <c r="CCS201" s="4"/>
      <c r="CCT201" s="4"/>
      <c r="CCU201" s="4"/>
      <c r="CCV201" s="4"/>
      <c r="CCW201" s="4"/>
      <c r="CCX201" s="4"/>
      <c r="CCY201" s="4"/>
      <c r="CCZ201" s="4"/>
      <c r="CDA201" s="4"/>
      <c r="CDB201" s="4"/>
      <c r="CDC201" s="4"/>
      <c r="CDD201" s="4"/>
      <c r="CDE201" s="4"/>
      <c r="CDF201" s="4"/>
      <c r="CDG201" s="4"/>
      <c r="CDH201" s="4"/>
      <c r="CDI201" s="4"/>
      <c r="CDJ201" s="4"/>
      <c r="CDK201" s="4"/>
      <c r="CDL201" s="4"/>
      <c r="CDM201" s="4"/>
      <c r="CDN201" s="4"/>
      <c r="CDO201" s="4"/>
      <c r="CDP201" s="4"/>
      <c r="CDQ201" s="4"/>
      <c r="CDR201" s="4"/>
      <c r="CDS201" s="4"/>
      <c r="CDT201" s="4"/>
      <c r="CDU201" s="4"/>
      <c r="CDV201" s="4"/>
      <c r="CDW201" s="4"/>
      <c r="CDX201" s="4"/>
      <c r="CDY201" s="4"/>
      <c r="CDZ201" s="4"/>
      <c r="CEA201" s="4"/>
      <c r="CEB201" s="4"/>
      <c r="CEC201" s="4"/>
      <c r="CED201" s="4"/>
      <c r="CEE201" s="4"/>
      <c r="CEF201" s="4"/>
      <c r="CEG201" s="4"/>
      <c r="CEH201" s="4"/>
      <c r="CEI201" s="4"/>
      <c r="CEJ201" s="4"/>
      <c r="CEK201" s="4"/>
      <c r="CEL201" s="4"/>
      <c r="CEM201" s="4"/>
      <c r="CEN201" s="4"/>
      <c r="CEO201" s="4"/>
      <c r="CEP201" s="4"/>
      <c r="CEQ201" s="4"/>
      <c r="CER201" s="4"/>
      <c r="CES201" s="4"/>
      <c r="CET201" s="4"/>
      <c r="CEU201" s="4"/>
      <c r="CEV201" s="4"/>
      <c r="CEW201" s="4"/>
      <c r="CEX201" s="4"/>
      <c r="CEY201" s="4"/>
      <c r="CEZ201" s="4"/>
      <c r="CFA201" s="4"/>
      <c r="CFB201" s="4"/>
      <c r="CFC201" s="4"/>
      <c r="CFD201" s="4"/>
      <c r="CFE201" s="4"/>
      <c r="CFF201" s="4"/>
      <c r="CFG201" s="4"/>
      <c r="CFH201" s="4"/>
      <c r="CFI201" s="4"/>
      <c r="CFJ201" s="4"/>
      <c r="CFK201" s="4"/>
      <c r="CFL201" s="4"/>
      <c r="CFM201" s="4"/>
      <c r="CFN201" s="4"/>
      <c r="CFO201" s="4"/>
      <c r="CFP201" s="4"/>
      <c r="CFQ201" s="4"/>
      <c r="CFR201" s="4"/>
      <c r="CFS201" s="4"/>
      <c r="CFT201" s="4"/>
      <c r="CFU201" s="4"/>
      <c r="CFV201" s="4"/>
      <c r="CFW201" s="4"/>
      <c r="CFX201" s="4"/>
      <c r="CFY201" s="4"/>
      <c r="CFZ201" s="4"/>
      <c r="CGA201" s="4"/>
      <c r="CGB201" s="4"/>
      <c r="CGC201" s="4"/>
      <c r="CGD201" s="4"/>
      <c r="CGE201" s="4"/>
      <c r="CGF201" s="4"/>
      <c r="CGG201" s="4"/>
      <c r="CGH201" s="4"/>
      <c r="CGI201" s="4"/>
      <c r="CGJ201" s="4"/>
      <c r="CGK201" s="4"/>
      <c r="CGL201" s="4"/>
      <c r="CGM201" s="4"/>
      <c r="CGN201" s="4"/>
      <c r="CGO201" s="4"/>
      <c r="CGP201" s="4"/>
      <c r="CGQ201" s="4"/>
      <c r="CGR201" s="4"/>
      <c r="CGS201" s="4"/>
      <c r="CGT201" s="4"/>
      <c r="CGU201" s="4"/>
      <c r="CGV201" s="4"/>
      <c r="CGW201" s="4"/>
      <c r="CGX201" s="4"/>
      <c r="CGY201" s="4"/>
      <c r="CGZ201" s="4"/>
      <c r="CHA201" s="4"/>
      <c r="CHB201" s="4"/>
      <c r="CHC201" s="4"/>
      <c r="CHD201" s="4"/>
      <c r="CHE201" s="4"/>
      <c r="CHF201" s="4"/>
      <c r="CHG201" s="4"/>
      <c r="CHH201" s="4"/>
      <c r="CHI201" s="4"/>
      <c r="CHJ201" s="4"/>
      <c r="CHK201" s="4"/>
      <c r="CHL201" s="4"/>
      <c r="CHM201" s="4"/>
      <c r="CHN201" s="4"/>
      <c r="CHO201" s="4"/>
      <c r="CHP201" s="4"/>
      <c r="CHQ201" s="4"/>
      <c r="CHR201" s="4"/>
      <c r="CHS201" s="4"/>
      <c r="CHT201" s="4"/>
      <c r="CHU201" s="4"/>
      <c r="CHV201" s="4"/>
      <c r="CHW201" s="4"/>
      <c r="CHX201" s="4"/>
      <c r="CHY201" s="4"/>
      <c r="CHZ201" s="4"/>
      <c r="CIA201" s="4"/>
      <c r="CIB201" s="4"/>
      <c r="CIC201" s="4"/>
      <c r="CID201" s="4"/>
      <c r="CIE201" s="4"/>
      <c r="CIF201" s="4"/>
      <c r="CIG201" s="4"/>
      <c r="CIH201" s="4"/>
      <c r="CII201" s="4"/>
      <c r="CIJ201" s="4"/>
      <c r="CIK201" s="4"/>
      <c r="CIL201" s="4"/>
      <c r="CIM201" s="4"/>
      <c r="CIN201" s="4"/>
      <c r="CIO201" s="4"/>
      <c r="CIP201" s="4"/>
      <c r="CIQ201" s="4"/>
      <c r="CIR201" s="4"/>
      <c r="CIS201" s="4"/>
      <c r="CIT201" s="4"/>
      <c r="CIU201" s="4"/>
      <c r="CIV201" s="4"/>
      <c r="CIW201" s="4"/>
      <c r="CIX201" s="4"/>
      <c r="CIY201" s="4"/>
      <c r="CIZ201" s="4"/>
      <c r="CJA201" s="4"/>
      <c r="CJB201" s="4"/>
      <c r="CJC201" s="4"/>
      <c r="CJD201" s="4"/>
      <c r="CJE201" s="4"/>
      <c r="CJF201" s="4"/>
      <c r="CJG201" s="4"/>
      <c r="CJH201" s="4"/>
      <c r="CJI201" s="4"/>
      <c r="CJJ201" s="4"/>
      <c r="CJK201" s="4"/>
      <c r="CJL201" s="4"/>
      <c r="CJM201" s="4"/>
      <c r="CJN201" s="4"/>
      <c r="CJO201" s="4"/>
      <c r="CJP201" s="4"/>
      <c r="CJQ201" s="4"/>
      <c r="CJR201" s="4"/>
      <c r="CJS201" s="4"/>
      <c r="CJT201" s="4"/>
      <c r="CJU201" s="4"/>
      <c r="CJV201" s="4"/>
      <c r="CJW201" s="4"/>
      <c r="CJX201" s="4"/>
      <c r="CJY201" s="4"/>
      <c r="CJZ201" s="4"/>
      <c r="CKA201" s="4"/>
      <c r="CKB201" s="4"/>
      <c r="CKC201" s="4"/>
      <c r="CKD201" s="4"/>
      <c r="CKE201" s="4"/>
      <c r="CKF201" s="4"/>
      <c r="CKG201" s="4"/>
      <c r="CKH201" s="4"/>
      <c r="CKI201" s="4"/>
      <c r="CKJ201" s="4"/>
      <c r="CKK201" s="4"/>
      <c r="CKL201" s="4"/>
      <c r="CKM201" s="4"/>
      <c r="CKN201" s="4"/>
      <c r="CKO201" s="4"/>
      <c r="CKP201" s="4"/>
      <c r="CKQ201" s="4"/>
      <c r="CKR201" s="4"/>
      <c r="CKS201" s="4"/>
      <c r="CKT201" s="4"/>
      <c r="CKU201" s="4"/>
      <c r="CKV201" s="4"/>
      <c r="CKW201" s="4"/>
      <c r="CKX201" s="4"/>
      <c r="CKY201" s="4"/>
      <c r="CKZ201" s="4"/>
      <c r="CLA201" s="4"/>
      <c r="CLB201" s="4"/>
      <c r="CLC201" s="4"/>
      <c r="CLD201" s="4"/>
      <c r="CLE201" s="4"/>
      <c r="CLF201" s="4"/>
      <c r="CLG201" s="4"/>
      <c r="CLH201" s="4"/>
      <c r="CLI201" s="4"/>
      <c r="CLJ201" s="4"/>
      <c r="CLK201" s="4"/>
      <c r="CLL201" s="4"/>
      <c r="CLM201" s="4"/>
      <c r="CLN201" s="4"/>
      <c r="CLO201" s="4"/>
      <c r="CLP201" s="4"/>
      <c r="CLQ201" s="4"/>
      <c r="CLR201" s="4"/>
      <c r="CLS201" s="4"/>
      <c r="CLT201" s="4"/>
      <c r="CLU201" s="4"/>
      <c r="CLV201" s="4"/>
      <c r="CLW201" s="4"/>
      <c r="CLX201" s="4"/>
      <c r="CLY201" s="4"/>
      <c r="CLZ201" s="4"/>
      <c r="CMA201" s="4"/>
      <c r="CMB201" s="4"/>
      <c r="CMC201" s="4"/>
      <c r="CMD201" s="4"/>
      <c r="CME201" s="4"/>
      <c r="CMF201" s="4"/>
      <c r="CMG201" s="4"/>
      <c r="CMH201" s="4"/>
      <c r="CMI201" s="4"/>
      <c r="CMJ201" s="4"/>
      <c r="CMK201" s="4"/>
      <c r="CML201" s="4"/>
      <c r="CMM201" s="4"/>
      <c r="CMN201" s="4"/>
      <c r="CMO201" s="4"/>
      <c r="CMP201" s="4"/>
      <c r="CMQ201" s="4"/>
      <c r="CMR201" s="4"/>
      <c r="CMS201" s="4"/>
      <c r="CMT201" s="4"/>
      <c r="CMU201" s="4"/>
      <c r="CMV201" s="4"/>
      <c r="CMW201" s="4"/>
      <c r="CMX201" s="4"/>
      <c r="CMY201" s="4"/>
      <c r="CMZ201" s="4"/>
      <c r="CNA201" s="4"/>
      <c r="CNB201" s="4"/>
      <c r="CNC201" s="4"/>
      <c r="CND201" s="4"/>
      <c r="CNE201" s="4"/>
      <c r="CNF201" s="4"/>
      <c r="CNG201" s="4"/>
      <c r="CNH201" s="4"/>
      <c r="CNI201" s="4"/>
      <c r="CNJ201" s="4"/>
      <c r="CNK201" s="4"/>
      <c r="CNL201" s="4"/>
      <c r="CNM201" s="4"/>
      <c r="CNN201" s="4"/>
      <c r="CNO201" s="4"/>
      <c r="CNP201" s="4"/>
      <c r="CNQ201" s="4"/>
      <c r="CNR201" s="4"/>
      <c r="CNS201" s="4"/>
      <c r="CNT201" s="4"/>
      <c r="CNU201" s="4"/>
      <c r="CNV201" s="4"/>
      <c r="CNW201" s="4"/>
      <c r="CNX201" s="4"/>
      <c r="CNY201" s="4"/>
      <c r="CNZ201" s="4"/>
      <c r="COA201" s="4"/>
      <c r="COB201" s="4"/>
      <c r="COC201" s="4"/>
      <c r="COD201" s="4"/>
      <c r="COE201" s="4"/>
      <c r="COF201" s="4"/>
      <c r="COG201" s="4"/>
      <c r="COH201" s="4"/>
      <c r="COI201" s="4"/>
      <c r="COJ201" s="4"/>
      <c r="COK201" s="4"/>
      <c r="COL201" s="4"/>
      <c r="COM201" s="4"/>
      <c r="CON201" s="4"/>
      <c r="COO201" s="4"/>
      <c r="COP201" s="4"/>
      <c r="COQ201" s="4"/>
      <c r="COR201" s="4"/>
      <c r="COS201" s="4"/>
      <c r="COT201" s="4"/>
      <c r="COU201" s="4"/>
      <c r="COV201" s="4"/>
      <c r="COW201" s="4"/>
      <c r="COX201" s="4"/>
      <c r="COY201" s="4"/>
      <c r="COZ201" s="4"/>
      <c r="CPA201" s="4"/>
      <c r="CPB201" s="4"/>
      <c r="CPC201" s="4"/>
      <c r="CPD201" s="4"/>
      <c r="CPE201" s="4"/>
      <c r="CPF201" s="4"/>
      <c r="CPG201" s="4"/>
      <c r="CPH201" s="4"/>
      <c r="CPI201" s="4"/>
      <c r="CPJ201" s="4"/>
      <c r="CPK201" s="4"/>
      <c r="CPL201" s="4"/>
      <c r="CPM201" s="4"/>
      <c r="CPN201" s="4"/>
      <c r="CPO201" s="4"/>
      <c r="CPP201" s="4"/>
      <c r="CPQ201" s="4"/>
      <c r="CPR201" s="4"/>
      <c r="CPS201" s="4"/>
      <c r="CPT201" s="4"/>
      <c r="CPU201" s="4"/>
      <c r="CPV201" s="4"/>
      <c r="CPW201" s="4"/>
      <c r="CPX201" s="4"/>
      <c r="CPY201" s="4"/>
      <c r="CPZ201" s="4"/>
      <c r="CQA201" s="4"/>
      <c r="CQB201" s="4"/>
      <c r="CQC201" s="4"/>
      <c r="CQD201" s="4"/>
      <c r="CQE201" s="4"/>
      <c r="CQF201" s="4"/>
      <c r="CQG201" s="4"/>
      <c r="CQH201" s="4"/>
      <c r="CQI201" s="4"/>
      <c r="CQJ201" s="4"/>
      <c r="CQK201" s="4"/>
      <c r="CQL201" s="4"/>
      <c r="CQM201" s="4"/>
      <c r="CQN201" s="4"/>
      <c r="CQO201" s="4"/>
      <c r="CQP201" s="4"/>
      <c r="CQQ201" s="4"/>
      <c r="CQR201" s="4"/>
      <c r="CQS201" s="4"/>
      <c r="CQT201" s="4"/>
      <c r="CQU201" s="4"/>
      <c r="CQV201" s="4"/>
      <c r="CQW201" s="4"/>
      <c r="CQX201" s="4"/>
      <c r="CQY201" s="4"/>
      <c r="CQZ201" s="4"/>
      <c r="CRA201" s="4"/>
      <c r="CRB201" s="4"/>
      <c r="CRC201" s="4"/>
      <c r="CRD201" s="4"/>
      <c r="CRE201" s="4"/>
      <c r="CRF201" s="4"/>
      <c r="CRG201" s="4"/>
      <c r="CRH201" s="4"/>
      <c r="CRI201" s="4"/>
      <c r="CRJ201" s="4"/>
      <c r="CRK201" s="4"/>
      <c r="CRL201" s="4"/>
      <c r="CRM201" s="4"/>
      <c r="CRN201" s="4"/>
      <c r="CRO201" s="4"/>
      <c r="CRP201" s="4"/>
      <c r="CRQ201" s="4"/>
      <c r="CRR201" s="4"/>
      <c r="CRS201" s="4"/>
      <c r="CRT201" s="4"/>
      <c r="CRU201" s="4"/>
      <c r="CRV201" s="4"/>
      <c r="CRW201" s="4"/>
      <c r="CRX201" s="4"/>
      <c r="CRY201" s="4"/>
      <c r="CRZ201" s="4"/>
      <c r="CSA201" s="4"/>
      <c r="CSB201" s="4"/>
      <c r="CSC201" s="4"/>
      <c r="CSD201" s="4"/>
      <c r="CSE201" s="4"/>
      <c r="CSF201" s="4"/>
      <c r="CSG201" s="4"/>
      <c r="CSH201" s="4"/>
      <c r="CSI201" s="4"/>
      <c r="CSJ201" s="4"/>
      <c r="CSK201" s="4"/>
      <c r="CSL201" s="4"/>
      <c r="CSM201" s="4"/>
      <c r="CSN201" s="4"/>
      <c r="CSO201" s="4"/>
      <c r="CSP201" s="4"/>
      <c r="CSQ201" s="4"/>
      <c r="CSR201" s="4"/>
      <c r="CSS201" s="4"/>
      <c r="CST201" s="4"/>
      <c r="CSU201" s="4"/>
      <c r="CSV201" s="4"/>
      <c r="CSW201" s="4"/>
      <c r="CSX201" s="4"/>
      <c r="CSY201" s="4"/>
      <c r="CSZ201" s="4"/>
      <c r="CTA201" s="4"/>
      <c r="CTB201" s="4"/>
      <c r="CTC201" s="4"/>
      <c r="CTD201" s="4"/>
      <c r="CTE201" s="4"/>
      <c r="CTF201" s="4"/>
      <c r="CTG201" s="4"/>
      <c r="CTH201" s="4"/>
      <c r="CTI201" s="4"/>
      <c r="CTJ201" s="4"/>
      <c r="CTK201" s="4"/>
      <c r="CTL201" s="4"/>
      <c r="CTM201" s="4"/>
      <c r="CTN201" s="4"/>
      <c r="CTO201" s="4"/>
      <c r="CTP201" s="4"/>
      <c r="CTQ201" s="4"/>
      <c r="CTR201" s="4"/>
      <c r="CTS201" s="4"/>
      <c r="CTT201" s="4"/>
      <c r="CTU201" s="4"/>
      <c r="CTV201" s="4"/>
      <c r="CTW201" s="4"/>
      <c r="CTX201" s="4"/>
      <c r="CTY201" s="4"/>
      <c r="CTZ201" s="4"/>
      <c r="CUA201" s="4"/>
      <c r="CUB201" s="4"/>
      <c r="CUC201" s="4"/>
      <c r="CUD201" s="4"/>
      <c r="CUE201" s="4"/>
      <c r="CUF201" s="4"/>
      <c r="CUG201" s="4"/>
      <c r="CUH201" s="4"/>
      <c r="CUI201" s="4"/>
      <c r="CUJ201" s="4"/>
      <c r="CUK201" s="4"/>
      <c r="CUL201" s="4"/>
      <c r="CUM201" s="4"/>
      <c r="CUN201" s="4"/>
      <c r="CUO201" s="4"/>
      <c r="CUP201" s="4"/>
      <c r="CUQ201" s="4"/>
      <c r="CUR201" s="4"/>
      <c r="CUS201" s="4"/>
      <c r="CUT201" s="4"/>
      <c r="CUU201" s="4"/>
      <c r="CUV201" s="4"/>
      <c r="CUW201" s="4"/>
      <c r="CUX201" s="4"/>
      <c r="CUY201" s="4"/>
      <c r="CUZ201" s="4"/>
      <c r="CVA201" s="4"/>
      <c r="CVB201" s="4"/>
      <c r="CVC201" s="4"/>
      <c r="CVD201" s="4"/>
      <c r="CVE201" s="4"/>
      <c r="CVF201" s="4"/>
      <c r="CVG201" s="4"/>
      <c r="CVH201" s="4"/>
      <c r="CVI201" s="4"/>
      <c r="CVJ201" s="4"/>
      <c r="CVK201" s="4"/>
      <c r="CVL201" s="4"/>
      <c r="CVM201" s="4"/>
      <c r="CVN201" s="4"/>
      <c r="CVO201" s="4"/>
      <c r="CVP201" s="4"/>
      <c r="CVQ201" s="4"/>
      <c r="CVR201" s="4"/>
      <c r="CVS201" s="4"/>
      <c r="CVT201" s="4"/>
      <c r="CVU201" s="4"/>
      <c r="CVV201" s="4"/>
      <c r="CVW201" s="4"/>
      <c r="CVX201" s="4"/>
      <c r="CVY201" s="4"/>
      <c r="CVZ201" s="4"/>
      <c r="CWA201" s="4"/>
      <c r="CWB201" s="4"/>
      <c r="CWC201" s="4"/>
      <c r="CWD201" s="4"/>
      <c r="CWE201" s="4"/>
      <c r="CWF201" s="4"/>
      <c r="CWG201" s="4"/>
      <c r="CWH201" s="4"/>
      <c r="CWI201" s="4"/>
      <c r="CWJ201" s="4"/>
      <c r="CWK201" s="4"/>
      <c r="CWL201" s="4"/>
      <c r="CWM201" s="4"/>
      <c r="CWN201" s="4"/>
      <c r="CWO201" s="4"/>
      <c r="CWP201" s="4"/>
      <c r="CWQ201" s="4"/>
      <c r="CWR201" s="4"/>
      <c r="CWS201" s="4"/>
      <c r="CWT201" s="4"/>
      <c r="CWU201" s="4"/>
      <c r="CWV201" s="4"/>
      <c r="CWW201" s="4"/>
      <c r="CWX201" s="4"/>
      <c r="CWY201" s="4"/>
      <c r="CWZ201" s="4"/>
      <c r="CXA201" s="4"/>
      <c r="CXB201" s="4"/>
      <c r="CXC201" s="4"/>
      <c r="CXD201" s="4"/>
      <c r="CXE201" s="4"/>
      <c r="CXF201" s="4"/>
      <c r="CXG201" s="4"/>
      <c r="CXH201" s="4"/>
      <c r="CXI201" s="4"/>
      <c r="CXJ201" s="4"/>
      <c r="CXK201" s="4"/>
      <c r="CXL201" s="4"/>
      <c r="CXM201" s="4"/>
      <c r="CXN201" s="4"/>
      <c r="CXO201" s="4"/>
      <c r="CXP201" s="4"/>
      <c r="CXQ201" s="4"/>
      <c r="CXR201" s="4"/>
      <c r="CXS201" s="4"/>
      <c r="CXT201" s="4"/>
      <c r="CXU201" s="4"/>
      <c r="CXV201" s="4"/>
      <c r="CXW201" s="4"/>
      <c r="CXX201" s="4"/>
      <c r="CXY201" s="4"/>
      <c r="CXZ201" s="4"/>
      <c r="CYA201" s="4"/>
      <c r="CYB201" s="4"/>
      <c r="CYC201" s="4"/>
      <c r="CYD201" s="4"/>
      <c r="CYE201" s="4"/>
      <c r="CYF201" s="4"/>
      <c r="CYG201" s="4"/>
      <c r="CYH201" s="4"/>
      <c r="CYI201" s="4"/>
      <c r="CYJ201" s="4"/>
      <c r="CYK201" s="4"/>
      <c r="CYL201" s="4"/>
      <c r="CYM201" s="4"/>
      <c r="CYN201" s="4"/>
      <c r="CYO201" s="4"/>
      <c r="CYP201" s="4"/>
      <c r="CYQ201" s="4"/>
      <c r="CYR201" s="4"/>
      <c r="CYS201" s="4"/>
      <c r="CYT201" s="4"/>
      <c r="CYU201" s="4"/>
      <c r="CYV201" s="4"/>
      <c r="CYW201" s="4"/>
      <c r="CYX201" s="4"/>
      <c r="CYY201" s="4"/>
      <c r="CYZ201" s="4"/>
      <c r="CZA201" s="4"/>
      <c r="CZB201" s="4"/>
      <c r="CZC201" s="4"/>
      <c r="CZD201" s="4"/>
      <c r="CZE201" s="4"/>
      <c r="CZF201" s="4"/>
      <c r="CZG201" s="4"/>
      <c r="CZH201" s="4"/>
      <c r="CZI201" s="4"/>
      <c r="CZJ201" s="4"/>
      <c r="CZK201" s="4"/>
      <c r="CZL201" s="4"/>
      <c r="CZM201" s="4"/>
      <c r="CZN201" s="4"/>
      <c r="CZO201" s="4"/>
      <c r="CZP201" s="4"/>
      <c r="CZQ201" s="4"/>
      <c r="CZR201" s="4"/>
      <c r="CZS201" s="4"/>
      <c r="CZT201" s="4"/>
      <c r="CZU201" s="4"/>
      <c r="CZV201" s="4"/>
      <c r="CZW201" s="4"/>
      <c r="CZX201" s="4"/>
      <c r="CZY201" s="4"/>
      <c r="CZZ201" s="4"/>
      <c r="DAA201" s="4"/>
      <c r="DAB201" s="4"/>
      <c r="DAC201" s="4"/>
      <c r="DAD201" s="4"/>
      <c r="DAE201" s="4"/>
      <c r="DAF201" s="4"/>
      <c r="DAG201" s="4"/>
      <c r="DAH201" s="4"/>
      <c r="DAI201" s="4"/>
      <c r="DAJ201" s="4"/>
      <c r="DAK201" s="4"/>
      <c r="DAL201" s="4"/>
      <c r="DAM201" s="4"/>
      <c r="DAN201" s="4"/>
      <c r="DAO201" s="4"/>
      <c r="DAP201" s="4"/>
      <c r="DAQ201" s="4"/>
      <c r="DAR201" s="4"/>
      <c r="DAS201" s="4"/>
      <c r="DAT201" s="4"/>
      <c r="DAU201" s="4"/>
      <c r="DAV201" s="4"/>
      <c r="DAW201" s="4"/>
      <c r="DAX201" s="4"/>
      <c r="DAY201" s="4"/>
      <c r="DAZ201" s="4"/>
      <c r="DBA201" s="4"/>
      <c r="DBB201" s="4"/>
      <c r="DBC201" s="4"/>
      <c r="DBD201" s="4"/>
      <c r="DBE201" s="4"/>
      <c r="DBF201" s="4"/>
      <c r="DBG201" s="4"/>
      <c r="DBH201" s="4"/>
      <c r="DBI201" s="4"/>
      <c r="DBJ201" s="4"/>
      <c r="DBK201" s="4"/>
      <c r="DBL201" s="4"/>
      <c r="DBM201" s="4"/>
      <c r="DBN201" s="4"/>
      <c r="DBO201" s="4"/>
      <c r="DBP201" s="4"/>
      <c r="DBQ201" s="4"/>
      <c r="DBR201" s="4"/>
      <c r="DBS201" s="4"/>
      <c r="DBT201" s="4"/>
      <c r="DBU201" s="4"/>
      <c r="DBV201" s="4"/>
      <c r="DBW201" s="4"/>
      <c r="DBX201" s="4"/>
      <c r="DBY201" s="4"/>
      <c r="DBZ201" s="4"/>
      <c r="DCA201" s="4"/>
      <c r="DCB201" s="4"/>
      <c r="DCC201" s="4"/>
      <c r="DCD201" s="4"/>
      <c r="DCE201" s="4"/>
      <c r="DCF201" s="4"/>
      <c r="DCG201" s="4"/>
      <c r="DCH201" s="4"/>
      <c r="DCI201" s="4"/>
      <c r="DCJ201" s="4"/>
      <c r="DCK201" s="4"/>
      <c r="DCL201" s="4"/>
      <c r="DCM201" s="4"/>
      <c r="DCN201" s="4"/>
      <c r="DCO201" s="4"/>
      <c r="DCP201" s="4"/>
      <c r="DCQ201" s="4"/>
      <c r="DCR201" s="4"/>
      <c r="DCS201" s="4"/>
      <c r="DCT201" s="4"/>
      <c r="DCU201" s="4"/>
      <c r="DCV201" s="4"/>
      <c r="DCW201" s="4"/>
      <c r="DCX201" s="4"/>
      <c r="DCY201" s="4"/>
      <c r="DCZ201" s="4"/>
      <c r="DDA201" s="4"/>
      <c r="DDB201" s="4"/>
      <c r="DDC201" s="4"/>
      <c r="DDD201" s="4"/>
      <c r="DDE201" s="4"/>
      <c r="DDF201" s="4"/>
      <c r="DDG201" s="4"/>
      <c r="DDH201" s="4"/>
      <c r="DDI201" s="4"/>
      <c r="DDJ201" s="4"/>
      <c r="DDK201" s="4"/>
      <c r="DDL201" s="4"/>
      <c r="DDM201" s="4"/>
      <c r="DDN201" s="4"/>
      <c r="DDO201" s="4"/>
      <c r="DDP201" s="4"/>
      <c r="DDQ201" s="4"/>
      <c r="DDR201" s="4"/>
      <c r="DDS201" s="4"/>
      <c r="DDT201" s="4"/>
      <c r="DDU201" s="4"/>
      <c r="DDV201" s="4"/>
      <c r="DDW201" s="4"/>
      <c r="DDX201" s="4"/>
      <c r="DDY201" s="4"/>
      <c r="DDZ201" s="4"/>
      <c r="DEA201" s="4"/>
      <c r="DEB201" s="4"/>
      <c r="DEC201" s="4"/>
      <c r="DED201" s="4"/>
      <c r="DEE201" s="4"/>
      <c r="DEF201" s="4"/>
      <c r="DEG201" s="4"/>
      <c r="DEH201" s="4"/>
      <c r="DEI201" s="4"/>
      <c r="DEJ201" s="4"/>
      <c r="DEK201" s="4"/>
      <c r="DEL201" s="4"/>
      <c r="DEM201" s="4"/>
      <c r="DEN201" s="4"/>
      <c r="DEO201" s="4"/>
      <c r="DEP201" s="4"/>
      <c r="DEQ201" s="4"/>
      <c r="DER201" s="4"/>
      <c r="DES201" s="4"/>
      <c r="DET201" s="4"/>
      <c r="DEU201" s="4"/>
      <c r="DEV201" s="4"/>
      <c r="DEW201" s="4"/>
      <c r="DEX201" s="4"/>
      <c r="DEY201" s="4"/>
      <c r="DEZ201" s="4"/>
      <c r="DFA201" s="4"/>
      <c r="DFB201" s="4"/>
      <c r="DFC201" s="4"/>
      <c r="DFD201" s="4"/>
      <c r="DFE201" s="4"/>
      <c r="DFF201" s="4"/>
      <c r="DFG201" s="4"/>
      <c r="DFH201" s="4"/>
      <c r="DFI201" s="4"/>
      <c r="DFJ201" s="4"/>
      <c r="DFK201" s="4"/>
      <c r="DFL201" s="4"/>
      <c r="DFM201" s="4"/>
      <c r="DFN201" s="4"/>
      <c r="DFO201" s="4"/>
      <c r="DFP201" s="4"/>
      <c r="DFQ201" s="4"/>
      <c r="DFR201" s="4"/>
      <c r="DFS201" s="4"/>
      <c r="DFT201" s="4"/>
      <c r="DFU201" s="4"/>
      <c r="DFV201" s="4"/>
      <c r="DFW201" s="4"/>
      <c r="DFX201" s="4"/>
      <c r="DFY201" s="4"/>
      <c r="DFZ201" s="4"/>
      <c r="DGA201" s="4"/>
      <c r="DGB201" s="4"/>
      <c r="DGC201" s="4"/>
      <c r="DGD201" s="4"/>
      <c r="DGE201" s="4"/>
      <c r="DGF201" s="4"/>
      <c r="DGG201" s="4"/>
      <c r="DGH201" s="4"/>
      <c r="DGI201" s="4"/>
      <c r="DGJ201" s="4"/>
      <c r="DGK201" s="4"/>
      <c r="DGL201" s="4"/>
      <c r="DGM201" s="4"/>
      <c r="DGN201" s="4"/>
      <c r="DGO201" s="4"/>
      <c r="DGP201" s="4"/>
      <c r="DGQ201" s="4"/>
      <c r="DGR201" s="4"/>
      <c r="DGS201" s="4"/>
      <c r="DGT201" s="4"/>
      <c r="DGU201" s="4"/>
      <c r="DGV201" s="4"/>
      <c r="DGW201" s="4"/>
      <c r="DGX201" s="4"/>
      <c r="DGY201" s="4"/>
      <c r="DGZ201" s="4"/>
      <c r="DHA201" s="4"/>
      <c r="DHB201" s="4"/>
      <c r="DHC201" s="4"/>
      <c r="DHD201" s="4"/>
      <c r="DHE201" s="4"/>
      <c r="DHF201" s="4"/>
      <c r="DHG201" s="4"/>
      <c r="DHH201" s="4"/>
      <c r="DHI201" s="4"/>
      <c r="DHJ201" s="4"/>
      <c r="DHK201" s="4"/>
      <c r="DHL201" s="4"/>
      <c r="DHM201" s="4"/>
      <c r="DHN201" s="4"/>
      <c r="DHO201" s="4"/>
      <c r="DHP201" s="4"/>
      <c r="DHQ201" s="4"/>
      <c r="DHR201" s="4"/>
      <c r="DHS201" s="4"/>
      <c r="DHT201" s="4"/>
      <c r="DHU201" s="4"/>
      <c r="DHV201" s="4"/>
      <c r="DHW201" s="4"/>
      <c r="DHX201" s="4"/>
      <c r="DHY201" s="4"/>
      <c r="DHZ201" s="4"/>
      <c r="DIA201" s="4"/>
      <c r="DIB201" s="4"/>
      <c r="DIC201" s="4"/>
      <c r="DID201" s="4"/>
      <c r="DIE201" s="4"/>
      <c r="DIF201" s="4"/>
      <c r="DIG201" s="4"/>
      <c r="DIH201" s="4"/>
      <c r="DII201" s="4"/>
      <c r="DIJ201" s="4"/>
      <c r="DIK201" s="4"/>
      <c r="DIL201" s="4"/>
      <c r="DIM201" s="4"/>
      <c r="DIN201" s="4"/>
      <c r="DIO201" s="4"/>
      <c r="DIP201" s="4"/>
      <c r="DIQ201" s="4"/>
      <c r="DIR201" s="4"/>
      <c r="DIS201" s="4"/>
      <c r="DIT201" s="4"/>
      <c r="DIU201" s="4"/>
      <c r="DIV201" s="4"/>
      <c r="DIW201" s="4"/>
      <c r="DIX201" s="4"/>
      <c r="DIY201" s="4"/>
      <c r="DIZ201" s="4"/>
      <c r="DJA201" s="4"/>
      <c r="DJB201" s="4"/>
      <c r="DJC201" s="4"/>
      <c r="DJD201" s="4"/>
      <c r="DJE201" s="4"/>
      <c r="DJF201" s="4"/>
      <c r="DJG201" s="4"/>
      <c r="DJH201" s="4"/>
      <c r="DJI201" s="4"/>
      <c r="DJJ201" s="4"/>
      <c r="DJK201" s="4"/>
      <c r="DJL201" s="4"/>
      <c r="DJM201" s="4"/>
      <c r="DJN201" s="4"/>
      <c r="DJO201" s="4"/>
      <c r="DJP201" s="4"/>
      <c r="DJQ201" s="4"/>
      <c r="DJR201" s="4"/>
      <c r="DJS201" s="4"/>
      <c r="DJT201" s="4"/>
      <c r="DJU201" s="4"/>
      <c r="DJV201" s="4"/>
      <c r="DJW201" s="4"/>
      <c r="DJX201" s="4"/>
      <c r="DJY201" s="4"/>
      <c r="DJZ201" s="4"/>
      <c r="DKA201" s="4"/>
      <c r="DKB201" s="4"/>
      <c r="DKC201" s="4"/>
      <c r="DKD201" s="4"/>
      <c r="DKE201" s="4"/>
      <c r="DKF201" s="4"/>
      <c r="DKG201" s="4"/>
      <c r="DKH201" s="4"/>
      <c r="DKI201" s="4"/>
      <c r="DKJ201" s="4"/>
      <c r="DKK201" s="4"/>
      <c r="DKL201" s="4"/>
      <c r="DKM201" s="4"/>
      <c r="DKN201" s="4"/>
      <c r="DKO201" s="4"/>
      <c r="DKP201" s="4"/>
      <c r="DKQ201" s="4"/>
      <c r="DKR201" s="4"/>
      <c r="DKS201" s="4"/>
      <c r="DKT201" s="4"/>
      <c r="DKU201" s="4"/>
      <c r="DKV201" s="4"/>
      <c r="DKW201" s="4"/>
      <c r="DKX201" s="4"/>
      <c r="DKY201" s="4"/>
      <c r="DKZ201" s="4"/>
      <c r="DLA201" s="4"/>
      <c r="DLB201" s="4"/>
      <c r="DLC201" s="4"/>
      <c r="DLD201" s="4"/>
      <c r="DLE201" s="4"/>
      <c r="DLF201" s="4"/>
      <c r="DLG201" s="4"/>
      <c r="DLH201" s="4"/>
      <c r="DLI201" s="4"/>
      <c r="DLJ201" s="4"/>
      <c r="DLK201" s="4"/>
      <c r="DLL201" s="4"/>
      <c r="DLM201" s="4"/>
      <c r="DLN201" s="4"/>
      <c r="DLO201" s="4"/>
      <c r="DLP201" s="4"/>
      <c r="DLQ201" s="4"/>
      <c r="DLR201" s="4"/>
      <c r="DLS201" s="4"/>
      <c r="DLT201" s="4"/>
      <c r="DLU201" s="4"/>
      <c r="DLV201" s="4"/>
      <c r="DLW201" s="4"/>
      <c r="DLX201" s="4"/>
      <c r="DLY201" s="4"/>
      <c r="DLZ201" s="4"/>
      <c r="DMA201" s="4"/>
      <c r="DMB201" s="4"/>
      <c r="DMC201" s="4"/>
      <c r="DMD201" s="4"/>
      <c r="DME201" s="4"/>
      <c r="DMF201" s="4"/>
      <c r="DMG201" s="4"/>
      <c r="DMH201" s="4"/>
      <c r="DMI201" s="4"/>
      <c r="DMJ201" s="4"/>
      <c r="DMK201" s="4"/>
      <c r="DML201" s="4"/>
      <c r="DMM201" s="4"/>
      <c r="DMN201" s="4"/>
      <c r="DMO201" s="4"/>
      <c r="DMP201" s="4"/>
      <c r="DMQ201" s="4"/>
      <c r="DMR201" s="4"/>
      <c r="DMS201" s="4"/>
      <c r="DMT201" s="4"/>
      <c r="DMU201" s="4"/>
      <c r="DMV201" s="4"/>
      <c r="DMW201" s="4"/>
      <c r="DMX201" s="4"/>
      <c r="DMY201" s="4"/>
      <c r="DMZ201" s="4"/>
      <c r="DNA201" s="4"/>
      <c r="DNB201" s="4"/>
      <c r="DNC201" s="4"/>
      <c r="DND201" s="4"/>
      <c r="DNE201" s="4"/>
      <c r="DNF201" s="4"/>
      <c r="DNG201" s="4"/>
      <c r="DNH201" s="4"/>
      <c r="DNI201" s="4"/>
      <c r="DNJ201" s="4"/>
      <c r="DNK201" s="4"/>
      <c r="DNL201" s="4"/>
      <c r="DNM201" s="4"/>
      <c r="DNN201" s="4"/>
      <c r="DNO201" s="4"/>
      <c r="DNP201" s="4"/>
      <c r="DNQ201" s="4"/>
      <c r="DNR201" s="4"/>
      <c r="DNS201" s="4"/>
      <c r="DNT201" s="4"/>
      <c r="DNU201" s="4"/>
      <c r="DNV201" s="4"/>
      <c r="DNW201" s="4"/>
      <c r="DNX201" s="4"/>
      <c r="DNY201" s="4"/>
      <c r="DNZ201" s="4"/>
      <c r="DOA201" s="4"/>
      <c r="DOB201" s="4"/>
      <c r="DOC201" s="4"/>
      <c r="DOD201" s="4"/>
      <c r="DOE201" s="4"/>
      <c r="DOF201" s="4"/>
      <c r="DOG201" s="4"/>
      <c r="DOH201" s="4"/>
      <c r="DOI201" s="4"/>
      <c r="DOJ201" s="4"/>
      <c r="DOK201" s="4"/>
      <c r="DOL201" s="4"/>
      <c r="DOM201" s="4"/>
      <c r="DON201" s="4"/>
      <c r="DOO201" s="4"/>
      <c r="DOP201" s="4"/>
      <c r="DOQ201" s="4"/>
      <c r="DOR201" s="4"/>
      <c r="DOS201" s="4"/>
      <c r="DOT201" s="4"/>
      <c r="DOU201" s="4"/>
      <c r="DOV201" s="4"/>
      <c r="DOW201" s="4"/>
      <c r="DOX201" s="4"/>
      <c r="DOY201" s="4"/>
      <c r="DOZ201" s="4"/>
      <c r="DPA201" s="4"/>
      <c r="DPB201" s="4"/>
      <c r="DPC201" s="4"/>
      <c r="DPD201" s="4"/>
      <c r="DPE201" s="4"/>
      <c r="DPF201" s="4"/>
      <c r="DPG201" s="4"/>
      <c r="DPH201" s="4"/>
      <c r="DPI201" s="4"/>
      <c r="DPJ201" s="4"/>
      <c r="DPK201" s="4"/>
      <c r="DPL201" s="4"/>
      <c r="DPM201" s="4"/>
      <c r="DPN201" s="4"/>
      <c r="DPO201" s="4"/>
      <c r="DPP201" s="4"/>
      <c r="DPQ201" s="4"/>
      <c r="DPR201" s="4"/>
      <c r="DPS201" s="4"/>
      <c r="DPT201" s="4"/>
      <c r="DPU201" s="4"/>
      <c r="DPV201" s="4"/>
      <c r="DPW201" s="4"/>
      <c r="DPX201" s="4"/>
      <c r="DPY201" s="4"/>
      <c r="DPZ201" s="4"/>
      <c r="DQA201" s="4"/>
      <c r="DQB201" s="4"/>
      <c r="DQC201" s="4"/>
      <c r="DQD201" s="4"/>
      <c r="DQE201" s="4"/>
      <c r="DQF201" s="4"/>
      <c r="DQG201" s="4"/>
      <c r="DQH201" s="4"/>
      <c r="DQI201" s="4"/>
      <c r="DQJ201" s="4"/>
      <c r="DQK201" s="4"/>
      <c r="DQL201" s="4"/>
      <c r="DQM201" s="4"/>
      <c r="DQN201" s="4"/>
      <c r="DQO201" s="4"/>
      <c r="DQP201" s="4"/>
      <c r="DQQ201" s="4"/>
      <c r="DQR201" s="4"/>
      <c r="DQS201" s="4"/>
      <c r="DQT201" s="4"/>
      <c r="DQU201" s="4"/>
      <c r="DQV201" s="4"/>
      <c r="DQW201" s="4"/>
      <c r="DQX201" s="4"/>
      <c r="DQY201" s="4"/>
      <c r="DQZ201" s="4"/>
      <c r="DRA201" s="4"/>
      <c r="DRB201" s="4"/>
      <c r="DRC201" s="4"/>
      <c r="DRD201" s="4"/>
      <c r="DRE201" s="4"/>
      <c r="DRF201" s="4"/>
      <c r="DRG201" s="4"/>
      <c r="DRH201" s="4"/>
      <c r="DRI201" s="4"/>
      <c r="DRJ201" s="4"/>
      <c r="DRK201" s="4"/>
      <c r="DRL201" s="4"/>
      <c r="DRM201" s="4"/>
      <c r="DRN201" s="4"/>
      <c r="DRO201" s="4"/>
      <c r="DRP201" s="4"/>
      <c r="DRQ201" s="4"/>
      <c r="DRR201" s="4"/>
      <c r="DRS201" s="4"/>
      <c r="DRT201" s="4"/>
      <c r="DRU201" s="4"/>
      <c r="DRV201" s="4"/>
      <c r="DRW201" s="4"/>
      <c r="DRX201" s="4"/>
      <c r="DRY201" s="4"/>
      <c r="DRZ201" s="4"/>
      <c r="DSA201" s="4"/>
      <c r="DSB201" s="4"/>
      <c r="DSC201" s="4"/>
      <c r="DSD201" s="4"/>
      <c r="DSE201" s="4"/>
      <c r="DSF201" s="4"/>
      <c r="DSG201" s="4"/>
      <c r="DSH201" s="4"/>
      <c r="DSI201" s="4"/>
      <c r="DSJ201" s="4"/>
      <c r="DSK201" s="4"/>
      <c r="DSL201" s="4"/>
      <c r="DSM201" s="4"/>
      <c r="DSN201" s="4"/>
      <c r="DSO201" s="4"/>
      <c r="DSP201" s="4"/>
      <c r="DSQ201" s="4"/>
      <c r="DSR201" s="4"/>
      <c r="DSS201" s="4"/>
      <c r="DST201" s="4"/>
      <c r="DSU201" s="4"/>
      <c r="DSV201" s="4"/>
      <c r="DSW201" s="4"/>
      <c r="DSX201" s="4"/>
      <c r="DSY201" s="4"/>
      <c r="DSZ201" s="4"/>
      <c r="DTA201" s="4"/>
      <c r="DTB201" s="4"/>
      <c r="DTC201" s="4"/>
      <c r="DTD201" s="4"/>
      <c r="DTE201" s="4"/>
      <c r="DTF201" s="4"/>
      <c r="DTG201" s="4"/>
      <c r="DTH201" s="4"/>
      <c r="DTI201" s="4"/>
      <c r="DTJ201" s="4"/>
      <c r="DTK201" s="4"/>
      <c r="DTL201" s="4"/>
      <c r="DTM201" s="4"/>
      <c r="DTN201" s="4"/>
      <c r="DTO201" s="4"/>
      <c r="DTP201" s="4"/>
      <c r="DTQ201" s="4"/>
      <c r="DTR201" s="4"/>
      <c r="DTS201" s="4"/>
      <c r="DTT201" s="4"/>
      <c r="DTU201" s="4"/>
      <c r="DTV201" s="4"/>
      <c r="DTW201" s="4"/>
      <c r="DTX201" s="4"/>
      <c r="DTY201" s="4"/>
      <c r="DTZ201" s="4"/>
      <c r="DUA201" s="4"/>
      <c r="DUB201" s="4"/>
      <c r="DUC201" s="4"/>
      <c r="DUD201" s="4"/>
      <c r="DUE201" s="4"/>
      <c r="DUF201" s="4"/>
      <c r="DUG201" s="4"/>
      <c r="DUH201" s="4"/>
      <c r="DUI201" s="4"/>
      <c r="DUJ201" s="4"/>
      <c r="DUK201" s="4"/>
      <c r="DUL201" s="4"/>
      <c r="DUM201" s="4"/>
      <c r="DUN201" s="4"/>
      <c r="DUO201" s="4"/>
      <c r="DUP201" s="4"/>
      <c r="DUQ201" s="4"/>
      <c r="DUR201" s="4"/>
      <c r="DUS201" s="4"/>
      <c r="DUT201" s="4"/>
      <c r="DUU201" s="4"/>
      <c r="DUV201" s="4"/>
      <c r="DUW201" s="4"/>
      <c r="DUX201" s="4"/>
      <c r="DUY201" s="4"/>
      <c r="DUZ201" s="4"/>
      <c r="DVA201" s="4"/>
      <c r="DVB201" s="4"/>
      <c r="DVC201" s="4"/>
      <c r="DVD201" s="4"/>
      <c r="DVE201" s="4"/>
      <c r="DVF201" s="4"/>
      <c r="DVG201" s="4"/>
      <c r="DVH201" s="4"/>
      <c r="DVI201" s="4"/>
      <c r="DVJ201" s="4"/>
      <c r="DVK201" s="4"/>
      <c r="DVL201" s="4"/>
      <c r="DVM201" s="4"/>
      <c r="DVN201" s="4"/>
      <c r="DVO201" s="4"/>
      <c r="DVP201" s="4"/>
      <c r="DVQ201" s="4"/>
      <c r="DVR201" s="4"/>
      <c r="DVS201" s="4"/>
      <c r="DVT201" s="4"/>
      <c r="DVU201" s="4"/>
      <c r="DVV201" s="4"/>
      <c r="DVW201" s="4"/>
      <c r="DVX201" s="4"/>
      <c r="DVY201" s="4"/>
      <c r="DVZ201" s="4"/>
      <c r="DWA201" s="4"/>
      <c r="DWB201" s="4"/>
      <c r="DWC201" s="4"/>
      <c r="DWD201" s="4"/>
      <c r="DWE201" s="4"/>
      <c r="DWF201" s="4"/>
      <c r="DWG201" s="4"/>
      <c r="DWH201" s="4"/>
      <c r="DWI201" s="4"/>
      <c r="DWJ201" s="4"/>
      <c r="DWK201" s="4"/>
      <c r="DWL201" s="4"/>
      <c r="DWM201" s="4"/>
      <c r="DWN201" s="4"/>
      <c r="DWO201" s="4"/>
      <c r="DWP201" s="4"/>
      <c r="DWQ201" s="4"/>
      <c r="DWR201" s="4"/>
      <c r="DWS201" s="4"/>
      <c r="DWT201" s="4"/>
      <c r="DWU201" s="4"/>
      <c r="DWV201" s="4"/>
      <c r="DWW201" s="4"/>
      <c r="DWX201" s="4"/>
      <c r="DWY201" s="4"/>
      <c r="DWZ201" s="4"/>
      <c r="DXA201" s="4"/>
      <c r="DXB201" s="4"/>
      <c r="DXC201" s="4"/>
      <c r="DXD201" s="4"/>
      <c r="DXE201" s="4"/>
      <c r="DXF201" s="4"/>
      <c r="DXG201" s="4"/>
      <c r="DXH201" s="4"/>
      <c r="DXI201" s="4"/>
      <c r="DXJ201" s="4"/>
      <c r="DXK201" s="4"/>
      <c r="DXL201" s="4"/>
      <c r="DXM201" s="4"/>
      <c r="DXN201" s="4"/>
      <c r="DXO201" s="4"/>
      <c r="DXP201" s="4"/>
      <c r="DXQ201" s="4"/>
      <c r="DXR201" s="4"/>
      <c r="DXS201" s="4"/>
      <c r="DXT201" s="4"/>
      <c r="DXU201" s="4"/>
      <c r="DXV201" s="4"/>
      <c r="DXW201" s="4"/>
      <c r="DXX201" s="4"/>
      <c r="DXY201" s="4"/>
      <c r="DXZ201" s="4"/>
      <c r="DYA201" s="4"/>
      <c r="DYB201" s="4"/>
      <c r="DYC201" s="4"/>
      <c r="DYD201" s="4"/>
      <c r="DYE201" s="4"/>
      <c r="DYF201" s="4"/>
      <c r="DYG201" s="4"/>
      <c r="DYH201" s="4"/>
      <c r="DYI201" s="4"/>
      <c r="DYJ201" s="4"/>
      <c r="DYK201" s="4"/>
      <c r="DYL201" s="4"/>
      <c r="DYM201" s="4"/>
      <c r="DYN201" s="4"/>
      <c r="DYO201" s="4"/>
      <c r="DYP201" s="4"/>
      <c r="DYQ201" s="4"/>
      <c r="DYR201" s="4"/>
      <c r="DYS201" s="4"/>
      <c r="DYT201" s="4"/>
      <c r="DYU201" s="4"/>
      <c r="DYV201" s="4"/>
      <c r="DYW201" s="4"/>
      <c r="DYX201" s="4"/>
      <c r="DYY201" s="4"/>
      <c r="DYZ201" s="4"/>
      <c r="DZA201" s="4"/>
      <c r="DZB201" s="4"/>
      <c r="DZC201" s="4"/>
      <c r="DZD201" s="4"/>
      <c r="DZE201" s="4"/>
      <c r="DZF201" s="4"/>
      <c r="DZG201" s="4"/>
      <c r="DZH201" s="4"/>
      <c r="DZI201" s="4"/>
      <c r="DZJ201" s="4"/>
      <c r="DZK201" s="4"/>
      <c r="DZL201" s="4"/>
      <c r="DZM201" s="4"/>
      <c r="DZN201" s="4"/>
      <c r="DZO201" s="4"/>
      <c r="DZP201" s="4"/>
      <c r="DZQ201" s="4"/>
      <c r="DZR201" s="4"/>
      <c r="DZS201" s="4"/>
      <c r="DZT201" s="4"/>
      <c r="DZU201" s="4"/>
      <c r="DZV201" s="4"/>
      <c r="DZW201" s="4"/>
      <c r="DZX201" s="4"/>
      <c r="DZY201" s="4"/>
      <c r="DZZ201" s="4"/>
      <c r="EAA201" s="4"/>
      <c r="EAB201" s="4"/>
      <c r="EAC201" s="4"/>
      <c r="EAD201" s="4"/>
      <c r="EAE201" s="4"/>
      <c r="EAF201" s="4"/>
      <c r="EAG201" s="4"/>
      <c r="EAH201" s="4"/>
      <c r="EAI201" s="4"/>
      <c r="EAJ201" s="4"/>
      <c r="EAK201" s="4"/>
      <c r="EAL201" s="4"/>
      <c r="EAM201" s="4"/>
      <c r="EAN201" s="4"/>
      <c r="EAO201" s="4"/>
      <c r="EAP201" s="4"/>
      <c r="EAQ201" s="4"/>
      <c r="EAR201" s="4"/>
      <c r="EAS201" s="4"/>
      <c r="EAT201" s="4"/>
      <c r="EAU201" s="4"/>
      <c r="EAV201" s="4"/>
      <c r="EAW201" s="4"/>
      <c r="EAX201" s="4"/>
      <c r="EAY201" s="4"/>
      <c r="EAZ201" s="4"/>
      <c r="EBA201" s="4"/>
      <c r="EBB201" s="4"/>
      <c r="EBC201" s="4"/>
      <c r="EBD201" s="4"/>
      <c r="EBE201" s="4"/>
      <c r="EBF201" s="4"/>
      <c r="EBG201" s="4"/>
      <c r="EBH201" s="4"/>
      <c r="EBI201" s="4"/>
      <c r="EBJ201" s="4"/>
      <c r="EBK201" s="4"/>
      <c r="EBL201" s="4"/>
      <c r="EBM201" s="4"/>
      <c r="EBN201" s="4"/>
      <c r="EBO201" s="4"/>
      <c r="EBP201" s="4"/>
      <c r="EBQ201" s="4"/>
      <c r="EBR201" s="4"/>
      <c r="EBS201" s="4"/>
      <c r="EBT201" s="4"/>
      <c r="EBU201" s="4"/>
      <c r="EBV201" s="4"/>
      <c r="EBW201" s="4"/>
      <c r="EBX201" s="4"/>
      <c r="EBY201" s="4"/>
      <c r="EBZ201" s="4"/>
      <c r="ECA201" s="4"/>
      <c r="ECB201" s="4"/>
      <c r="ECC201" s="4"/>
      <c r="ECD201" s="4"/>
      <c r="ECE201" s="4"/>
      <c r="ECF201" s="4"/>
      <c r="ECG201" s="4"/>
      <c r="ECH201" s="4"/>
      <c r="ECI201" s="4"/>
      <c r="ECJ201" s="4"/>
      <c r="ECK201" s="4"/>
      <c r="ECL201" s="4"/>
      <c r="ECM201" s="4"/>
      <c r="ECN201" s="4"/>
      <c r="ECO201" s="4"/>
      <c r="ECP201" s="4"/>
      <c r="ECQ201" s="4"/>
      <c r="ECR201" s="4"/>
      <c r="ECS201" s="4"/>
      <c r="ECT201" s="4"/>
      <c r="ECU201" s="4"/>
      <c r="ECV201" s="4"/>
      <c r="ECW201" s="4"/>
      <c r="ECX201" s="4"/>
      <c r="ECY201" s="4"/>
      <c r="ECZ201" s="4"/>
      <c r="EDA201" s="4"/>
      <c r="EDB201" s="4"/>
      <c r="EDC201" s="4"/>
      <c r="EDD201" s="4"/>
      <c r="EDE201" s="4"/>
      <c r="EDF201" s="4"/>
      <c r="EDG201" s="4"/>
      <c r="EDH201" s="4"/>
      <c r="EDI201" s="4"/>
      <c r="EDJ201" s="4"/>
      <c r="EDK201" s="4"/>
      <c r="EDL201" s="4"/>
      <c r="EDM201" s="4"/>
      <c r="EDN201" s="4"/>
      <c r="EDO201" s="4"/>
      <c r="EDP201" s="4"/>
      <c r="EDQ201" s="4"/>
      <c r="EDR201" s="4"/>
      <c r="EDS201" s="4"/>
      <c r="EDT201" s="4"/>
      <c r="EDU201" s="4"/>
      <c r="EDV201" s="4"/>
      <c r="EDW201" s="4"/>
      <c r="EDX201" s="4"/>
      <c r="EDY201" s="4"/>
      <c r="EDZ201" s="4"/>
      <c r="EEA201" s="4"/>
      <c r="EEB201" s="4"/>
      <c r="EEC201" s="4"/>
      <c r="EED201" s="4"/>
      <c r="EEE201" s="4"/>
      <c r="EEF201" s="4"/>
      <c r="EEG201" s="4"/>
      <c r="EEH201" s="4"/>
      <c r="EEI201" s="4"/>
      <c r="EEJ201" s="4"/>
      <c r="EEK201" s="4"/>
      <c r="EEL201" s="4"/>
      <c r="EEM201" s="4"/>
      <c r="EEN201" s="4"/>
      <c r="EEO201" s="4"/>
      <c r="EEP201" s="4"/>
      <c r="EEQ201" s="4"/>
      <c r="EER201" s="4"/>
      <c r="EES201" s="4"/>
      <c r="EET201" s="4"/>
      <c r="EEU201" s="4"/>
      <c r="EEV201" s="4"/>
      <c r="EEW201" s="4"/>
      <c r="EEX201" s="4"/>
      <c r="EEY201" s="4"/>
      <c r="EEZ201" s="4"/>
      <c r="EFA201" s="4"/>
      <c r="EFB201" s="4"/>
      <c r="EFC201" s="4"/>
      <c r="EFD201" s="4"/>
      <c r="EFE201" s="4"/>
      <c r="EFF201" s="4"/>
      <c r="EFG201" s="4"/>
      <c r="EFH201" s="4"/>
      <c r="EFI201" s="4"/>
      <c r="EFJ201" s="4"/>
      <c r="EFK201" s="4"/>
      <c r="EFL201" s="4"/>
      <c r="EFM201" s="4"/>
      <c r="EFN201" s="4"/>
      <c r="EFO201" s="4"/>
      <c r="EFP201" s="4"/>
      <c r="EFQ201" s="4"/>
      <c r="EFR201" s="4"/>
      <c r="EFS201" s="4"/>
      <c r="EFT201" s="4"/>
      <c r="EFU201" s="4"/>
      <c r="EFV201" s="4"/>
      <c r="EFW201" s="4"/>
      <c r="EFX201" s="4"/>
      <c r="EFY201" s="4"/>
      <c r="EFZ201" s="4"/>
      <c r="EGA201" s="4"/>
      <c r="EGB201" s="4"/>
      <c r="EGC201" s="4"/>
      <c r="EGD201" s="4"/>
      <c r="EGE201" s="4"/>
      <c r="EGF201" s="4"/>
      <c r="EGG201" s="4"/>
      <c r="EGH201" s="4"/>
      <c r="EGI201" s="4"/>
      <c r="EGJ201" s="4"/>
      <c r="EGK201" s="4"/>
      <c r="EGL201" s="4"/>
      <c r="EGM201" s="4"/>
      <c r="EGN201" s="4"/>
      <c r="EGO201" s="4"/>
      <c r="EGP201" s="4"/>
      <c r="EGQ201" s="4"/>
      <c r="EGR201" s="4"/>
      <c r="EGS201" s="4"/>
      <c r="EGT201" s="4"/>
      <c r="EGU201" s="4"/>
      <c r="EGV201" s="4"/>
      <c r="EGW201" s="4"/>
      <c r="EGX201" s="4"/>
      <c r="EGY201" s="4"/>
      <c r="EGZ201" s="4"/>
      <c r="EHA201" s="4"/>
      <c r="EHB201" s="4"/>
      <c r="EHC201" s="4"/>
      <c r="EHD201" s="4"/>
      <c r="EHE201" s="4"/>
      <c r="EHF201" s="4"/>
      <c r="EHG201" s="4"/>
      <c r="EHH201" s="4"/>
      <c r="EHI201" s="4"/>
      <c r="EHJ201" s="4"/>
      <c r="EHK201" s="4"/>
      <c r="EHL201" s="4"/>
      <c r="EHM201" s="4"/>
      <c r="EHN201" s="4"/>
      <c r="EHO201" s="4"/>
      <c r="EHP201" s="4"/>
      <c r="EHQ201" s="4"/>
      <c r="EHR201" s="4"/>
      <c r="EHS201" s="4"/>
      <c r="EHT201" s="4"/>
      <c r="EHU201" s="4"/>
      <c r="EHV201" s="4"/>
      <c r="EHW201" s="4"/>
      <c r="EHX201" s="4"/>
      <c r="EHY201" s="4"/>
      <c r="EHZ201" s="4"/>
      <c r="EIA201" s="4"/>
      <c r="EIB201" s="4"/>
      <c r="EIC201" s="4"/>
      <c r="EID201" s="4"/>
      <c r="EIE201" s="4"/>
      <c r="EIF201" s="4"/>
      <c r="EIG201" s="4"/>
      <c r="EIH201" s="4"/>
      <c r="EII201" s="4"/>
      <c r="EIJ201" s="4"/>
      <c r="EIK201" s="4"/>
      <c r="EIL201" s="4"/>
      <c r="EIM201" s="4"/>
      <c r="EIN201" s="4"/>
      <c r="EIO201" s="4"/>
      <c r="EIP201" s="4"/>
      <c r="EIQ201" s="4"/>
      <c r="EIR201" s="4"/>
      <c r="EIS201" s="4"/>
      <c r="EIT201" s="4"/>
      <c r="EIU201" s="4"/>
      <c r="EIV201" s="4"/>
      <c r="EIW201" s="4"/>
      <c r="EIX201" s="4"/>
      <c r="EIY201" s="4"/>
      <c r="EIZ201" s="4"/>
      <c r="EJA201" s="4"/>
      <c r="EJB201" s="4"/>
      <c r="EJC201" s="4"/>
      <c r="EJD201" s="4"/>
      <c r="EJE201" s="4"/>
      <c r="EJF201" s="4"/>
      <c r="EJG201" s="4"/>
      <c r="EJH201" s="4"/>
      <c r="EJI201" s="4"/>
      <c r="EJJ201" s="4"/>
      <c r="EJK201" s="4"/>
      <c r="EJL201" s="4"/>
      <c r="EJM201" s="4"/>
      <c r="EJN201" s="4"/>
      <c r="EJO201" s="4"/>
      <c r="EJP201" s="4"/>
      <c r="EJQ201" s="4"/>
      <c r="EJR201" s="4"/>
      <c r="EJS201" s="4"/>
      <c r="EJT201" s="4"/>
      <c r="EJU201" s="4"/>
      <c r="EJV201" s="4"/>
      <c r="EJW201" s="4"/>
      <c r="EJX201" s="4"/>
      <c r="EJY201" s="4"/>
      <c r="EJZ201" s="4"/>
      <c r="EKA201" s="4"/>
      <c r="EKB201" s="4"/>
      <c r="EKC201" s="4"/>
      <c r="EKD201" s="4"/>
      <c r="EKE201" s="4"/>
      <c r="EKF201" s="4"/>
      <c r="EKG201" s="4"/>
      <c r="EKH201" s="4"/>
      <c r="EKI201" s="4"/>
      <c r="EKJ201" s="4"/>
      <c r="EKK201" s="4"/>
      <c r="EKL201" s="4"/>
      <c r="EKM201" s="4"/>
      <c r="EKN201" s="4"/>
      <c r="EKO201" s="4"/>
      <c r="EKP201" s="4"/>
      <c r="EKQ201" s="4"/>
      <c r="EKR201" s="4"/>
      <c r="EKS201" s="4"/>
      <c r="EKT201" s="4"/>
      <c r="EKU201" s="4"/>
      <c r="EKV201" s="4"/>
      <c r="EKW201" s="4"/>
      <c r="EKX201" s="4"/>
      <c r="EKY201" s="4"/>
      <c r="EKZ201" s="4"/>
      <c r="ELA201" s="4"/>
      <c r="ELB201" s="4"/>
      <c r="ELC201" s="4"/>
      <c r="ELD201" s="4"/>
      <c r="ELE201" s="4"/>
      <c r="ELF201" s="4"/>
      <c r="ELG201" s="4"/>
      <c r="ELH201" s="4"/>
      <c r="ELI201" s="4"/>
      <c r="ELJ201" s="4"/>
      <c r="ELK201" s="4"/>
      <c r="ELL201" s="4"/>
      <c r="ELM201" s="4"/>
      <c r="ELN201" s="4"/>
      <c r="ELO201" s="4"/>
      <c r="ELP201" s="4"/>
      <c r="ELQ201" s="4"/>
      <c r="ELR201" s="4"/>
      <c r="ELS201" s="4"/>
      <c r="ELT201" s="4"/>
      <c r="ELU201" s="4"/>
      <c r="ELV201" s="4"/>
      <c r="ELW201" s="4"/>
      <c r="ELX201" s="4"/>
      <c r="ELY201" s="4"/>
      <c r="ELZ201" s="4"/>
      <c r="EMA201" s="4"/>
      <c r="EMB201" s="4"/>
      <c r="EMC201" s="4"/>
      <c r="EMD201" s="4"/>
      <c r="EME201" s="4"/>
      <c r="EMF201" s="4"/>
      <c r="EMG201" s="4"/>
      <c r="EMH201" s="4"/>
      <c r="EMI201" s="4"/>
      <c r="EMJ201" s="4"/>
      <c r="EMK201" s="4"/>
      <c r="EML201" s="4"/>
      <c r="EMM201" s="4"/>
      <c r="EMN201" s="4"/>
      <c r="EMO201" s="4"/>
      <c r="EMP201" s="4"/>
      <c r="EMQ201" s="4"/>
      <c r="EMR201" s="4"/>
      <c r="EMS201" s="4"/>
      <c r="EMT201" s="4"/>
      <c r="EMU201" s="4"/>
      <c r="EMV201" s="4"/>
      <c r="EMW201" s="4"/>
      <c r="EMX201" s="4"/>
      <c r="EMY201" s="4"/>
      <c r="EMZ201" s="4"/>
      <c r="ENA201" s="4"/>
      <c r="ENB201" s="4"/>
      <c r="ENC201" s="4"/>
      <c r="END201" s="4"/>
      <c r="ENE201" s="4"/>
      <c r="ENF201" s="4"/>
      <c r="ENG201" s="4"/>
      <c r="ENH201" s="4"/>
      <c r="ENI201" s="4"/>
      <c r="ENJ201" s="4"/>
      <c r="ENK201" s="4"/>
      <c r="ENL201" s="4"/>
      <c r="ENM201" s="4"/>
      <c r="ENN201" s="4"/>
      <c r="ENO201" s="4"/>
      <c r="ENP201" s="4"/>
      <c r="ENQ201" s="4"/>
      <c r="ENR201" s="4"/>
      <c r="ENS201" s="4"/>
      <c r="ENT201" s="4"/>
      <c r="ENU201" s="4"/>
      <c r="ENV201" s="4"/>
      <c r="ENW201" s="4"/>
      <c r="ENX201" s="4"/>
      <c r="ENY201" s="4"/>
      <c r="ENZ201" s="4"/>
      <c r="EOA201" s="4"/>
      <c r="EOB201" s="4"/>
      <c r="EOC201" s="4"/>
      <c r="EOD201" s="4"/>
      <c r="EOE201" s="4"/>
      <c r="EOF201" s="4"/>
      <c r="EOG201" s="4"/>
      <c r="EOH201" s="4"/>
      <c r="EOI201" s="4"/>
      <c r="EOJ201" s="4"/>
      <c r="EOK201" s="4"/>
      <c r="EOL201" s="4"/>
      <c r="EOM201" s="4"/>
      <c r="EON201" s="4"/>
      <c r="EOO201" s="4"/>
      <c r="EOP201" s="4"/>
      <c r="EOQ201" s="4"/>
      <c r="EOR201" s="4"/>
      <c r="EOS201" s="4"/>
      <c r="EOT201" s="4"/>
      <c r="EOU201" s="4"/>
      <c r="EOV201" s="4"/>
      <c r="EOW201" s="4"/>
      <c r="EOX201" s="4"/>
      <c r="EOY201" s="4"/>
      <c r="EOZ201" s="4"/>
      <c r="EPA201" s="4"/>
      <c r="EPB201" s="4"/>
      <c r="EPC201" s="4"/>
      <c r="EPD201" s="4"/>
      <c r="EPE201" s="4"/>
      <c r="EPF201" s="4"/>
      <c r="EPG201" s="4"/>
      <c r="EPH201" s="4"/>
      <c r="EPI201" s="4"/>
      <c r="EPJ201" s="4"/>
      <c r="EPK201" s="4"/>
      <c r="EPL201" s="4"/>
      <c r="EPM201" s="4"/>
      <c r="EPN201" s="4"/>
      <c r="EPO201" s="4"/>
      <c r="EPP201" s="4"/>
      <c r="EPQ201" s="4"/>
      <c r="EPR201" s="4"/>
      <c r="EPS201" s="4"/>
      <c r="EPT201" s="4"/>
      <c r="EPU201" s="4"/>
      <c r="EPV201" s="4"/>
      <c r="EPW201" s="4"/>
      <c r="EPX201" s="4"/>
      <c r="EPY201" s="4"/>
      <c r="EPZ201" s="4"/>
      <c r="EQA201" s="4"/>
      <c r="EQB201" s="4"/>
      <c r="EQC201" s="4"/>
      <c r="EQD201" s="4"/>
      <c r="EQE201" s="4"/>
      <c r="EQF201" s="4"/>
      <c r="EQG201" s="4"/>
      <c r="EQH201" s="4"/>
      <c r="EQI201" s="4"/>
      <c r="EQJ201" s="4"/>
      <c r="EQK201" s="4"/>
      <c r="EQL201" s="4"/>
      <c r="EQM201" s="4"/>
      <c r="EQN201" s="4"/>
      <c r="EQO201" s="4"/>
      <c r="EQP201" s="4"/>
      <c r="EQQ201" s="4"/>
      <c r="EQR201" s="4"/>
      <c r="EQS201" s="4"/>
      <c r="EQT201" s="4"/>
      <c r="EQU201" s="4"/>
      <c r="EQV201" s="4"/>
      <c r="EQW201" s="4"/>
      <c r="EQX201" s="4"/>
      <c r="EQY201" s="4"/>
      <c r="EQZ201" s="4"/>
      <c r="ERA201" s="4"/>
      <c r="ERB201" s="4"/>
      <c r="ERC201" s="4"/>
      <c r="ERD201" s="4"/>
      <c r="ERE201" s="4"/>
      <c r="ERF201" s="4"/>
      <c r="ERG201" s="4"/>
      <c r="ERH201" s="4"/>
      <c r="ERI201" s="4"/>
      <c r="ERJ201" s="4"/>
      <c r="ERK201" s="4"/>
      <c r="ERL201" s="4"/>
      <c r="ERM201" s="4"/>
      <c r="ERN201" s="4"/>
      <c r="ERO201" s="4"/>
      <c r="ERP201" s="4"/>
      <c r="ERQ201" s="4"/>
      <c r="ERR201" s="4"/>
      <c r="ERS201" s="4"/>
      <c r="ERT201" s="4"/>
      <c r="ERU201" s="4"/>
      <c r="ERV201" s="4"/>
      <c r="ERW201" s="4"/>
      <c r="ERX201" s="4"/>
      <c r="ERY201" s="4"/>
      <c r="ERZ201" s="4"/>
      <c r="ESA201" s="4"/>
      <c r="ESB201" s="4"/>
      <c r="ESC201" s="4"/>
      <c r="ESD201" s="4"/>
      <c r="ESE201" s="4"/>
      <c r="ESF201" s="4"/>
      <c r="ESG201" s="4"/>
      <c r="ESH201" s="4"/>
      <c r="ESI201" s="4"/>
      <c r="ESJ201" s="4"/>
      <c r="ESK201" s="4"/>
      <c r="ESL201" s="4"/>
      <c r="ESM201" s="4"/>
      <c r="ESN201" s="4"/>
      <c r="ESO201" s="4"/>
      <c r="ESP201" s="4"/>
      <c r="ESQ201" s="4"/>
      <c r="ESR201" s="4"/>
      <c r="ESS201" s="4"/>
      <c r="EST201" s="4"/>
      <c r="ESU201" s="4"/>
      <c r="ESV201" s="4"/>
      <c r="ESW201" s="4"/>
      <c r="ESX201" s="4"/>
      <c r="ESY201" s="4"/>
      <c r="ESZ201" s="4"/>
      <c r="ETA201" s="4"/>
      <c r="ETB201" s="4"/>
      <c r="ETC201" s="4"/>
      <c r="ETD201" s="4"/>
      <c r="ETE201" s="4"/>
      <c r="ETF201" s="4"/>
      <c r="ETG201" s="4"/>
      <c r="ETH201" s="4"/>
      <c r="ETI201" s="4"/>
      <c r="ETJ201" s="4"/>
      <c r="ETK201" s="4"/>
      <c r="ETL201" s="4"/>
      <c r="ETM201" s="4"/>
      <c r="ETN201" s="4"/>
      <c r="ETO201" s="4"/>
      <c r="ETP201" s="4"/>
      <c r="ETQ201" s="4"/>
      <c r="ETR201" s="4"/>
      <c r="ETS201" s="4"/>
      <c r="ETT201" s="4"/>
      <c r="ETU201" s="4"/>
      <c r="ETV201" s="4"/>
      <c r="ETW201" s="4"/>
      <c r="ETX201" s="4"/>
      <c r="ETY201" s="4"/>
      <c r="ETZ201" s="4"/>
      <c r="EUA201" s="4"/>
      <c r="EUB201" s="4"/>
      <c r="EUC201" s="4"/>
      <c r="EUD201" s="4"/>
      <c r="EUE201" s="4"/>
      <c r="EUF201" s="4"/>
      <c r="EUG201" s="4"/>
      <c r="EUH201" s="4"/>
      <c r="EUI201" s="4"/>
      <c r="EUJ201" s="4"/>
      <c r="EUK201" s="4"/>
      <c r="EUL201" s="4"/>
      <c r="EUM201" s="4"/>
      <c r="EUN201" s="4"/>
      <c r="EUO201" s="4"/>
      <c r="EUP201" s="4"/>
      <c r="EUQ201" s="4"/>
      <c r="EUR201" s="4"/>
      <c r="EUS201" s="4"/>
      <c r="EUT201" s="4"/>
      <c r="EUU201" s="4"/>
      <c r="EUV201" s="4"/>
      <c r="EUW201" s="4"/>
      <c r="EUX201" s="4"/>
      <c r="EUY201" s="4"/>
      <c r="EUZ201" s="4"/>
      <c r="EVA201" s="4"/>
      <c r="EVB201" s="4"/>
      <c r="EVC201" s="4"/>
      <c r="EVD201" s="4"/>
      <c r="EVE201" s="4"/>
      <c r="EVF201" s="4"/>
      <c r="EVG201" s="4"/>
      <c r="EVH201" s="4"/>
      <c r="EVI201" s="4"/>
      <c r="EVJ201" s="4"/>
      <c r="EVK201" s="4"/>
      <c r="EVL201" s="4"/>
      <c r="EVM201" s="4"/>
      <c r="EVN201" s="4"/>
      <c r="EVO201" s="4"/>
      <c r="EVP201" s="4"/>
      <c r="EVQ201" s="4"/>
      <c r="EVR201" s="4"/>
      <c r="EVS201" s="4"/>
      <c r="EVT201" s="4"/>
      <c r="EVU201" s="4"/>
      <c r="EVV201" s="4"/>
      <c r="EVW201" s="4"/>
      <c r="EVX201" s="4"/>
      <c r="EVY201" s="4"/>
      <c r="EVZ201" s="4"/>
      <c r="EWA201" s="4"/>
      <c r="EWB201" s="4"/>
      <c r="EWC201" s="4"/>
      <c r="EWD201" s="4"/>
      <c r="EWE201" s="4"/>
      <c r="EWF201" s="4"/>
      <c r="EWG201" s="4"/>
      <c r="EWH201" s="4"/>
      <c r="EWI201" s="4"/>
      <c r="EWJ201" s="4"/>
      <c r="EWK201" s="4"/>
      <c r="EWL201" s="4"/>
      <c r="EWM201" s="4"/>
      <c r="EWN201" s="4"/>
      <c r="EWO201" s="4"/>
      <c r="EWP201" s="4"/>
      <c r="EWQ201" s="4"/>
      <c r="EWR201" s="4"/>
      <c r="EWS201" s="4"/>
      <c r="EWT201" s="4"/>
      <c r="EWU201" s="4"/>
      <c r="EWV201" s="4"/>
      <c r="EWW201" s="4"/>
      <c r="EWX201" s="4"/>
      <c r="EWY201" s="4"/>
      <c r="EWZ201" s="4"/>
      <c r="EXA201" s="4"/>
      <c r="EXB201" s="4"/>
      <c r="EXC201" s="4"/>
      <c r="EXD201" s="4"/>
      <c r="EXE201" s="4"/>
      <c r="EXF201" s="4"/>
      <c r="EXG201" s="4"/>
      <c r="EXH201" s="4"/>
      <c r="EXI201" s="4"/>
      <c r="EXJ201" s="4"/>
      <c r="EXK201" s="4"/>
      <c r="EXL201" s="4"/>
      <c r="EXM201" s="4"/>
      <c r="EXN201" s="4"/>
      <c r="EXO201" s="4"/>
      <c r="EXP201" s="4"/>
      <c r="EXQ201" s="4"/>
      <c r="EXR201" s="4"/>
      <c r="EXS201" s="4"/>
      <c r="EXT201" s="4"/>
      <c r="EXU201" s="4"/>
      <c r="EXV201" s="4"/>
      <c r="EXW201" s="4"/>
      <c r="EXX201" s="4"/>
      <c r="EXY201" s="4"/>
      <c r="EXZ201" s="4"/>
      <c r="EYA201" s="4"/>
      <c r="EYB201" s="4"/>
      <c r="EYC201" s="4"/>
      <c r="EYD201" s="4"/>
      <c r="EYE201" s="4"/>
      <c r="EYF201" s="4"/>
      <c r="EYG201" s="4"/>
      <c r="EYH201" s="4"/>
      <c r="EYI201" s="4"/>
      <c r="EYJ201" s="4"/>
      <c r="EYK201" s="4"/>
      <c r="EYL201" s="4"/>
      <c r="EYM201" s="4"/>
      <c r="EYN201" s="4"/>
      <c r="EYO201" s="4"/>
      <c r="EYP201" s="4"/>
      <c r="EYQ201" s="4"/>
      <c r="EYR201" s="4"/>
      <c r="EYS201" s="4"/>
      <c r="EYT201" s="4"/>
      <c r="EYU201" s="4"/>
      <c r="EYV201" s="4"/>
      <c r="EYW201" s="4"/>
      <c r="EYX201" s="4"/>
      <c r="TOX201" s="2"/>
      <c r="TOY201" s="2"/>
      <c r="TOZ201" s="2"/>
      <c r="TPA201" s="2"/>
      <c r="TPB201" s="2"/>
      <c r="TPC201" s="2"/>
      <c r="TPD201" s="2"/>
      <c r="TPE201" s="2"/>
      <c r="TPF201" s="2"/>
      <c r="TPG201" s="2"/>
      <c r="TPH201" s="2"/>
      <c r="TPI201" s="2"/>
      <c r="TPJ201" s="2"/>
      <c r="TPK201" s="2"/>
      <c r="TPL201" s="2"/>
      <c r="TPM201" s="2"/>
      <c r="TPN201" s="2"/>
      <c r="TPO201" s="2"/>
      <c r="TPP201" s="2"/>
      <c r="TPQ201" s="2"/>
      <c r="TPR201" s="2"/>
      <c r="TPS201" s="2"/>
      <c r="TPT201" s="2"/>
      <c r="TPU201" s="2"/>
      <c r="TPV201" s="2"/>
      <c r="TPW201" s="2"/>
      <c r="TPX201" s="2"/>
      <c r="TPY201" s="2"/>
      <c r="TPZ201" s="2"/>
      <c r="TQA201" s="2"/>
      <c r="TQB201" s="2"/>
      <c r="TQC201" s="2"/>
      <c r="TQD201" s="2"/>
      <c r="TQE201" s="2"/>
      <c r="TQF201" s="2"/>
      <c r="TQG201" s="2"/>
      <c r="TQH201" s="2"/>
      <c r="TQI201" s="2"/>
      <c r="TQJ201" s="2"/>
      <c r="TQK201" s="2"/>
      <c r="TQL201" s="2"/>
      <c r="TQM201" s="2"/>
      <c r="TQN201" s="2"/>
      <c r="TQO201" s="2"/>
      <c r="TQP201" s="2"/>
      <c r="TQQ201" s="2"/>
      <c r="TQR201" s="2"/>
      <c r="TQS201" s="2"/>
      <c r="TQT201" s="2"/>
      <c r="TQU201" s="2"/>
      <c r="TQV201" s="2"/>
      <c r="TQW201" s="2"/>
      <c r="TQX201" s="2"/>
      <c r="TQY201" s="2"/>
      <c r="TQZ201" s="2"/>
      <c r="TRA201" s="2"/>
      <c r="TRB201" s="2"/>
      <c r="TRC201" s="2"/>
      <c r="TRD201" s="2"/>
      <c r="TRE201" s="2"/>
      <c r="TRF201" s="2"/>
      <c r="TRG201" s="2"/>
      <c r="TRH201" s="2"/>
      <c r="TRI201" s="2"/>
      <c r="TRJ201" s="2"/>
      <c r="TRK201" s="2"/>
      <c r="TRL201" s="2"/>
      <c r="TRM201" s="2"/>
      <c r="TRN201" s="2"/>
      <c r="TRO201" s="2"/>
      <c r="TRP201" s="2"/>
      <c r="TRQ201" s="2"/>
      <c r="TRR201" s="2"/>
      <c r="TRS201" s="2"/>
      <c r="TRT201" s="2"/>
      <c r="TRU201" s="2"/>
      <c r="TRV201" s="2"/>
      <c r="TRW201" s="2"/>
      <c r="TRX201" s="2"/>
      <c r="TRY201" s="2"/>
      <c r="TRZ201" s="2"/>
      <c r="TSA201" s="2"/>
      <c r="TSB201" s="2"/>
      <c r="TSC201" s="2"/>
      <c r="TSD201" s="2"/>
      <c r="TSE201" s="2"/>
      <c r="TSF201" s="2"/>
      <c r="TSG201" s="2"/>
      <c r="TSH201" s="2"/>
      <c r="TSI201" s="2"/>
      <c r="TSJ201" s="2"/>
      <c r="TSK201" s="2"/>
      <c r="TSL201" s="2"/>
      <c r="TSM201" s="2"/>
      <c r="TSN201" s="2"/>
      <c r="TSO201" s="2"/>
      <c r="TSP201" s="2"/>
      <c r="TSQ201" s="2"/>
      <c r="TSR201" s="2"/>
      <c r="TSS201" s="2"/>
      <c r="TST201" s="2"/>
      <c r="TSU201" s="2"/>
      <c r="TSV201" s="2"/>
      <c r="TSW201" s="2"/>
      <c r="TSX201" s="2"/>
      <c r="TSY201" s="2"/>
      <c r="TSZ201" s="2"/>
      <c r="TTA201" s="2"/>
      <c r="TTB201" s="2"/>
      <c r="TTC201" s="2"/>
      <c r="TTD201" s="2"/>
      <c r="TTE201" s="2"/>
      <c r="TTF201" s="2"/>
      <c r="TTG201" s="2"/>
      <c r="TTH201" s="2"/>
      <c r="TTI201" s="2"/>
      <c r="TTJ201" s="2"/>
      <c r="TTK201" s="2"/>
      <c r="TTL201" s="2"/>
      <c r="TTM201" s="2"/>
      <c r="TTN201" s="2"/>
      <c r="TTO201" s="2"/>
      <c r="TTP201" s="2"/>
      <c r="TTQ201" s="2"/>
      <c r="TTR201" s="2"/>
      <c r="TTS201" s="2"/>
      <c r="TTT201" s="2"/>
      <c r="TTU201" s="2"/>
      <c r="TTV201" s="2"/>
      <c r="TTW201" s="2"/>
      <c r="TTX201" s="2"/>
      <c r="TTY201" s="2"/>
      <c r="TTZ201" s="2"/>
      <c r="TUA201" s="2"/>
      <c r="TUB201" s="2"/>
      <c r="TUC201" s="2"/>
      <c r="TUD201" s="2"/>
      <c r="TUE201" s="2"/>
      <c r="TUF201" s="2"/>
      <c r="TUG201" s="2"/>
      <c r="TUH201" s="2"/>
      <c r="TUI201" s="2"/>
      <c r="TUJ201" s="2"/>
      <c r="TUK201" s="2"/>
      <c r="TUL201" s="2"/>
      <c r="TUM201" s="2"/>
      <c r="TUN201" s="2"/>
      <c r="TUO201" s="2"/>
      <c r="TUP201" s="2"/>
      <c r="TUQ201" s="2"/>
      <c r="TUR201" s="2"/>
      <c r="TUS201" s="2"/>
      <c r="TUT201" s="2"/>
      <c r="TUU201" s="2"/>
      <c r="TUV201" s="2"/>
      <c r="TUW201" s="2"/>
      <c r="TUX201" s="2"/>
      <c r="TUY201" s="2"/>
      <c r="TUZ201" s="2"/>
      <c r="TVA201" s="2"/>
      <c r="TVB201" s="2"/>
      <c r="TVC201" s="2"/>
      <c r="TVD201" s="2"/>
      <c r="TVE201" s="2"/>
      <c r="TVF201" s="2"/>
      <c r="TVG201" s="2"/>
      <c r="TVH201" s="2"/>
      <c r="TVI201" s="2"/>
      <c r="TVJ201" s="2"/>
      <c r="TVK201" s="2"/>
      <c r="TVL201" s="2"/>
      <c r="TVM201" s="2"/>
      <c r="TVN201" s="2"/>
      <c r="TVO201" s="2"/>
      <c r="TVP201" s="2"/>
      <c r="TVQ201" s="2"/>
      <c r="TVR201" s="2"/>
      <c r="TVS201" s="2"/>
      <c r="TVT201" s="2"/>
      <c r="TVU201" s="2"/>
      <c r="TVV201" s="2"/>
      <c r="TVW201" s="2"/>
      <c r="TVX201" s="2"/>
      <c r="TVY201" s="2"/>
      <c r="TVZ201" s="2"/>
      <c r="TWA201" s="2"/>
      <c r="TWB201" s="2"/>
      <c r="TWC201" s="2"/>
      <c r="TWD201" s="2"/>
      <c r="TWE201" s="2"/>
      <c r="TWF201" s="2"/>
      <c r="TWG201" s="2"/>
      <c r="TWH201" s="2"/>
      <c r="TWI201" s="2"/>
      <c r="TWJ201" s="2"/>
      <c r="TWK201" s="2"/>
      <c r="TWL201" s="2"/>
      <c r="TWM201" s="2"/>
      <c r="TWN201" s="2"/>
      <c r="TWO201" s="2"/>
      <c r="TWP201" s="2"/>
      <c r="TWQ201" s="2"/>
      <c r="TWR201" s="2"/>
      <c r="TWS201" s="2"/>
      <c r="TWT201" s="2"/>
      <c r="TWU201" s="2"/>
      <c r="TWV201" s="2"/>
      <c r="TWW201" s="2"/>
      <c r="TWX201" s="2"/>
      <c r="TWY201" s="2"/>
      <c r="TWZ201" s="2"/>
      <c r="TXA201" s="2"/>
      <c r="TXB201" s="2"/>
      <c r="TXC201" s="2"/>
      <c r="TXD201" s="2"/>
      <c r="TXE201" s="2"/>
      <c r="TXF201" s="2"/>
      <c r="TXG201" s="2"/>
      <c r="TXH201" s="2"/>
      <c r="TXI201" s="2"/>
      <c r="TXJ201" s="2"/>
      <c r="TXK201" s="2"/>
      <c r="TXL201" s="2"/>
      <c r="TXM201" s="2"/>
      <c r="TXN201" s="2"/>
      <c r="TXO201" s="2"/>
      <c r="TXP201" s="2"/>
      <c r="TXQ201" s="2"/>
      <c r="TXR201" s="2"/>
      <c r="TXS201" s="2"/>
      <c r="TXT201" s="2"/>
      <c r="TXU201" s="2"/>
      <c r="TXV201" s="2"/>
      <c r="TXW201" s="2"/>
      <c r="TXX201" s="2"/>
      <c r="TXY201" s="2"/>
      <c r="TXZ201" s="2"/>
      <c r="TYA201" s="2"/>
      <c r="TYB201" s="2"/>
      <c r="TYC201" s="2"/>
      <c r="TYD201" s="2"/>
      <c r="TYE201" s="2"/>
      <c r="TYF201" s="2"/>
      <c r="TYG201" s="2"/>
      <c r="TYH201" s="2"/>
      <c r="TYI201" s="2"/>
      <c r="TYJ201" s="2"/>
      <c r="TYK201" s="2"/>
      <c r="TYL201" s="2"/>
      <c r="TYM201" s="2"/>
      <c r="TYN201" s="2"/>
      <c r="TYO201" s="2"/>
      <c r="TYP201" s="2"/>
      <c r="TYQ201" s="2"/>
      <c r="TYR201" s="2"/>
      <c r="TYS201" s="2"/>
      <c r="TYT201" s="2"/>
      <c r="TYU201" s="2"/>
      <c r="TYV201" s="2"/>
      <c r="TYW201" s="2"/>
      <c r="TYX201" s="2"/>
      <c r="TYY201" s="2"/>
      <c r="TYZ201" s="2"/>
      <c r="TZA201" s="2"/>
      <c r="TZB201" s="2"/>
      <c r="TZC201" s="2"/>
      <c r="TZD201" s="2"/>
      <c r="TZE201" s="2"/>
      <c r="TZF201" s="2"/>
      <c r="TZG201" s="2"/>
      <c r="TZH201" s="2"/>
      <c r="TZI201" s="2"/>
      <c r="TZJ201" s="2"/>
      <c r="TZK201" s="2"/>
      <c r="TZL201" s="2"/>
      <c r="TZM201" s="2"/>
      <c r="TZN201" s="2"/>
      <c r="TZO201" s="2"/>
      <c r="TZP201" s="2"/>
      <c r="TZQ201" s="2"/>
      <c r="TZR201" s="2"/>
      <c r="TZS201" s="2"/>
      <c r="TZT201" s="2"/>
      <c r="TZU201" s="2"/>
      <c r="TZV201" s="2"/>
      <c r="TZW201" s="2"/>
      <c r="TZX201" s="2"/>
      <c r="TZY201" s="2"/>
      <c r="TZZ201" s="2"/>
      <c r="UAA201" s="2"/>
      <c r="UAB201" s="2"/>
      <c r="UAC201" s="2"/>
      <c r="UAD201" s="2"/>
      <c r="UAE201" s="2"/>
      <c r="UAF201" s="2"/>
      <c r="UAG201" s="2"/>
      <c r="UAH201" s="2"/>
      <c r="UAI201" s="2"/>
      <c r="UAJ201" s="2"/>
      <c r="UAK201" s="2"/>
      <c r="UAL201" s="2"/>
      <c r="UAM201" s="2"/>
      <c r="UAN201" s="2"/>
      <c r="UAO201" s="2"/>
      <c r="UAP201" s="2"/>
      <c r="UAQ201" s="2"/>
      <c r="UAR201" s="2"/>
      <c r="UAS201" s="2"/>
      <c r="UAT201" s="2"/>
      <c r="UAU201" s="2"/>
      <c r="UAV201" s="2"/>
      <c r="UAW201" s="2"/>
      <c r="UAX201" s="2"/>
      <c r="UAY201" s="2"/>
      <c r="UAZ201" s="2"/>
      <c r="UBA201" s="2"/>
      <c r="UBB201" s="2"/>
      <c r="UBC201" s="2"/>
      <c r="UBD201" s="2"/>
      <c r="UBE201" s="2"/>
      <c r="UBF201" s="2"/>
      <c r="UBG201" s="2"/>
      <c r="UBH201" s="2"/>
      <c r="UBI201" s="2"/>
      <c r="UBJ201" s="2"/>
      <c r="UBK201" s="2"/>
      <c r="UBL201" s="2"/>
      <c r="UBM201" s="2"/>
      <c r="UBN201" s="2"/>
      <c r="UBO201" s="2"/>
      <c r="UBP201" s="2"/>
      <c r="UBQ201" s="2"/>
      <c r="UBR201" s="2"/>
      <c r="UBS201" s="2"/>
      <c r="UBT201" s="2"/>
      <c r="UBU201" s="2"/>
      <c r="UBV201" s="2"/>
      <c r="UBW201" s="2"/>
      <c r="UBX201" s="2"/>
      <c r="UBY201" s="2"/>
      <c r="UBZ201" s="2"/>
      <c r="UCA201" s="2"/>
      <c r="UCB201" s="2"/>
      <c r="UCC201" s="2"/>
      <c r="UCD201" s="2"/>
      <c r="UCE201" s="2"/>
      <c r="UCF201" s="2"/>
      <c r="UCG201" s="2"/>
      <c r="UCH201" s="2"/>
      <c r="UCI201" s="2"/>
      <c r="UCJ201" s="2"/>
      <c r="UCK201" s="2"/>
      <c r="UCL201" s="2"/>
      <c r="UCM201" s="2"/>
      <c r="UCN201" s="2"/>
      <c r="UCO201" s="2"/>
      <c r="UCP201" s="2"/>
      <c r="UCQ201" s="2"/>
      <c r="UCR201" s="2"/>
      <c r="UCS201" s="2"/>
      <c r="UCT201" s="2"/>
      <c r="UCU201" s="2"/>
      <c r="UCV201" s="2"/>
      <c r="UCW201" s="2"/>
      <c r="UCX201" s="2"/>
      <c r="UCY201" s="2"/>
      <c r="UCZ201" s="2"/>
      <c r="UDA201" s="2"/>
      <c r="UDB201" s="2"/>
      <c r="UDC201" s="2"/>
      <c r="UDD201" s="2"/>
      <c r="UDE201" s="2"/>
      <c r="UDF201" s="2"/>
      <c r="UDG201" s="2"/>
      <c r="UDH201" s="2"/>
      <c r="UDI201" s="2"/>
      <c r="UDJ201" s="2"/>
      <c r="UDK201" s="2"/>
      <c r="UDL201" s="2"/>
      <c r="UDM201" s="2"/>
      <c r="UDN201" s="2"/>
      <c r="UDO201" s="2"/>
      <c r="UDP201" s="2"/>
      <c r="UDQ201" s="2"/>
      <c r="UDR201" s="2"/>
      <c r="UDS201" s="2"/>
      <c r="UDT201" s="2"/>
      <c r="UDU201" s="2"/>
      <c r="UDV201" s="2"/>
      <c r="UDW201" s="2"/>
      <c r="UDX201" s="2"/>
      <c r="UDY201" s="2"/>
      <c r="UDZ201" s="2"/>
      <c r="UEA201" s="2"/>
      <c r="UEB201" s="2"/>
      <c r="UEC201" s="2"/>
      <c r="UED201" s="2"/>
      <c r="UEE201" s="2"/>
      <c r="UEF201" s="2"/>
      <c r="UEG201" s="2"/>
      <c r="UEH201" s="2"/>
      <c r="UEI201" s="2"/>
      <c r="UEJ201" s="2"/>
      <c r="UEK201" s="2"/>
      <c r="UEL201" s="2"/>
      <c r="UEM201" s="2"/>
      <c r="UEN201" s="2"/>
      <c r="UEO201" s="2"/>
      <c r="UEP201" s="2"/>
      <c r="UEQ201" s="2"/>
      <c r="UER201" s="2"/>
      <c r="UES201" s="2"/>
      <c r="UET201" s="2"/>
      <c r="UEU201" s="2"/>
      <c r="UEV201" s="2"/>
      <c r="UEW201" s="2"/>
      <c r="UEX201" s="2"/>
      <c r="UEY201" s="2"/>
      <c r="UEZ201" s="2"/>
      <c r="UFA201" s="2"/>
      <c r="UFB201" s="2"/>
      <c r="UFC201" s="2"/>
      <c r="UFD201" s="2"/>
      <c r="UFE201" s="2"/>
      <c r="UFF201" s="2"/>
      <c r="UFG201" s="2"/>
      <c r="UFH201" s="2"/>
      <c r="UFI201" s="2"/>
      <c r="UFJ201" s="2"/>
      <c r="UFK201" s="2"/>
      <c r="UFL201" s="2"/>
      <c r="UFM201" s="2"/>
      <c r="UFN201" s="43"/>
      <c r="UFO201" s="4"/>
      <c r="UFP201" s="4"/>
      <c r="UFQ201" s="4"/>
      <c r="UFR201" s="4"/>
      <c r="UFS201" s="4"/>
      <c r="UFT201" s="4"/>
      <c r="UFU201" s="4"/>
      <c r="UFV201" s="4"/>
      <c r="UFW201" s="4"/>
      <c r="UFX201" s="4"/>
      <c r="UFY201" s="4"/>
      <c r="UFZ201" s="4"/>
      <c r="UGA201" s="4"/>
      <c r="UGB201" s="4"/>
      <c r="UGC201" s="4"/>
      <c r="UGD201" s="4"/>
      <c r="UGE201" s="4"/>
      <c r="UGF201" s="4"/>
      <c r="UGG201" s="4"/>
      <c r="UGH201" s="4"/>
      <c r="UGI201" s="4"/>
      <c r="UGJ201" s="4"/>
      <c r="UGK201" s="4"/>
      <c r="UGL201" s="4"/>
      <c r="UGM201" s="4"/>
      <c r="UGN201" s="4"/>
      <c r="UGO201" s="4"/>
      <c r="UGP201" s="4"/>
      <c r="UGQ201" s="4"/>
      <c r="UGR201" s="4"/>
      <c r="UGS201" s="4"/>
      <c r="UGT201" s="4"/>
      <c r="UGU201" s="4"/>
      <c r="UGV201" s="4"/>
      <c r="UGW201" s="4"/>
      <c r="UGX201" s="4"/>
      <c r="UGY201" s="4"/>
      <c r="UGZ201" s="4"/>
      <c r="UHA201" s="4"/>
      <c r="UHB201" s="4"/>
      <c r="UHC201" s="4"/>
      <c r="UHD201" s="4"/>
      <c r="UHE201" s="4"/>
      <c r="UHF201" s="4"/>
      <c r="UHG201" s="4"/>
      <c r="UHH201" s="4"/>
      <c r="UHI201" s="4"/>
      <c r="UHJ201" s="4"/>
      <c r="UHK201" s="4"/>
      <c r="UHL201" s="4"/>
      <c r="UHM201" s="4"/>
      <c r="UHN201" s="4"/>
      <c r="UHO201" s="4"/>
      <c r="UHP201" s="4"/>
      <c r="UHQ201" s="4"/>
      <c r="UHR201" s="4"/>
      <c r="UHS201" s="4"/>
      <c r="UHT201" s="4"/>
      <c r="UHU201" s="4"/>
      <c r="UHV201" s="4"/>
      <c r="UHW201" s="4"/>
      <c r="UHX201" s="4"/>
      <c r="UHY201" s="4"/>
      <c r="UHZ201" s="4"/>
      <c r="UIA201" s="4"/>
      <c r="UIB201" s="4"/>
      <c r="UIC201" s="4"/>
      <c r="UID201" s="4"/>
      <c r="UIE201" s="4"/>
      <c r="UIF201" s="4"/>
      <c r="UIG201" s="4"/>
      <c r="UIH201" s="4"/>
      <c r="UII201" s="4"/>
      <c r="UIJ201" s="4"/>
      <c r="UIK201" s="4"/>
      <c r="UIL201" s="4"/>
      <c r="UIM201" s="4"/>
      <c r="UIN201" s="4"/>
      <c r="UIO201" s="4"/>
      <c r="UIP201" s="4"/>
      <c r="UIQ201" s="4"/>
      <c r="UIR201" s="4"/>
      <c r="UIS201" s="4"/>
      <c r="UIT201" s="4"/>
      <c r="UIU201" s="4"/>
      <c r="UIV201" s="4"/>
      <c r="UIW201" s="4"/>
      <c r="UIX201" s="4"/>
      <c r="UIY201" s="4"/>
      <c r="UIZ201" s="4"/>
      <c r="UJA201" s="4"/>
      <c r="UJB201" s="4"/>
      <c r="UJC201" s="4"/>
      <c r="UJD201" s="4"/>
      <c r="UJE201" s="4"/>
      <c r="UJF201" s="4"/>
      <c r="UJG201" s="4"/>
      <c r="UJH201" s="4"/>
      <c r="UJI201" s="4"/>
      <c r="UJJ201" s="4"/>
      <c r="UJK201" s="4"/>
      <c r="UJL201" s="4"/>
      <c r="UJM201" s="4"/>
      <c r="UJN201" s="4"/>
      <c r="UJO201" s="4"/>
      <c r="UJP201" s="4"/>
      <c r="UJQ201" s="4"/>
      <c r="UJR201" s="4"/>
      <c r="UJS201" s="4"/>
      <c r="UJT201" s="4"/>
      <c r="UJU201" s="4"/>
      <c r="UJV201" s="4"/>
      <c r="UJW201" s="4"/>
      <c r="UJX201" s="4"/>
      <c r="UJY201" s="4"/>
      <c r="UJZ201" s="4"/>
      <c r="UKA201" s="4"/>
      <c r="UKB201" s="4"/>
      <c r="UKC201" s="4"/>
      <c r="UKD201" s="4"/>
      <c r="UKE201" s="4"/>
      <c r="UKF201" s="4"/>
      <c r="UKG201" s="4"/>
      <c r="UKH201" s="4"/>
      <c r="UKI201" s="4"/>
      <c r="UKJ201" s="4"/>
      <c r="UKK201" s="4"/>
      <c r="UKL201" s="4"/>
      <c r="UKM201" s="4"/>
      <c r="UKN201" s="4"/>
      <c r="UKO201" s="4"/>
      <c r="UKP201" s="4"/>
      <c r="UKQ201" s="4"/>
      <c r="UKR201" s="4"/>
      <c r="UKS201" s="4"/>
      <c r="UKT201" s="4"/>
      <c r="UKU201" s="4"/>
      <c r="UKV201" s="4"/>
      <c r="UKW201" s="4"/>
      <c r="UKX201" s="4"/>
      <c r="UKY201" s="4"/>
      <c r="UKZ201" s="4"/>
      <c r="ULA201" s="4"/>
      <c r="ULB201" s="4"/>
      <c r="ULC201" s="4"/>
      <c r="ULD201" s="4"/>
      <c r="ULE201" s="4"/>
      <c r="ULF201" s="4"/>
      <c r="ULG201" s="4"/>
      <c r="ULH201" s="4"/>
      <c r="ULI201" s="4"/>
      <c r="ULJ201" s="4"/>
      <c r="ULK201" s="4"/>
      <c r="ULL201" s="4"/>
      <c r="ULM201" s="4"/>
      <c r="ULN201" s="4"/>
      <c r="ULO201" s="4"/>
      <c r="ULP201" s="4"/>
      <c r="ULQ201" s="4"/>
      <c r="ULR201" s="4"/>
      <c r="ULS201" s="4"/>
      <c r="ULT201" s="4"/>
      <c r="ULU201" s="4"/>
      <c r="ULV201" s="4"/>
      <c r="ULW201" s="4"/>
      <c r="ULX201" s="4"/>
      <c r="ULY201" s="4"/>
      <c r="ULZ201" s="4"/>
      <c r="UMA201" s="4"/>
      <c r="UMB201" s="4"/>
      <c r="UMC201" s="4"/>
      <c r="UMD201" s="4"/>
      <c r="UME201" s="4"/>
      <c r="UMF201" s="4"/>
      <c r="UMG201" s="4"/>
      <c r="UMH201" s="4"/>
      <c r="UMI201" s="4"/>
      <c r="UMJ201" s="4"/>
      <c r="UMK201" s="4"/>
      <c r="UML201" s="4"/>
      <c r="UMM201" s="4"/>
      <c r="UMN201" s="4"/>
      <c r="UMO201" s="4"/>
      <c r="UMP201" s="4"/>
      <c r="UMQ201" s="4"/>
      <c r="UMR201" s="4"/>
      <c r="UMS201" s="4"/>
      <c r="UMT201" s="4"/>
      <c r="UMU201" s="4"/>
      <c r="UMV201" s="4"/>
      <c r="UMW201" s="4"/>
      <c r="UMX201" s="4"/>
      <c r="UMY201" s="4"/>
      <c r="UMZ201" s="4"/>
      <c r="UNA201" s="4"/>
      <c r="UNB201" s="4"/>
      <c r="UNC201" s="4"/>
      <c r="UND201" s="4"/>
      <c r="UNE201" s="4"/>
      <c r="UNF201" s="4"/>
      <c r="UNG201" s="4"/>
      <c r="UNH201" s="4"/>
      <c r="UNI201" s="4"/>
      <c r="UNJ201" s="4"/>
      <c r="UNK201" s="4"/>
      <c r="UNL201" s="4"/>
      <c r="UNM201" s="4"/>
      <c r="UNN201" s="4"/>
      <c r="UNO201" s="4"/>
      <c r="UNP201" s="4"/>
      <c r="UNQ201" s="4"/>
      <c r="UNR201" s="4"/>
      <c r="UNS201" s="4"/>
      <c r="UNT201" s="4"/>
      <c r="UNU201" s="4"/>
      <c r="UNV201" s="4"/>
      <c r="UNW201" s="4"/>
      <c r="UNX201" s="4"/>
      <c r="UNY201" s="4"/>
      <c r="UNZ201" s="4"/>
      <c r="UOA201" s="4"/>
      <c r="UOB201" s="4"/>
      <c r="UOC201" s="4"/>
      <c r="UOD201" s="4"/>
      <c r="UOE201" s="4"/>
      <c r="UOF201" s="4"/>
      <c r="UOG201" s="4"/>
      <c r="UOH201" s="4"/>
      <c r="UOI201" s="4"/>
      <c r="UOJ201" s="4"/>
      <c r="UOK201" s="4"/>
      <c r="UOL201" s="4"/>
      <c r="UOM201" s="4"/>
      <c r="UON201" s="4"/>
      <c r="UOO201" s="4"/>
      <c r="UOP201" s="4"/>
      <c r="UOQ201" s="4"/>
      <c r="UOR201" s="4"/>
      <c r="UOS201" s="4"/>
      <c r="UOT201" s="4"/>
      <c r="UOU201" s="4"/>
      <c r="UOV201" s="4"/>
      <c r="UOW201" s="4"/>
      <c r="UOX201" s="4"/>
      <c r="UOY201" s="4"/>
      <c r="UOZ201" s="4"/>
      <c r="UPA201" s="4"/>
      <c r="UPB201" s="4"/>
      <c r="UPC201" s="4"/>
      <c r="UPD201" s="4"/>
      <c r="UPE201" s="4"/>
      <c r="UPF201" s="4"/>
      <c r="UPG201" s="4"/>
      <c r="UPH201" s="4"/>
      <c r="UPI201" s="4"/>
      <c r="UPJ201" s="4"/>
      <c r="UPK201" s="4"/>
      <c r="UPL201" s="4"/>
      <c r="UPM201" s="4"/>
      <c r="UPN201" s="4"/>
      <c r="UPO201" s="4"/>
      <c r="UPP201" s="4"/>
      <c r="UPQ201" s="4"/>
      <c r="UPR201" s="4"/>
      <c r="UPS201" s="4"/>
      <c r="UPT201" s="4"/>
      <c r="UPU201" s="4"/>
      <c r="UPV201" s="4"/>
      <c r="UPW201" s="4"/>
      <c r="UPX201" s="4"/>
      <c r="UPY201" s="4"/>
      <c r="UPZ201" s="4"/>
      <c r="UQA201" s="4"/>
      <c r="UQB201" s="4"/>
      <c r="UQC201" s="4"/>
      <c r="UQD201" s="4"/>
      <c r="UQE201" s="4"/>
      <c r="UQF201" s="4"/>
      <c r="UQG201" s="4"/>
      <c r="UQH201" s="4"/>
      <c r="UQI201" s="4"/>
      <c r="UQJ201" s="4"/>
      <c r="UQK201" s="4"/>
      <c r="UQL201" s="4"/>
      <c r="UQM201" s="4"/>
      <c r="UQN201" s="4"/>
      <c r="UQO201" s="4"/>
      <c r="UQP201" s="4"/>
      <c r="UQQ201" s="4"/>
      <c r="UQR201" s="4"/>
      <c r="UQS201" s="4"/>
      <c r="UQT201" s="4"/>
      <c r="UQU201" s="4"/>
      <c r="UQV201" s="4"/>
      <c r="UQW201" s="4"/>
      <c r="UQX201" s="4"/>
      <c r="UQY201" s="4"/>
      <c r="UQZ201" s="4"/>
      <c r="URA201" s="4"/>
      <c r="URB201" s="4"/>
      <c r="URC201" s="4"/>
      <c r="URD201" s="4"/>
      <c r="URE201" s="4"/>
      <c r="URF201" s="4"/>
      <c r="URG201" s="4"/>
      <c r="URH201" s="4"/>
      <c r="URI201" s="4"/>
      <c r="URJ201" s="4"/>
      <c r="URK201" s="4"/>
      <c r="URL201" s="4"/>
      <c r="URM201" s="4"/>
      <c r="URN201" s="4"/>
      <c r="URO201" s="4"/>
      <c r="URP201" s="4"/>
      <c r="URQ201" s="4"/>
      <c r="URR201" s="4"/>
      <c r="URS201" s="4"/>
      <c r="URT201" s="4"/>
      <c r="URU201" s="4"/>
      <c r="URV201" s="4"/>
      <c r="URW201" s="4"/>
      <c r="URX201" s="4"/>
      <c r="URY201" s="4"/>
      <c r="URZ201" s="4"/>
      <c r="USA201" s="4"/>
      <c r="USB201" s="4"/>
      <c r="USC201" s="4"/>
      <c r="USD201" s="4"/>
      <c r="USE201" s="4"/>
      <c r="USF201" s="4"/>
      <c r="USG201" s="4"/>
      <c r="USH201" s="4"/>
      <c r="USI201" s="4"/>
      <c r="USJ201" s="4"/>
      <c r="USK201" s="4"/>
      <c r="USL201" s="4"/>
      <c r="USM201" s="4"/>
      <c r="USN201" s="4"/>
      <c r="USO201" s="4"/>
      <c r="USP201" s="4"/>
      <c r="USQ201" s="4"/>
      <c r="USR201" s="4"/>
      <c r="USS201" s="4"/>
      <c r="UST201" s="4"/>
      <c r="USU201" s="4"/>
      <c r="USV201" s="4"/>
      <c r="USW201" s="4"/>
      <c r="USX201" s="4"/>
      <c r="USY201" s="4"/>
      <c r="USZ201" s="4"/>
      <c r="UTA201" s="4"/>
      <c r="UTB201" s="4"/>
      <c r="UTC201" s="4"/>
      <c r="UTD201" s="4"/>
      <c r="UTE201" s="4"/>
      <c r="UTF201" s="4"/>
      <c r="UTG201" s="4"/>
      <c r="UTH201" s="4"/>
      <c r="UTI201" s="4"/>
      <c r="UTJ201" s="4"/>
      <c r="UTK201" s="4"/>
      <c r="UTL201" s="4"/>
      <c r="UTM201" s="4"/>
      <c r="UTN201" s="4"/>
      <c r="UTO201" s="4"/>
      <c r="UTP201" s="4"/>
      <c r="UTQ201" s="4"/>
      <c r="UTR201" s="4"/>
      <c r="UTS201" s="4"/>
      <c r="UTT201" s="4"/>
      <c r="UTU201" s="4"/>
      <c r="UTV201" s="4"/>
      <c r="UTW201" s="4"/>
      <c r="UTX201" s="4"/>
      <c r="UTY201" s="4"/>
      <c r="UTZ201" s="4"/>
      <c r="UUA201" s="4"/>
      <c r="UUB201" s="4"/>
      <c r="UUC201" s="4"/>
      <c r="UUD201" s="4"/>
      <c r="UUE201" s="4"/>
      <c r="UUF201" s="4"/>
      <c r="UUG201" s="4"/>
      <c r="UUH201" s="4"/>
      <c r="UUI201" s="4"/>
      <c r="UUJ201" s="4"/>
      <c r="UUK201" s="4"/>
      <c r="UUL201" s="4"/>
      <c r="UUM201" s="4"/>
      <c r="UUN201" s="4"/>
      <c r="UUO201" s="4"/>
      <c r="UUP201" s="4"/>
      <c r="UUQ201" s="4"/>
      <c r="UUR201" s="4"/>
      <c r="UUS201" s="4"/>
      <c r="UUT201" s="4"/>
      <c r="UUU201" s="4"/>
      <c r="UUV201" s="4"/>
      <c r="UUW201" s="4"/>
      <c r="UUX201" s="4"/>
      <c r="UUY201" s="4"/>
      <c r="UUZ201" s="4"/>
      <c r="UVA201" s="4"/>
      <c r="UVB201" s="4"/>
      <c r="UVC201" s="4"/>
      <c r="UVD201" s="4"/>
      <c r="UVE201" s="4"/>
      <c r="UVF201" s="4"/>
      <c r="UVG201" s="4"/>
      <c r="UVH201" s="4"/>
      <c r="UVI201" s="4"/>
      <c r="UVJ201" s="4"/>
      <c r="UVK201" s="4"/>
      <c r="UVL201" s="4"/>
      <c r="UVM201" s="4"/>
      <c r="UVN201" s="4"/>
      <c r="UVO201" s="4"/>
      <c r="UVP201" s="4"/>
      <c r="UVQ201" s="4"/>
      <c r="UVR201" s="4"/>
      <c r="UVS201" s="4"/>
      <c r="UVT201" s="4"/>
      <c r="UVU201" s="4"/>
      <c r="UVV201" s="4"/>
      <c r="UVW201" s="4"/>
      <c r="UVX201" s="4"/>
      <c r="UVY201" s="4"/>
      <c r="UVZ201" s="4"/>
      <c r="UWA201" s="4"/>
      <c r="UWB201" s="4"/>
      <c r="UWC201" s="4"/>
      <c r="UWD201" s="4"/>
      <c r="UWE201" s="4"/>
      <c r="UWF201" s="4"/>
      <c r="UWG201" s="4"/>
      <c r="UWH201" s="4"/>
      <c r="UWI201" s="4"/>
      <c r="UWJ201" s="4"/>
      <c r="UWK201" s="4"/>
      <c r="UWL201" s="4"/>
      <c r="UWM201" s="4"/>
      <c r="UWN201" s="4"/>
      <c r="UWO201" s="4"/>
      <c r="UWP201" s="4"/>
      <c r="UWQ201" s="4"/>
      <c r="UWR201" s="4"/>
      <c r="UWS201" s="4"/>
      <c r="UWT201" s="4"/>
      <c r="UWU201" s="4"/>
      <c r="UWV201" s="4"/>
      <c r="UWW201" s="4"/>
      <c r="UWX201" s="4"/>
      <c r="UWY201" s="4"/>
      <c r="UWZ201" s="4"/>
      <c r="UXA201" s="4"/>
      <c r="UXB201" s="4"/>
      <c r="UXC201" s="4"/>
      <c r="UXD201" s="4"/>
      <c r="UXE201" s="4"/>
      <c r="UXF201" s="4"/>
      <c r="UXG201" s="4"/>
      <c r="UXH201" s="4"/>
      <c r="UXI201" s="4"/>
      <c r="UXJ201" s="4"/>
      <c r="UXK201" s="4"/>
      <c r="UXL201" s="4"/>
      <c r="UXM201" s="4"/>
      <c r="UXN201" s="4"/>
      <c r="UXO201" s="4"/>
      <c r="UXP201" s="4"/>
      <c r="UXQ201" s="4"/>
      <c r="UXR201" s="4"/>
      <c r="UXS201" s="4"/>
      <c r="UXT201" s="4"/>
      <c r="UXU201" s="4"/>
      <c r="UXV201" s="4"/>
      <c r="UXW201" s="4"/>
      <c r="UXX201" s="4"/>
      <c r="UXY201" s="4"/>
      <c r="UXZ201" s="4"/>
      <c r="UYA201" s="4"/>
      <c r="UYB201" s="4"/>
      <c r="UYC201" s="4"/>
      <c r="UYD201" s="4"/>
      <c r="UYE201" s="4"/>
      <c r="UYF201" s="4"/>
      <c r="UYG201" s="4"/>
      <c r="UYH201" s="4"/>
      <c r="UYI201" s="4"/>
      <c r="UYJ201" s="4"/>
      <c r="UYK201" s="4"/>
      <c r="UYL201" s="4"/>
      <c r="UYM201" s="4"/>
      <c r="UYN201" s="4"/>
      <c r="UYO201" s="4"/>
      <c r="UYP201" s="4"/>
      <c r="UYQ201" s="4"/>
      <c r="UYR201" s="4"/>
      <c r="UYS201" s="4"/>
      <c r="UYT201" s="4"/>
      <c r="UYU201" s="4"/>
      <c r="UYV201" s="4"/>
      <c r="UYW201" s="4"/>
      <c r="UYX201" s="4"/>
      <c r="UYY201" s="4"/>
      <c r="UYZ201" s="4"/>
      <c r="UZA201" s="4"/>
      <c r="UZB201" s="4"/>
      <c r="UZC201" s="4"/>
      <c r="UZD201" s="4"/>
      <c r="UZE201" s="4"/>
      <c r="UZF201" s="4"/>
      <c r="UZG201" s="4"/>
      <c r="UZH201" s="4"/>
      <c r="UZI201" s="4"/>
      <c r="UZJ201" s="4"/>
      <c r="UZK201" s="4"/>
      <c r="UZL201" s="4"/>
      <c r="UZM201" s="4"/>
      <c r="UZN201" s="4"/>
      <c r="UZO201" s="4"/>
      <c r="UZP201" s="4"/>
      <c r="UZQ201" s="4"/>
      <c r="UZR201" s="4"/>
      <c r="UZS201" s="4"/>
      <c r="UZT201" s="4"/>
      <c r="UZU201" s="4"/>
      <c r="UZV201" s="4"/>
      <c r="UZW201" s="4"/>
      <c r="UZX201" s="4"/>
      <c r="UZY201" s="4"/>
      <c r="UZZ201" s="4"/>
      <c r="VAA201" s="4"/>
      <c r="VAB201" s="4"/>
      <c r="VAC201" s="4"/>
      <c r="VAD201" s="4"/>
      <c r="VAE201" s="4"/>
      <c r="VAF201" s="4"/>
      <c r="VAG201" s="4"/>
      <c r="VAH201" s="4"/>
      <c r="VAI201" s="4"/>
      <c r="VAJ201" s="4"/>
      <c r="VAK201" s="4"/>
      <c r="VAL201" s="4"/>
      <c r="VAM201" s="4"/>
      <c r="VAN201" s="4"/>
      <c r="VAO201" s="4"/>
      <c r="VAP201" s="4"/>
      <c r="VAQ201" s="4"/>
      <c r="VAR201" s="4"/>
      <c r="VAS201" s="4"/>
      <c r="VAT201" s="4"/>
      <c r="VAU201" s="4"/>
      <c r="VAV201" s="4"/>
      <c r="VAW201" s="4"/>
      <c r="VAX201" s="4"/>
      <c r="VAY201" s="4"/>
      <c r="VAZ201" s="4"/>
      <c r="VBA201" s="4"/>
      <c r="VBB201" s="4"/>
      <c r="VBC201" s="4"/>
      <c r="VBD201" s="4"/>
      <c r="VBE201" s="4"/>
      <c r="VBF201" s="4"/>
      <c r="VBG201" s="4"/>
      <c r="VBH201" s="4"/>
      <c r="VBI201" s="4"/>
      <c r="VBJ201" s="4"/>
      <c r="VBK201" s="4"/>
      <c r="VBL201" s="4"/>
      <c r="VBM201" s="4"/>
      <c r="VBN201" s="4"/>
      <c r="VBO201" s="4"/>
      <c r="VBP201" s="4"/>
      <c r="VBQ201" s="4"/>
      <c r="VBR201" s="4"/>
      <c r="VBS201" s="4"/>
      <c r="VBT201" s="4"/>
      <c r="VBU201" s="4"/>
      <c r="VBV201" s="4"/>
      <c r="VBW201" s="4"/>
      <c r="VBX201" s="4"/>
      <c r="VBY201" s="4"/>
      <c r="VBZ201" s="4"/>
      <c r="VCA201" s="4"/>
      <c r="VCB201" s="4"/>
      <c r="VCC201" s="4"/>
      <c r="VCD201" s="4"/>
      <c r="VCE201" s="4"/>
      <c r="VCF201" s="4"/>
      <c r="VCG201" s="4"/>
      <c r="VCH201" s="4"/>
      <c r="VCI201" s="4"/>
      <c r="VCJ201" s="4"/>
      <c r="VCK201" s="4"/>
      <c r="VCL201" s="4"/>
      <c r="VCM201" s="4"/>
      <c r="VCN201" s="4"/>
      <c r="VCO201" s="4"/>
      <c r="VCP201" s="4"/>
      <c r="VCQ201" s="4"/>
      <c r="VCR201" s="4"/>
      <c r="VCS201" s="4"/>
      <c r="VCT201" s="4"/>
      <c r="VCU201" s="4"/>
      <c r="VCV201" s="4"/>
      <c r="VCW201" s="4"/>
      <c r="VCX201" s="4"/>
      <c r="VCY201" s="4"/>
      <c r="VCZ201" s="4"/>
      <c r="VDA201" s="4"/>
      <c r="VDB201" s="4"/>
      <c r="VDC201" s="4"/>
      <c r="VDD201" s="4"/>
      <c r="VDE201" s="4"/>
      <c r="VDF201" s="4"/>
      <c r="VDG201" s="4"/>
      <c r="VDH201" s="4"/>
      <c r="VDI201" s="4"/>
      <c r="VDJ201" s="4"/>
      <c r="VDK201" s="4"/>
      <c r="VDL201" s="4"/>
      <c r="VDM201" s="4"/>
      <c r="VDN201" s="4"/>
      <c r="VDO201" s="4"/>
      <c r="VDP201" s="4"/>
      <c r="VDQ201" s="4"/>
      <c r="VDR201" s="4"/>
      <c r="VDS201" s="4"/>
      <c r="VDT201" s="4"/>
      <c r="VDU201" s="4"/>
      <c r="VDV201" s="4"/>
      <c r="VDW201" s="4"/>
      <c r="VDX201" s="4"/>
      <c r="VDY201" s="4"/>
      <c r="VDZ201" s="4"/>
      <c r="VEA201" s="4"/>
      <c r="VEB201" s="4"/>
      <c r="VEC201" s="4"/>
      <c r="VED201" s="4"/>
      <c r="VEE201" s="4"/>
      <c r="VEF201" s="4"/>
      <c r="VEG201" s="4"/>
      <c r="VEH201" s="4"/>
      <c r="VEI201" s="4"/>
      <c r="VEJ201" s="4"/>
      <c r="VEK201" s="4"/>
      <c r="VEL201" s="4"/>
      <c r="VEM201" s="4"/>
      <c r="VEN201" s="4"/>
      <c r="VEO201" s="4"/>
      <c r="VEP201" s="4"/>
      <c r="VEQ201" s="4"/>
      <c r="VER201" s="4"/>
      <c r="VES201" s="4"/>
      <c r="VET201" s="4"/>
      <c r="VEU201" s="4"/>
      <c r="VEV201" s="4"/>
      <c r="VEW201" s="4"/>
      <c r="VEX201" s="4"/>
      <c r="VEY201" s="4"/>
      <c r="VEZ201" s="4"/>
      <c r="VFA201" s="4"/>
      <c r="VFB201" s="4"/>
      <c r="VFC201" s="4"/>
      <c r="VFD201" s="4"/>
      <c r="VFE201" s="4"/>
      <c r="VFF201" s="4"/>
      <c r="VFG201" s="4"/>
      <c r="VFH201" s="4"/>
      <c r="VFI201" s="4"/>
      <c r="VFJ201" s="4"/>
      <c r="VFK201" s="4"/>
      <c r="VFL201" s="4"/>
      <c r="VFM201" s="4"/>
      <c r="VFN201" s="4"/>
      <c r="VFO201" s="4"/>
      <c r="VFP201" s="4"/>
      <c r="VFQ201" s="4"/>
      <c r="VFR201" s="4"/>
      <c r="VFS201" s="4"/>
      <c r="VFT201" s="4"/>
      <c r="VFU201" s="4"/>
      <c r="VFV201" s="4"/>
      <c r="VFW201" s="4"/>
      <c r="VFX201" s="4"/>
      <c r="VFY201" s="4"/>
      <c r="VFZ201" s="4"/>
      <c r="VGA201" s="4"/>
      <c r="VGB201" s="4"/>
      <c r="VGC201" s="4"/>
      <c r="VGD201" s="4"/>
      <c r="VGE201" s="4"/>
      <c r="VGF201" s="4"/>
      <c r="VGG201" s="4"/>
      <c r="VGH201" s="4"/>
      <c r="VGI201" s="4"/>
      <c r="VGJ201" s="4"/>
      <c r="VGK201" s="4"/>
      <c r="VGL201" s="4"/>
      <c r="VGM201" s="4"/>
      <c r="VGN201" s="4"/>
      <c r="VGO201" s="4"/>
      <c r="VGP201" s="4"/>
      <c r="VGQ201" s="4"/>
      <c r="VGR201" s="4"/>
      <c r="VGS201" s="4"/>
      <c r="VGT201" s="4"/>
      <c r="VGU201" s="4"/>
      <c r="VGV201" s="4"/>
      <c r="VGW201" s="4"/>
      <c r="VGX201" s="4"/>
      <c r="VGY201" s="4"/>
      <c r="VGZ201" s="4"/>
      <c r="VHA201" s="4"/>
      <c r="VHB201" s="4"/>
      <c r="VHC201" s="4"/>
      <c r="VHD201" s="4"/>
      <c r="VHE201" s="4"/>
      <c r="VHF201" s="4"/>
      <c r="VHG201" s="4"/>
      <c r="VHH201" s="4"/>
      <c r="VHI201" s="4"/>
      <c r="VHJ201" s="4"/>
      <c r="VHK201" s="4"/>
      <c r="VHL201" s="4"/>
      <c r="VHM201" s="4"/>
      <c r="VHN201" s="4"/>
      <c r="VHO201" s="4"/>
      <c r="VHP201" s="4"/>
      <c r="VHQ201" s="4"/>
      <c r="VHR201" s="4"/>
      <c r="VHS201" s="4"/>
      <c r="VHT201" s="4"/>
      <c r="VHU201" s="4"/>
      <c r="VHV201" s="4"/>
      <c r="VHW201" s="4"/>
      <c r="VHX201" s="4"/>
      <c r="VHY201" s="4"/>
      <c r="VHZ201" s="4"/>
      <c r="VIA201" s="4"/>
      <c r="VIB201" s="4"/>
      <c r="VIC201" s="4"/>
      <c r="VID201" s="4"/>
      <c r="VIE201" s="4"/>
      <c r="VIF201" s="4"/>
      <c r="VIG201" s="4"/>
      <c r="VIH201" s="4"/>
      <c r="VII201" s="4"/>
      <c r="VIJ201" s="4"/>
      <c r="VIK201" s="4"/>
      <c r="VIL201" s="4"/>
      <c r="VIM201" s="4"/>
      <c r="VIN201" s="4"/>
      <c r="VIO201" s="4"/>
      <c r="VIP201" s="4"/>
      <c r="VIQ201" s="4"/>
      <c r="VIR201" s="4"/>
      <c r="VIS201" s="4"/>
      <c r="VIT201" s="4"/>
      <c r="VIU201" s="4"/>
      <c r="VIV201" s="4"/>
      <c r="VIW201" s="4"/>
      <c r="VIX201" s="4"/>
      <c r="VIY201" s="4"/>
      <c r="VIZ201" s="4"/>
      <c r="VJA201" s="4"/>
      <c r="VJB201" s="4"/>
      <c r="VJC201" s="4"/>
      <c r="VJD201" s="4"/>
      <c r="VJE201" s="4"/>
      <c r="VJF201" s="4"/>
      <c r="VJG201" s="4"/>
      <c r="VJH201" s="4"/>
      <c r="VJI201" s="4"/>
      <c r="VJJ201" s="4"/>
      <c r="VJK201" s="4"/>
      <c r="VJL201" s="4"/>
      <c r="VJM201" s="4"/>
      <c r="VJN201" s="4"/>
      <c r="VJO201" s="4"/>
      <c r="VJP201" s="4"/>
      <c r="VJQ201" s="4"/>
      <c r="VJR201" s="4"/>
      <c r="VJS201" s="4"/>
      <c r="VJT201" s="4"/>
      <c r="VJU201" s="4"/>
      <c r="VJV201" s="4"/>
      <c r="VJW201" s="4"/>
      <c r="VJX201" s="4"/>
      <c r="VJY201" s="4"/>
      <c r="VJZ201" s="4"/>
      <c r="VKA201" s="4"/>
      <c r="VKB201" s="4"/>
      <c r="VKC201" s="4"/>
      <c r="VKD201" s="4"/>
      <c r="VKE201" s="4"/>
      <c r="VKF201" s="4"/>
      <c r="VKG201" s="4"/>
      <c r="VKH201" s="4"/>
      <c r="VKI201" s="4"/>
      <c r="VKJ201" s="4"/>
      <c r="VKK201" s="4"/>
      <c r="VKL201" s="4"/>
      <c r="VKM201" s="4"/>
      <c r="VKN201" s="4"/>
      <c r="VKO201" s="4"/>
      <c r="VKP201" s="4"/>
      <c r="VKQ201" s="4"/>
      <c r="VKR201" s="4"/>
      <c r="VKS201" s="4"/>
      <c r="VKT201" s="4"/>
      <c r="VKU201" s="4"/>
      <c r="VKV201" s="4"/>
      <c r="VKW201" s="4"/>
      <c r="VKX201" s="4"/>
      <c r="VKY201" s="4"/>
      <c r="VKZ201" s="4"/>
      <c r="VLA201" s="4"/>
      <c r="VLB201" s="4"/>
      <c r="VLC201" s="4"/>
      <c r="VLD201" s="4"/>
      <c r="VLE201" s="4"/>
      <c r="VLF201" s="4"/>
      <c r="VLG201" s="4"/>
      <c r="VLH201" s="4"/>
      <c r="VLI201" s="4"/>
      <c r="VLJ201" s="4"/>
      <c r="VLK201" s="4"/>
      <c r="VLL201" s="4"/>
      <c r="VLM201" s="4"/>
      <c r="VLN201" s="4"/>
      <c r="VLO201" s="4"/>
      <c r="VLP201" s="4"/>
      <c r="VLQ201" s="4"/>
      <c r="VLR201" s="4"/>
      <c r="VLS201" s="4"/>
      <c r="VLT201" s="4"/>
      <c r="VLU201" s="4"/>
      <c r="VLV201" s="4"/>
      <c r="VLW201" s="4"/>
      <c r="VLX201" s="4"/>
      <c r="VLY201" s="4"/>
      <c r="VLZ201" s="4"/>
      <c r="VMA201" s="4"/>
      <c r="VMB201" s="4"/>
      <c r="VMC201" s="4"/>
      <c r="VMD201" s="4"/>
      <c r="VME201" s="4"/>
      <c r="VMF201" s="4"/>
      <c r="VMG201" s="4"/>
      <c r="VMH201" s="4"/>
      <c r="VMI201" s="4"/>
      <c r="VMJ201" s="4"/>
      <c r="VMK201" s="4"/>
      <c r="VML201" s="4"/>
      <c r="VMM201" s="4"/>
      <c r="VMN201" s="4"/>
      <c r="VMO201" s="4"/>
      <c r="VMP201" s="4"/>
      <c r="VMQ201" s="4"/>
      <c r="VMR201" s="4"/>
      <c r="VMS201" s="4"/>
      <c r="VMT201" s="4"/>
      <c r="VMU201" s="4"/>
      <c r="VMV201" s="4"/>
      <c r="VMW201" s="4"/>
      <c r="VMX201" s="4"/>
      <c r="VMY201" s="4"/>
      <c r="VMZ201" s="4"/>
      <c r="VNA201" s="4"/>
      <c r="VNB201" s="4"/>
      <c r="VNC201" s="4"/>
      <c r="VND201" s="4"/>
      <c r="VNE201" s="4"/>
      <c r="VNF201" s="4"/>
      <c r="VNG201" s="4"/>
      <c r="VNH201" s="4"/>
      <c r="VNI201" s="4"/>
      <c r="VNJ201" s="4"/>
      <c r="VNK201" s="4"/>
      <c r="VNL201" s="4"/>
      <c r="VNM201" s="4"/>
      <c r="VNN201" s="4"/>
      <c r="VNO201" s="4"/>
      <c r="VNP201" s="4"/>
      <c r="VNQ201" s="4"/>
      <c r="VNR201" s="4"/>
      <c r="VNS201" s="4"/>
      <c r="VNT201" s="4"/>
      <c r="VNU201" s="4"/>
      <c r="VNV201" s="4"/>
      <c r="VNW201" s="4"/>
      <c r="VNX201" s="4"/>
      <c r="VNY201" s="4"/>
      <c r="VNZ201" s="4"/>
      <c r="VOA201" s="4"/>
      <c r="VOB201" s="4"/>
      <c r="VOC201" s="4"/>
      <c r="VOD201" s="4"/>
      <c r="VOE201" s="4"/>
      <c r="VOF201" s="4"/>
      <c r="VOG201" s="4"/>
      <c r="VOH201" s="4"/>
      <c r="VOI201" s="4"/>
      <c r="VOJ201" s="4"/>
      <c r="VOK201" s="4"/>
      <c r="VOL201" s="4"/>
      <c r="VOM201" s="4"/>
      <c r="VON201" s="4"/>
      <c r="VOO201" s="4"/>
      <c r="VOP201" s="4"/>
      <c r="VOQ201" s="4"/>
      <c r="VOR201" s="4"/>
      <c r="VOS201" s="4"/>
      <c r="VOT201" s="4"/>
      <c r="VOU201" s="4"/>
      <c r="VOV201" s="4"/>
      <c r="VOW201" s="4"/>
      <c r="VOX201" s="4"/>
      <c r="VOY201" s="4"/>
      <c r="VOZ201" s="4"/>
      <c r="VPA201" s="4"/>
      <c r="VPB201" s="4"/>
      <c r="VPC201" s="4"/>
      <c r="VPD201" s="4"/>
      <c r="VPE201" s="4"/>
      <c r="VPF201" s="4"/>
      <c r="VPG201" s="4"/>
      <c r="VPH201" s="4"/>
      <c r="VPI201" s="4"/>
      <c r="VPJ201" s="4"/>
      <c r="VPK201" s="4"/>
      <c r="VPL201" s="4"/>
      <c r="VPM201" s="4"/>
      <c r="VPN201" s="4"/>
      <c r="VPO201" s="4"/>
      <c r="VPP201" s="4"/>
      <c r="VPQ201" s="4"/>
      <c r="VPR201" s="4"/>
      <c r="VPS201" s="4"/>
      <c r="VPT201" s="4"/>
      <c r="VPU201" s="4"/>
      <c r="VPV201" s="4"/>
      <c r="VPW201" s="4"/>
      <c r="VPX201" s="4"/>
      <c r="VPY201" s="4"/>
      <c r="VPZ201" s="4"/>
      <c r="VQA201" s="4"/>
      <c r="VQB201" s="4"/>
      <c r="VQC201" s="4"/>
      <c r="VQD201" s="4"/>
      <c r="VQE201" s="4"/>
      <c r="VQF201" s="4"/>
      <c r="VQG201" s="4"/>
      <c r="VQH201" s="4"/>
      <c r="VQI201" s="4"/>
      <c r="VQJ201" s="4"/>
      <c r="VQK201" s="4"/>
      <c r="VQL201" s="4"/>
      <c r="VQM201" s="4"/>
      <c r="VQN201" s="4"/>
      <c r="VQO201" s="4"/>
      <c r="VQP201" s="4"/>
      <c r="VQQ201" s="4"/>
      <c r="VQR201" s="4"/>
      <c r="VQS201" s="4"/>
      <c r="VQT201" s="4"/>
      <c r="VQU201" s="4"/>
      <c r="VQV201" s="4"/>
      <c r="VQW201" s="4"/>
      <c r="VQX201" s="4"/>
      <c r="VQY201" s="4"/>
      <c r="VQZ201" s="4"/>
      <c r="VRA201" s="4"/>
      <c r="VRB201" s="4"/>
      <c r="VRC201" s="4"/>
      <c r="VRD201" s="4"/>
      <c r="VRE201" s="4"/>
      <c r="VRF201" s="4"/>
      <c r="VRG201" s="4"/>
      <c r="VRH201" s="4"/>
      <c r="VRI201" s="4"/>
      <c r="VRJ201" s="4"/>
      <c r="VRK201" s="4"/>
      <c r="VRL201" s="4"/>
      <c r="VRM201" s="4"/>
      <c r="VRN201" s="4"/>
      <c r="VRO201" s="4"/>
      <c r="VRP201" s="4"/>
      <c r="VRQ201" s="4"/>
      <c r="VRR201" s="4"/>
      <c r="VRS201" s="4"/>
      <c r="VRT201" s="4"/>
      <c r="VRU201" s="4"/>
      <c r="VRV201" s="4"/>
      <c r="VRW201" s="4"/>
      <c r="VRX201" s="4"/>
      <c r="VRY201" s="4"/>
      <c r="VRZ201" s="4"/>
      <c r="VSA201" s="4"/>
      <c r="VSB201" s="4"/>
      <c r="VSC201" s="4"/>
      <c r="VSD201" s="4"/>
      <c r="VSE201" s="4"/>
      <c r="VSF201" s="4"/>
      <c r="VSG201" s="4"/>
      <c r="VSH201" s="4"/>
      <c r="VSI201" s="4"/>
      <c r="VSJ201" s="4"/>
      <c r="VSK201" s="4"/>
      <c r="VSL201" s="4"/>
      <c r="VSM201" s="4"/>
      <c r="VSN201" s="4"/>
      <c r="VSO201" s="4"/>
      <c r="VSP201" s="4"/>
      <c r="VSQ201" s="4"/>
      <c r="VSR201" s="4"/>
      <c r="VSS201" s="4"/>
      <c r="VST201" s="4"/>
      <c r="VSU201" s="4"/>
      <c r="VSV201" s="4"/>
      <c r="VSW201" s="4"/>
      <c r="VSX201" s="4"/>
      <c r="VSY201" s="4"/>
      <c r="VSZ201" s="4"/>
      <c r="VTA201" s="4"/>
      <c r="VTB201" s="4"/>
      <c r="VTC201" s="4"/>
      <c r="VTD201" s="4"/>
      <c r="VTE201" s="4"/>
      <c r="VTF201" s="4"/>
      <c r="VTG201" s="4"/>
      <c r="VTH201" s="4"/>
      <c r="VTI201" s="4"/>
      <c r="VTJ201" s="4"/>
      <c r="VTK201" s="4"/>
      <c r="VTL201" s="4"/>
      <c r="VTM201" s="4"/>
      <c r="VTN201" s="4"/>
      <c r="VTO201" s="4"/>
      <c r="VTP201" s="4"/>
      <c r="VTQ201" s="4"/>
      <c r="VTR201" s="4"/>
      <c r="VTS201" s="4"/>
      <c r="VTT201" s="4"/>
      <c r="VTU201" s="4"/>
      <c r="VTV201" s="4"/>
      <c r="VTW201" s="4"/>
      <c r="VTX201" s="4"/>
      <c r="VTY201" s="4"/>
      <c r="VTZ201" s="4"/>
      <c r="VUA201" s="4"/>
      <c r="VUB201" s="4"/>
      <c r="VUC201" s="4"/>
      <c r="VUD201" s="4"/>
      <c r="VUE201" s="4"/>
      <c r="VUF201" s="4"/>
      <c r="VUG201" s="4"/>
      <c r="VUH201" s="4"/>
      <c r="VUI201" s="4"/>
      <c r="VUJ201" s="4"/>
      <c r="VUK201" s="4"/>
      <c r="VUL201" s="4"/>
      <c r="VUM201" s="4"/>
      <c r="VUN201" s="4"/>
      <c r="VUO201" s="4"/>
      <c r="VUP201" s="4"/>
      <c r="VUQ201" s="4"/>
      <c r="VUR201" s="4"/>
      <c r="VUS201" s="4"/>
      <c r="VUT201" s="4"/>
      <c r="VUU201" s="4"/>
      <c r="VUV201" s="4"/>
      <c r="VUW201" s="4"/>
      <c r="VUX201" s="4"/>
      <c r="VUY201" s="4"/>
      <c r="VUZ201" s="4"/>
      <c r="VVA201" s="4"/>
      <c r="VVB201" s="4"/>
      <c r="VVC201" s="4"/>
      <c r="VVD201" s="4"/>
      <c r="VVE201" s="4"/>
      <c r="VVF201" s="4"/>
      <c r="VVG201" s="4"/>
      <c r="VVH201" s="4"/>
      <c r="VVI201" s="4"/>
      <c r="VVJ201" s="4"/>
      <c r="VVK201" s="4"/>
      <c r="VVL201" s="4"/>
      <c r="VVM201" s="4"/>
      <c r="VVN201" s="4"/>
      <c r="VVO201" s="4"/>
      <c r="VVP201" s="4"/>
      <c r="VVQ201" s="4"/>
      <c r="VVR201" s="4"/>
      <c r="VVS201" s="4"/>
      <c r="VVT201" s="4"/>
      <c r="VVU201" s="4"/>
      <c r="VVV201" s="4"/>
      <c r="VVW201" s="4"/>
      <c r="VVX201" s="4"/>
      <c r="VVY201" s="4"/>
      <c r="VVZ201" s="4"/>
      <c r="VWA201" s="4"/>
      <c r="VWB201" s="4"/>
      <c r="VWC201" s="4"/>
      <c r="VWD201" s="4"/>
      <c r="VWE201" s="4"/>
      <c r="VWF201" s="4"/>
      <c r="VWG201" s="4"/>
      <c r="VWH201" s="4"/>
      <c r="VWI201" s="4"/>
      <c r="VWJ201" s="4"/>
      <c r="VWK201" s="4"/>
      <c r="VWL201" s="4"/>
      <c r="VWM201" s="4"/>
      <c r="VWN201" s="4"/>
      <c r="VWO201" s="4"/>
      <c r="VWP201" s="4"/>
      <c r="VWQ201" s="4"/>
      <c r="VWR201" s="4"/>
      <c r="VWS201" s="4"/>
      <c r="VWT201" s="4"/>
      <c r="VWU201" s="4"/>
      <c r="VWV201" s="4"/>
      <c r="VWW201" s="4"/>
      <c r="VWX201" s="4"/>
      <c r="VWY201" s="4"/>
      <c r="VWZ201" s="4"/>
      <c r="VXA201" s="4"/>
      <c r="VXB201" s="4"/>
      <c r="VXC201" s="4"/>
      <c r="VXD201" s="4"/>
      <c r="VXE201" s="4"/>
      <c r="VXF201" s="4"/>
      <c r="VXG201" s="4"/>
      <c r="VXH201" s="4"/>
      <c r="VXI201" s="4"/>
      <c r="VXJ201" s="4"/>
      <c r="VXK201" s="4"/>
      <c r="VXL201" s="4"/>
      <c r="VXM201" s="4"/>
      <c r="VXN201" s="4"/>
      <c r="VXO201" s="4"/>
      <c r="VXP201" s="4"/>
      <c r="VXQ201" s="4"/>
      <c r="VXR201" s="4"/>
      <c r="VXS201" s="4"/>
      <c r="VXT201" s="4"/>
      <c r="VXU201" s="4"/>
      <c r="VXV201" s="4"/>
      <c r="VXW201" s="4"/>
      <c r="VXX201" s="4"/>
      <c r="VXY201" s="4"/>
      <c r="VXZ201" s="4"/>
      <c r="VYA201" s="4"/>
      <c r="VYB201" s="4"/>
      <c r="VYC201" s="4"/>
      <c r="VYD201" s="4"/>
      <c r="VYE201" s="4"/>
      <c r="VYF201" s="4"/>
      <c r="VYG201" s="4"/>
      <c r="VYH201" s="4"/>
      <c r="VYI201" s="4"/>
      <c r="VYJ201" s="4"/>
      <c r="VYK201" s="4"/>
      <c r="VYL201" s="4"/>
      <c r="VYM201" s="4"/>
      <c r="VYN201" s="4"/>
      <c r="VYO201" s="4"/>
      <c r="VYP201" s="4"/>
      <c r="VYQ201" s="4"/>
      <c r="VYR201" s="4"/>
      <c r="VYS201" s="4"/>
      <c r="VYT201" s="4"/>
      <c r="VYU201" s="4"/>
      <c r="VYV201" s="4"/>
      <c r="VYW201" s="4"/>
      <c r="VYX201" s="4"/>
      <c r="VYY201" s="4"/>
      <c r="VYZ201" s="4"/>
      <c r="VZA201" s="4"/>
      <c r="VZB201" s="4"/>
      <c r="VZC201" s="4"/>
      <c r="VZD201" s="4"/>
      <c r="VZE201" s="4"/>
      <c r="VZF201" s="4"/>
      <c r="VZG201" s="4"/>
      <c r="VZH201" s="4"/>
      <c r="VZI201" s="4"/>
      <c r="VZJ201" s="4"/>
      <c r="VZK201" s="4"/>
      <c r="VZL201" s="4"/>
      <c r="VZM201" s="4"/>
      <c r="VZN201" s="4"/>
      <c r="VZO201" s="4"/>
      <c r="VZP201" s="4"/>
      <c r="VZQ201" s="4"/>
      <c r="VZR201" s="4"/>
      <c r="VZS201" s="4"/>
      <c r="VZT201" s="4"/>
      <c r="VZU201" s="4"/>
      <c r="VZV201" s="4"/>
      <c r="VZW201" s="4"/>
      <c r="VZX201" s="4"/>
      <c r="VZY201" s="4"/>
      <c r="VZZ201" s="4"/>
      <c r="WAA201" s="4"/>
      <c r="WAB201" s="4"/>
      <c r="WAC201" s="4"/>
      <c r="WAD201" s="4"/>
      <c r="WAE201" s="4"/>
      <c r="WAF201" s="4"/>
      <c r="WAG201" s="4"/>
      <c r="WAH201" s="4"/>
      <c r="WAI201" s="4"/>
      <c r="WAJ201" s="4"/>
      <c r="WAK201" s="4"/>
      <c r="WAL201" s="4"/>
      <c r="WAM201" s="4"/>
      <c r="WAN201" s="4"/>
      <c r="WAO201" s="4"/>
      <c r="WAP201" s="4"/>
      <c r="WAQ201" s="4"/>
      <c r="WAR201" s="4"/>
      <c r="WAS201" s="4"/>
      <c r="WAT201" s="4"/>
      <c r="WAU201" s="4"/>
      <c r="WAV201" s="4"/>
      <c r="WAW201" s="4"/>
      <c r="WAX201" s="4"/>
      <c r="WAY201" s="4"/>
      <c r="WAZ201" s="4"/>
      <c r="WBA201" s="4"/>
      <c r="WBB201" s="4"/>
      <c r="WBC201" s="4"/>
      <c r="WBD201" s="4"/>
      <c r="WBE201" s="4"/>
      <c r="WBF201" s="4"/>
      <c r="WBG201" s="4"/>
      <c r="WBH201" s="4"/>
      <c r="WBI201" s="4"/>
      <c r="WBJ201" s="4"/>
      <c r="WBK201" s="4"/>
      <c r="WBL201" s="4"/>
      <c r="WBM201" s="4"/>
      <c r="WBN201" s="4"/>
      <c r="WBO201" s="4"/>
      <c r="WBP201" s="4"/>
      <c r="WBQ201" s="4"/>
      <c r="WBR201" s="4"/>
      <c r="WBS201" s="4"/>
      <c r="WBT201" s="4"/>
      <c r="WBU201" s="4"/>
      <c r="WBV201" s="4"/>
      <c r="WBW201" s="4"/>
      <c r="WBX201" s="4"/>
      <c r="WBY201" s="4"/>
      <c r="WBZ201" s="4"/>
      <c r="WCA201" s="4"/>
      <c r="WCB201" s="4"/>
      <c r="WCC201" s="4"/>
      <c r="WCD201" s="4"/>
      <c r="WCE201" s="4"/>
      <c r="WCF201" s="4"/>
      <c r="WCG201" s="4"/>
      <c r="WCH201" s="4"/>
      <c r="WCI201" s="4"/>
      <c r="WCJ201" s="4"/>
      <c r="WCK201" s="4"/>
      <c r="WCL201" s="4"/>
      <c r="WCM201" s="4"/>
      <c r="WCN201" s="4"/>
      <c r="WCO201" s="4"/>
      <c r="WCP201" s="4"/>
      <c r="WCQ201" s="4"/>
      <c r="WCR201" s="4"/>
      <c r="WCS201" s="4"/>
      <c r="WCT201" s="4"/>
      <c r="WCU201" s="4"/>
      <c r="WCV201" s="4"/>
      <c r="WCW201" s="4"/>
      <c r="WCX201" s="4"/>
      <c r="WCY201" s="4"/>
      <c r="WCZ201" s="4"/>
      <c r="WDA201" s="4"/>
      <c r="WDB201" s="4"/>
      <c r="WDC201" s="4"/>
      <c r="WDD201" s="4"/>
      <c r="WDE201" s="4"/>
      <c r="WDF201" s="4"/>
      <c r="WDG201" s="4"/>
      <c r="WDH201" s="4"/>
      <c r="WDI201" s="4"/>
      <c r="WDJ201" s="4"/>
      <c r="WDK201" s="4"/>
      <c r="WDL201" s="4"/>
      <c r="WDM201" s="4"/>
      <c r="WDN201" s="4"/>
      <c r="WDO201" s="4"/>
      <c r="WDP201" s="4"/>
      <c r="WDQ201" s="4"/>
      <c r="WDR201" s="4"/>
      <c r="WDS201" s="4"/>
      <c r="WDT201" s="4"/>
      <c r="WDU201" s="4"/>
      <c r="WDV201" s="4"/>
      <c r="WDW201" s="4"/>
      <c r="WDX201" s="4"/>
      <c r="WDY201" s="4"/>
      <c r="WDZ201" s="4"/>
      <c r="WEA201" s="4"/>
      <c r="WEB201" s="4"/>
      <c r="WEC201" s="4"/>
      <c r="WED201" s="4"/>
      <c r="WEE201" s="4"/>
      <c r="WEF201" s="4"/>
      <c r="WEG201" s="4"/>
      <c r="WEH201" s="4"/>
      <c r="WEI201" s="4"/>
      <c r="WEJ201" s="4"/>
      <c r="WEK201" s="4"/>
      <c r="WEL201" s="4"/>
      <c r="WEM201" s="4"/>
      <c r="WEN201" s="4"/>
      <c r="WEO201" s="4"/>
      <c r="WEP201" s="4"/>
      <c r="WEQ201" s="4"/>
      <c r="WER201" s="4"/>
      <c r="WES201" s="4"/>
      <c r="WET201" s="4"/>
      <c r="WEU201" s="4"/>
      <c r="WEV201" s="4"/>
      <c r="WEW201" s="4"/>
      <c r="WEX201" s="4"/>
      <c r="WEY201" s="4"/>
      <c r="WEZ201" s="4"/>
      <c r="WFA201" s="4"/>
      <c r="WFB201" s="4"/>
      <c r="WFC201" s="4"/>
      <c r="WFD201" s="4"/>
      <c r="WFE201" s="4"/>
      <c r="WFF201" s="4"/>
      <c r="WFG201" s="4"/>
      <c r="WFH201" s="4"/>
      <c r="WFI201" s="4"/>
      <c r="WFJ201" s="4"/>
      <c r="WFK201" s="4"/>
      <c r="WFL201" s="4"/>
      <c r="WFM201" s="4"/>
      <c r="WFN201" s="4"/>
      <c r="WFO201" s="4"/>
      <c r="WFP201" s="4"/>
      <c r="WFQ201" s="4"/>
      <c r="WFR201" s="4"/>
      <c r="WFS201" s="4"/>
      <c r="WFT201" s="4"/>
      <c r="WFU201" s="4"/>
      <c r="WFV201" s="4"/>
      <c r="WFW201" s="4"/>
      <c r="WFX201" s="4"/>
      <c r="WFY201" s="4"/>
      <c r="WFZ201" s="4"/>
      <c r="WGA201" s="4"/>
      <c r="WGB201" s="4"/>
      <c r="WGC201" s="4"/>
      <c r="WGD201" s="4"/>
      <c r="WGE201" s="4"/>
      <c r="WGF201" s="4"/>
      <c r="WGG201" s="4"/>
      <c r="WGH201" s="4"/>
      <c r="WGI201" s="4"/>
      <c r="WGJ201" s="4"/>
      <c r="WGK201" s="4"/>
      <c r="WGL201" s="4"/>
      <c r="WGM201" s="4"/>
      <c r="WGN201" s="4"/>
      <c r="WGO201" s="4"/>
      <c r="WGP201" s="4"/>
      <c r="WGQ201" s="4"/>
      <c r="WGR201" s="4"/>
      <c r="WGS201" s="4"/>
      <c r="WGT201" s="4"/>
      <c r="WGU201" s="4"/>
      <c r="WGV201" s="4"/>
      <c r="WGW201" s="4"/>
      <c r="WGX201" s="4"/>
      <c r="WGY201" s="4"/>
      <c r="WGZ201" s="4"/>
      <c r="WHA201" s="4"/>
      <c r="WHB201" s="4"/>
      <c r="WHC201" s="4"/>
      <c r="WHD201" s="4"/>
      <c r="WHE201" s="4"/>
      <c r="WHF201" s="4"/>
      <c r="WHG201" s="4"/>
      <c r="WHH201" s="4"/>
      <c r="WHI201" s="4"/>
      <c r="WHJ201" s="4"/>
      <c r="WHK201" s="4"/>
      <c r="WHL201" s="4"/>
      <c r="WHM201" s="4"/>
      <c r="WHN201" s="4"/>
      <c r="WHO201" s="4"/>
      <c r="WHP201" s="4"/>
      <c r="WHQ201" s="4"/>
      <c r="WHR201" s="4"/>
      <c r="WHS201" s="4"/>
      <c r="WHT201" s="4"/>
      <c r="WHU201" s="4"/>
      <c r="WHV201" s="4"/>
      <c r="WHW201" s="4"/>
      <c r="WHX201" s="4"/>
      <c r="WHY201" s="4"/>
      <c r="WHZ201" s="4"/>
      <c r="WIA201" s="4"/>
      <c r="WIB201" s="4"/>
      <c r="WIC201" s="4"/>
      <c r="WID201" s="4"/>
      <c r="WIE201" s="4"/>
      <c r="WIF201" s="4"/>
      <c r="WIG201" s="4"/>
      <c r="WIH201" s="4"/>
      <c r="WII201" s="4"/>
      <c r="WIJ201" s="4"/>
      <c r="WIK201" s="4"/>
      <c r="WIL201" s="4"/>
      <c r="WIM201" s="4"/>
      <c r="WIN201" s="4"/>
      <c r="WIO201" s="4"/>
      <c r="WIP201" s="4"/>
      <c r="WIQ201" s="4"/>
      <c r="WIR201" s="4"/>
      <c r="WIS201" s="4"/>
      <c r="WIT201" s="4"/>
      <c r="WIU201" s="4"/>
      <c r="WIV201" s="4"/>
      <c r="WIW201" s="4"/>
      <c r="WIX201" s="4"/>
      <c r="WIY201" s="4"/>
      <c r="WIZ201" s="4"/>
      <c r="WJA201" s="4"/>
      <c r="WJB201" s="4"/>
      <c r="WJC201" s="4"/>
      <c r="WJD201" s="4"/>
      <c r="WJE201" s="4"/>
      <c r="WJF201" s="4"/>
      <c r="WJG201" s="4"/>
      <c r="WJH201" s="4"/>
      <c r="WJI201" s="4"/>
      <c r="WJJ201" s="4"/>
      <c r="WJK201" s="4"/>
      <c r="WJL201" s="4"/>
      <c r="WJM201" s="4"/>
      <c r="WJN201" s="4"/>
      <c r="WJO201" s="4"/>
      <c r="WJP201" s="4"/>
      <c r="WJQ201" s="4"/>
      <c r="WJR201" s="4"/>
      <c r="WJS201" s="4"/>
      <c r="WJT201" s="4"/>
      <c r="WJU201" s="4"/>
      <c r="WJV201" s="4"/>
      <c r="WJW201" s="4"/>
      <c r="WJX201" s="4"/>
      <c r="WJY201" s="4"/>
      <c r="WJZ201" s="4"/>
      <c r="WKA201" s="4"/>
      <c r="WKB201" s="4"/>
      <c r="WKC201" s="4"/>
      <c r="WKD201" s="4"/>
      <c r="WKE201" s="4"/>
      <c r="WKF201" s="4"/>
      <c r="WKG201" s="4"/>
      <c r="WKH201" s="4"/>
      <c r="WKI201" s="4"/>
      <c r="WKJ201" s="4"/>
      <c r="WKK201" s="4"/>
      <c r="WKL201" s="4"/>
      <c r="WKM201" s="4"/>
      <c r="WKN201" s="4"/>
      <c r="WKO201" s="4"/>
      <c r="WKP201" s="4"/>
      <c r="WKQ201" s="4"/>
      <c r="WKR201" s="4"/>
      <c r="WKS201" s="4"/>
      <c r="WKT201" s="4"/>
      <c r="WKU201" s="4"/>
      <c r="WKV201" s="4"/>
      <c r="WKW201" s="4"/>
      <c r="WKX201" s="4"/>
      <c r="WKY201" s="4"/>
      <c r="WKZ201" s="4"/>
      <c r="WLA201" s="4"/>
      <c r="WLB201" s="4"/>
      <c r="WLC201" s="4"/>
      <c r="WLD201" s="4"/>
      <c r="WLE201" s="4"/>
      <c r="WLF201" s="4"/>
      <c r="WLG201" s="4"/>
      <c r="WLH201" s="4"/>
      <c r="WLI201" s="4"/>
      <c r="WLJ201" s="4"/>
      <c r="WLK201" s="4"/>
      <c r="WLL201" s="4"/>
      <c r="WLM201" s="4"/>
      <c r="WLN201" s="4"/>
      <c r="WLO201" s="4"/>
      <c r="WLP201" s="4"/>
      <c r="WLQ201" s="4"/>
      <c r="WLR201" s="4"/>
      <c r="WLS201" s="4"/>
      <c r="WLT201" s="4"/>
      <c r="WLU201" s="4"/>
      <c r="WLV201" s="4"/>
      <c r="WLW201" s="4"/>
      <c r="WLX201" s="4"/>
      <c r="WLY201" s="4"/>
      <c r="WLZ201" s="4"/>
      <c r="WMA201" s="4"/>
      <c r="WMB201" s="4"/>
      <c r="WMC201" s="4"/>
      <c r="WMD201" s="4"/>
      <c r="WME201" s="4"/>
      <c r="WMF201" s="4"/>
      <c r="WMG201" s="4"/>
      <c r="WMH201" s="4"/>
      <c r="WMI201" s="4"/>
      <c r="WMJ201" s="4"/>
      <c r="WMK201" s="4"/>
      <c r="WML201" s="4"/>
      <c r="WMM201" s="4"/>
      <c r="WMN201" s="4"/>
      <c r="WMO201" s="4"/>
      <c r="WMP201" s="4"/>
      <c r="WMQ201" s="4"/>
      <c r="WMR201" s="4"/>
      <c r="WMS201" s="4"/>
      <c r="WMT201" s="4"/>
      <c r="WMU201" s="4"/>
      <c r="WMV201" s="4"/>
      <c r="WMW201" s="4"/>
      <c r="WMX201" s="4"/>
      <c r="WMY201" s="4"/>
      <c r="WMZ201" s="4"/>
      <c r="WNA201" s="4"/>
      <c r="WNB201" s="4"/>
      <c r="WNC201" s="4"/>
      <c r="WND201" s="4"/>
      <c r="WNE201" s="4"/>
      <c r="WNF201" s="4"/>
      <c r="WNG201" s="4"/>
      <c r="WNH201" s="4"/>
      <c r="WNI201" s="4"/>
      <c r="WNJ201" s="4"/>
      <c r="WNK201" s="4"/>
      <c r="WNL201" s="4"/>
      <c r="WNM201" s="4"/>
      <c r="WNN201" s="4"/>
      <c r="WNO201" s="4"/>
      <c r="WNP201" s="4"/>
      <c r="WNQ201" s="4"/>
      <c r="WNR201" s="4"/>
      <c r="WNS201" s="4"/>
      <c r="WNT201" s="4"/>
      <c r="WNU201" s="4"/>
      <c r="WNV201" s="4"/>
      <c r="WNW201" s="4"/>
      <c r="WNX201" s="4"/>
      <c r="WNY201" s="4"/>
      <c r="WNZ201" s="4"/>
      <c r="WOA201" s="4"/>
      <c r="WOB201" s="4"/>
      <c r="WOC201" s="4"/>
      <c r="WOD201" s="4"/>
      <c r="WOE201" s="4"/>
      <c r="WOF201" s="4"/>
      <c r="WOG201" s="4"/>
      <c r="WOH201" s="4"/>
      <c r="WOI201" s="4"/>
      <c r="WOJ201" s="4"/>
      <c r="WOK201" s="4"/>
      <c r="WOL201" s="4"/>
      <c r="WOM201" s="4"/>
      <c r="WON201" s="4"/>
      <c r="WOO201" s="4"/>
      <c r="WOP201" s="4"/>
      <c r="WOQ201" s="4"/>
      <c r="WOR201" s="4"/>
      <c r="WOS201" s="4"/>
      <c r="WOT201" s="4"/>
      <c r="WOU201" s="4"/>
      <c r="WOV201" s="4"/>
      <c r="WOW201" s="4"/>
      <c r="WOX201" s="4"/>
      <c r="WOY201" s="4"/>
      <c r="WOZ201" s="4"/>
      <c r="WPA201" s="4"/>
      <c r="WPB201" s="4"/>
      <c r="WPC201" s="4"/>
      <c r="WPD201" s="4"/>
      <c r="WPE201" s="4"/>
      <c r="WPF201" s="4"/>
      <c r="WPG201" s="4"/>
      <c r="WPH201" s="4"/>
      <c r="WPI201" s="4"/>
      <c r="WPJ201" s="4"/>
      <c r="WPK201" s="4"/>
      <c r="WPL201" s="4"/>
      <c r="WPM201" s="4"/>
      <c r="WPN201" s="4"/>
      <c r="WPO201" s="4"/>
      <c r="WPP201" s="4"/>
      <c r="WPQ201" s="4"/>
      <c r="WPR201" s="4"/>
      <c r="WPS201" s="4"/>
      <c r="WPT201" s="4"/>
      <c r="WPU201" s="4"/>
      <c r="WPV201" s="4"/>
      <c r="WPW201" s="4"/>
      <c r="WPX201" s="4"/>
      <c r="WPY201" s="4"/>
      <c r="WPZ201" s="4"/>
      <c r="WQA201" s="4"/>
      <c r="WQB201" s="4"/>
      <c r="WQC201" s="4"/>
      <c r="WQD201" s="4"/>
      <c r="WQE201" s="4"/>
      <c r="WQF201" s="4"/>
      <c r="WQG201" s="4"/>
      <c r="WQH201" s="4"/>
      <c r="WQI201" s="4"/>
      <c r="WQJ201" s="4"/>
      <c r="WQK201" s="4"/>
      <c r="WQL201" s="4"/>
      <c r="WQM201" s="4"/>
      <c r="WQN201" s="4"/>
      <c r="WQO201" s="4"/>
      <c r="WQP201" s="4"/>
      <c r="WQQ201" s="4"/>
      <c r="WQR201" s="4"/>
      <c r="WQS201" s="4"/>
      <c r="WQT201" s="4"/>
      <c r="WQU201" s="4"/>
      <c r="WQV201" s="4"/>
      <c r="WQW201" s="4"/>
      <c r="WQX201" s="4"/>
      <c r="WQY201" s="4"/>
      <c r="WQZ201" s="4"/>
      <c r="WRA201" s="4"/>
      <c r="WRB201" s="4"/>
      <c r="WRC201" s="4"/>
      <c r="WRD201" s="4"/>
      <c r="WRE201" s="4"/>
      <c r="WRF201" s="4"/>
      <c r="WRG201" s="4"/>
      <c r="WRH201" s="4"/>
      <c r="WRI201" s="4"/>
      <c r="WRJ201" s="4"/>
      <c r="WRK201" s="4"/>
      <c r="WRL201" s="4"/>
      <c r="WRM201" s="4"/>
      <c r="WRN201" s="4"/>
      <c r="WRO201" s="4"/>
      <c r="WRP201" s="4"/>
      <c r="WRQ201" s="4"/>
      <c r="WRR201" s="4"/>
      <c r="WRS201" s="4"/>
      <c r="WRT201" s="4"/>
      <c r="WRU201" s="4"/>
      <c r="WRV201" s="4"/>
      <c r="WRW201" s="4"/>
      <c r="WRX201" s="4"/>
      <c r="WRY201" s="4"/>
      <c r="WRZ201" s="4"/>
      <c r="WSA201" s="4"/>
      <c r="WSB201" s="4"/>
      <c r="WSC201" s="4"/>
      <c r="WSD201" s="4"/>
      <c r="WSE201" s="4"/>
      <c r="WSF201" s="4"/>
      <c r="WSG201" s="4"/>
      <c r="WSH201" s="4"/>
      <c r="WSI201" s="4"/>
      <c r="WSJ201" s="4"/>
      <c r="WSK201" s="4"/>
      <c r="WSL201" s="4"/>
      <c r="WSM201" s="4"/>
      <c r="WSN201" s="4"/>
      <c r="WSO201" s="4"/>
      <c r="WSP201" s="4"/>
      <c r="WSQ201" s="4"/>
      <c r="WSR201" s="4"/>
      <c r="WSS201" s="4"/>
      <c r="WST201" s="4"/>
      <c r="WSU201" s="4"/>
      <c r="WSV201" s="4"/>
      <c r="WSW201" s="4"/>
      <c r="WSX201" s="4"/>
      <c r="WSY201" s="4"/>
      <c r="WSZ201" s="4"/>
      <c r="WTA201" s="4"/>
      <c r="WTB201" s="4"/>
      <c r="WTC201" s="4"/>
      <c r="WTD201" s="4"/>
      <c r="WTE201" s="4"/>
      <c r="WTF201" s="4"/>
      <c r="WTG201" s="4"/>
      <c r="WTH201" s="4"/>
      <c r="WTI201" s="4"/>
      <c r="WTJ201" s="4"/>
      <c r="WTK201" s="4"/>
      <c r="WTL201" s="4"/>
      <c r="WTM201" s="4"/>
      <c r="WTN201" s="4"/>
      <c r="WTO201" s="4"/>
      <c r="WTP201" s="4"/>
      <c r="WTQ201" s="4"/>
      <c r="WTR201" s="4"/>
      <c r="WTS201" s="4"/>
      <c r="WTT201" s="4"/>
      <c r="WTU201" s="4"/>
      <c r="WTV201" s="4"/>
      <c r="WTW201" s="4"/>
      <c r="WTX201" s="4"/>
      <c r="WTY201" s="4"/>
      <c r="WTZ201" s="4"/>
      <c r="WUA201" s="4"/>
      <c r="WUB201" s="4"/>
      <c r="WUC201" s="4"/>
      <c r="WUD201" s="4"/>
      <c r="WUE201" s="4"/>
      <c r="WUF201" s="4"/>
      <c r="WUG201" s="4"/>
      <c r="WUH201" s="4"/>
      <c r="WUI201" s="4"/>
      <c r="WUJ201" s="4"/>
      <c r="WUK201" s="4"/>
      <c r="WUL201" s="4"/>
      <c r="WUM201" s="4"/>
      <c r="WUN201" s="4"/>
      <c r="WUO201" s="4"/>
      <c r="WUP201" s="4"/>
      <c r="WUQ201" s="4"/>
      <c r="WUR201" s="4"/>
      <c r="WUS201" s="4"/>
      <c r="WUT201" s="4"/>
      <c r="WUU201" s="4"/>
      <c r="WUV201" s="4"/>
      <c r="WUW201" s="4"/>
      <c r="WUX201" s="4"/>
      <c r="WUY201" s="4"/>
      <c r="WUZ201" s="4"/>
      <c r="WVA201" s="4"/>
      <c r="WVB201" s="4"/>
      <c r="WVC201" s="4"/>
      <c r="WVD201" s="4"/>
      <c r="WVE201" s="4"/>
      <c r="WVF201" s="4"/>
      <c r="WVG201" s="4"/>
      <c r="WVH201" s="4"/>
      <c r="WVI201" s="4"/>
      <c r="WVJ201" s="4"/>
      <c r="WVK201" s="4"/>
      <c r="WVL201" s="4"/>
      <c r="WVM201" s="4"/>
      <c r="WVN201" s="4"/>
      <c r="WVO201" s="4"/>
      <c r="WVP201" s="4"/>
      <c r="WVQ201" s="4"/>
      <c r="WVR201" s="4"/>
      <c r="WVS201" s="4"/>
      <c r="WVT201" s="4"/>
      <c r="WVU201" s="4"/>
      <c r="WVV201" s="4"/>
      <c r="WVW201" s="4"/>
      <c r="WVX201" s="4"/>
      <c r="WVY201" s="4"/>
      <c r="WVZ201" s="4"/>
      <c r="WWA201" s="4"/>
      <c r="WWB201" s="4"/>
      <c r="WWC201" s="4"/>
      <c r="WWD201" s="4"/>
      <c r="WWE201" s="4"/>
      <c r="WWF201" s="4"/>
      <c r="WWG201" s="4"/>
      <c r="WWH201" s="4"/>
      <c r="WWI201" s="4"/>
      <c r="WWJ201" s="4"/>
      <c r="WWK201" s="4"/>
      <c r="WWL201" s="4"/>
      <c r="WWM201" s="4"/>
      <c r="WWN201" s="4"/>
      <c r="WWO201" s="4"/>
      <c r="WWP201" s="4"/>
      <c r="WWQ201" s="4"/>
      <c r="WWR201" s="4"/>
      <c r="WWS201" s="4"/>
      <c r="WWT201" s="4"/>
      <c r="WWU201" s="4"/>
      <c r="WWV201" s="4"/>
      <c r="WWW201" s="4"/>
      <c r="WWX201" s="4"/>
      <c r="WWY201" s="4"/>
      <c r="WWZ201" s="4"/>
      <c r="WXA201" s="4"/>
      <c r="WXB201" s="4"/>
      <c r="WXC201" s="4"/>
      <c r="WXD201" s="4"/>
      <c r="WXE201" s="4"/>
      <c r="WXF201" s="4"/>
      <c r="WXG201" s="4"/>
      <c r="WXH201" s="4"/>
      <c r="WXI201" s="4"/>
      <c r="WXJ201" s="4"/>
      <c r="WXK201" s="4"/>
      <c r="WXL201" s="4"/>
      <c r="WXM201" s="4"/>
      <c r="WXN201" s="4"/>
      <c r="WXO201" s="4"/>
      <c r="WXP201" s="4"/>
      <c r="WXQ201" s="4"/>
      <c r="WXR201" s="4"/>
      <c r="WXS201" s="4"/>
      <c r="WXT201" s="4"/>
      <c r="WXU201" s="4"/>
      <c r="WXV201" s="4"/>
      <c r="WXW201" s="4"/>
      <c r="WXX201" s="4"/>
      <c r="WXY201" s="4"/>
      <c r="WXZ201" s="4"/>
      <c r="WYA201" s="4"/>
      <c r="WYB201" s="4"/>
      <c r="WYC201" s="4"/>
      <c r="WYD201" s="4"/>
      <c r="WYE201" s="4"/>
      <c r="WYF201" s="4"/>
      <c r="WYG201" s="4"/>
      <c r="WYH201" s="4"/>
      <c r="WYI201" s="4"/>
      <c r="WYJ201" s="4"/>
      <c r="WYK201" s="4"/>
      <c r="WYL201" s="4"/>
      <c r="WYM201" s="4"/>
      <c r="WYN201" s="4"/>
      <c r="WYO201" s="4"/>
      <c r="WYP201" s="4"/>
      <c r="WYQ201" s="4"/>
      <c r="WYR201" s="4"/>
      <c r="WYS201" s="4"/>
      <c r="WYT201" s="4"/>
      <c r="WYU201" s="4"/>
      <c r="WYV201" s="4"/>
      <c r="WYW201" s="4"/>
      <c r="WYX201" s="4"/>
      <c r="WYY201" s="4"/>
      <c r="WYZ201" s="4"/>
      <c r="WZA201" s="4"/>
      <c r="WZB201" s="4"/>
      <c r="WZC201" s="4"/>
      <c r="WZD201" s="4"/>
      <c r="WZE201" s="4"/>
      <c r="WZF201" s="4"/>
      <c r="WZG201" s="4"/>
      <c r="WZH201" s="4"/>
      <c r="WZI201" s="4"/>
      <c r="WZJ201" s="4"/>
      <c r="WZK201" s="4"/>
      <c r="WZL201" s="4"/>
      <c r="WZM201" s="4"/>
      <c r="WZN201" s="4"/>
      <c r="WZO201" s="4"/>
      <c r="WZP201" s="4"/>
      <c r="WZQ201" s="4"/>
      <c r="WZR201" s="4"/>
      <c r="WZS201" s="4"/>
      <c r="WZT201" s="4"/>
      <c r="WZU201" s="4"/>
      <c r="WZV201" s="4"/>
      <c r="WZW201" s="4"/>
      <c r="WZX201" s="4"/>
      <c r="WZY201" s="4"/>
      <c r="WZZ201" s="4"/>
      <c r="XAA201" s="4"/>
      <c r="XAB201" s="4"/>
      <c r="XAC201" s="4"/>
      <c r="XAD201" s="4"/>
      <c r="XAE201" s="4"/>
      <c r="XAF201" s="4"/>
      <c r="XAG201" s="4"/>
      <c r="XAH201" s="4"/>
      <c r="XAI201" s="4"/>
      <c r="XAJ201" s="4"/>
      <c r="XAK201" s="4"/>
      <c r="XAL201" s="4"/>
      <c r="XAM201" s="4"/>
      <c r="XAN201" s="4"/>
      <c r="XAO201" s="4"/>
      <c r="XAP201" s="4"/>
      <c r="XAQ201" s="4"/>
      <c r="XAR201" s="4"/>
      <c r="XAS201" s="4"/>
      <c r="XAT201" s="4"/>
      <c r="XAU201" s="4"/>
      <c r="XAV201" s="4"/>
      <c r="XAW201" s="4"/>
      <c r="XAX201" s="4"/>
      <c r="XAY201" s="4"/>
      <c r="XAZ201" s="4"/>
      <c r="XBA201" s="4"/>
      <c r="XBB201" s="4"/>
      <c r="XBC201" s="4"/>
      <c r="XBD201" s="4"/>
      <c r="XBE201" s="4"/>
      <c r="XBF201" s="4"/>
      <c r="XBG201" s="4"/>
      <c r="XBH201" s="4"/>
      <c r="XBI201" s="4"/>
      <c r="XBJ201" s="4"/>
      <c r="XBK201" s="4"/>
      <c r="XBL201" s="4"/>
      <c r="XBM201" s="4"/>
      <c r="XBN201" s="4"/>
      <c r="XBO201" s="4"/>
      <c r="XBP201" s="4"/>
      <c r="XBQ201" s="4"/>
      <c r="XBR201" s="4"/>
      <c r="XBS201" s="4"/>
      <c r="XBT201" s="4"/>
      <c r="XBU201" s="4"/>
      <c r="XBV201" s="4"/>
      <c r="XBW201" s="4"/>
      <c r="XBX201" s="4"/>
      <c r="XBY201" s="4"/>
      <c r="XBZ201" s="4"/>
      <c r="XCA201" s="4"/>
      <c r="XCB201" s="4"/>
      <c r="XCC201" s="4"/>
      <c r="XCD201" s="4"/>
      <c r="XCE201" s="4"/>
      <c r="XCF201" s="4"/>
      <c r="XCG201" s="4"/>
      <c r="XCH201" s="4"/>
      <c r="XCI201" s="4"/>
      <c r="XCJ201" s="4"/>
      <c r="XCK201" s="4"/>
      <c r="XCL201" s="4"/>
      <c r="XCM201" s="4"/>
      <c r="XCN201" s="4"/>
      <c r="XCO201" s="4"/>
      <c r="XCP201" s="4"/>
      <c r="XCQ201" s="4"/>
      <c r="XCR201" s="4"/>
      <c r="XCS201" s="4"/>
      <c r="XCT201" s="4"/>
      <c r="XCU201" s="4"/>
      <c r="XCV201" s="4"/>
      <c r="XCW201" s="4"/>
      <c r="XCX201" s="4"/>
      <c r="XCY201" s="4"/>
      <c r="XCZ201" s="4"/>
      <c r="XDA201" s="4"/>
      <c r="XDB201" s="4"/>
      <c r="XDC201" s="4"/>
      <c r="XDD201" s="4"/>
      <c r="XDE201" s="4"/>
      <c r="XDF201" s="4"/>
      <c r="XDG201" s="4"/>
      <c r="XDH201" s="4"/>
      <c r="XDI201" s="4"/>
      <c r="XDJ201" s="4"/>
      <c r="XDK201" s="4"/>
      <c r="XDL201" s="4"/>
      <c r="XDM201" s="4"/>
      <c r="XDN201" s="4"/>
      <c r="XDO201" s="4"/>
      <c r="XDP201" s="4"/>
      <c r="XDQ201" s="4"/>
      <c r="XDR201" s="4"/>
      <c r="XDS201" s="4"/>
      <c r="XDT201" s="4"/>
      <c r="XDU201" s="4"/>
      <c r="XDV201" s="4"/>
      <c r="XDW201" s="4"/>
      <c r="XDX201" s="4"/>
      <c r="XDY201" s="4"/>
      <c r="XDZ201" s="4"/>
      <c r="XEA201" s="4"/>
      <c r="XEB201" s="4"/>
      <c r="XEC201" s="4"/>
      <c r="XED201" s="4"/>
      <c r="XEE201" s="4"/>
      <c r="XEF201" s="4"/>
      <c r="XEG201" s="4"/>
      <c r="XEH201" s="4"/>
      <c r="XEI201" s="4"/>
      <c r="XEJ201" s="4"/>
      <c r="XEK201" s="4"/>
      <c r="XEL201" s="4"/>
      <c r="XEM201" s="4"/>
      <c r="XEN201" s="4"/>
      <c r="XEO201" s="4"/>
      <c r="XEP201" s="4"/>
      <c r="XEQ201" s="4"/>
      <c r="XER201" s="4"/>
      <c r="XES201" s="4"/>
      <c r="XET201" s="4"/>
      <c r="XEU201" s="4"/>
      <c r="XEV201" s="4"/>
      <c r="XEW201" s="4"/>
      <c r="XEX201" s="4"/>
      <c r="XEY201" s="4"/>
      <c r="XEZ201" s="4"/>
      <c r="XFA201" s="4"/>
      <c r="XFB201" s="4"/>
      <c r="XFC201" s="4"/>
    </row>
    <row r="202" customFormat="false" ht="13.8" hidden="false" customHeight="false" outlineLevel="0" collapsed="false">
      <c r="A202" s="78"/>
      <c r="B202" s="21" t="s">
        <v>31</v>
      </c>
      <c r="C202" s="26" t="s">
        <v>32</v>
      </c>
      <c r="D202" s="21" t="n">
        <v>30</v>
      </c>
      <c r="E202" s="27" t="n">
        <f aca="false">BD202*30/20</f>
        <v>2.04</v>
      </c>
      <c r="F202" s="27" t="n">
        <f aca="false">BE202*30/20</f>
        <v>0.36</v>
      </c>
      <c r="G202" s="27" t="n">
        <f aca="false">BF202*30/20</f>
        <v>10.08</v>
      </c>
      <c r="H202" s="27" t="n">
        <f aca="false">BG202*30/20</f>
        <v>51.24</v>
      </c>
      <c r="I202" s="27" t="n">
        <f aca="false">BH202*30/20</f>
        <v>0</v>
      </c>
      <c r="J202" s="27" t="n">
        <f aca="false">BI202*30/20</f>
        <v>0.045</v>
      </c>
      <c r="K202" s="27" t="n">
        <f aca="false">BJ202*30/20</f>
        <v>0.03</v>
      </c>
      <c r="L202" s="27" t="n">
        <f aca="false">BK202*30/20</f>
        <v>0</v>
      </c>
      <c r="M202" s="27" t="n">
        <f aca="false">BL202*30/20</f>
        <v>13.515</v>
      </c>
      <c r="N202" s="27" t="n">
        <f aca="false">BM202*30/20</f>
        <v>14.115</v>
      </c>
      <c r="O202" s="27" t="n">
        <f aca="false">BN202*30/20</f>
        <v>45.21</v>
      </c>
      <c r="P202" s="27" t="n">
        <f aca="false">BO202*30/20</f>
        <v>1.125</v>
      </c>
      <c r="Q202" s="27" t="n">
        <v>1.7</v>
      </c>
      <c r="R202" s="27" t="n">
        <v>0.3</v>
      </c>
      <c r="S202" s="27" t="n">
        <v>8.4</v>
      </c>
      <c r="T202" s="27" t="n">
        <v>42.7</v>
      </c>
      <c r="U202" s="27"/>
      <c r="V202" s="27" t="n">
        <v>0.04</v>
      </c>
      <c r="W202" s="27" t="n">
        <v>0.02</v>
      </c>
      <c r="X202" s="27"/>
      <c r="Y202" s="27" t="n">
        <v>11.26</v>
      </c>
      <c r="Z202" s="27" t="n">
        <v>11.76</v>
      </c>
      <c r="AA202" s="27" t="n">
        <v>37.68</v>
      </c>
      <c r="AB202" s="27" t="n">
        <v>0.94</v>
      </c>
      <c r="BD202" s="27" t="n">
        <v>1.36</v>
      </c>
      <c r="BE202" s="27" t="n">
        <v>0.24</v>
      </c>
      <c r="BF202" s="27" t="n">
        <v>6.72</v>
      </c>
      <c r="BG202" s="27" t="n">
        <v>34.16</v>
      </c>
      <c r="BH202" s="27"/>
      <c r="BI202" s="27" t="n">
        <v>0.03</v>
      </c>
      <c r="BJ202" s="27" t="n">
        <v>0.02</v>
      </c>
      <c r="BK202" s="27"/>
      <c r="BL202" s="27" t="n">
        <v>9.01</v>
      </c>
      <c r="BM202" s="27" t="n">
        <v>9.41</v>
      </c>
      <c r="BN202" s="27" t="n">
        <v>30.14</v>
      </c>
      <c r="BO202" s="27" t="n">
        <v>0.75</v>
      </c>
    </row>
    <row r="203" customFormat="false" ht="17.15" hidden="false" customHeight="true" outlineLevel="0" collapsed="false">
      <c r="A203" s="78"/>
      <c r="B203" s="21" t="s">
        <v>31</v>
      </c>
      <c r="C203" s="15" t="s">
        <v>33</v>
      </c>
      <c r="D203" s="21" t="n">
        <v>40</v>
      </c>
      <c r="E203" s="27" t="n">
        <f aca="false">BD203*40/40</f>
        <v>2.96</v>
      </c>
      <c r="F203" s="27" t="n">
        <f aca="false">BE203*40/40</f>
        <v>0.36</v>
      </c>
      <c r="G203" s="27" t="n">
        <f aca="false">BF203*40/40</f>
        <v>21.1</v>
      </c>
      <c r="H203" s="27" t="n">
        <f aca="false">BG203*40/40</f>
        <v>93.78</v>
      </c>
      <c r="I203" s="27" t="n">
        <f aca="false">BH203*40/40</f>
        <v>0</v>
      </c>
      <c r="J203" s="27" t="n">
        <f aca="false">BI203*40/40</f>
        <v>0</v>
      </c>
      <c r="K203" s="27" t="n">
        <f aca="false">BJ203*40/40</f>
        <v>0.02</v>
      </c>
      <c r="L203" s="27" t="n">
        <f aca="false">BK203*40/40</f>
        <v>0</v>
      </c>
      <c r="M203" s="27" t="n">
        <f aca="false">BL203*40/40</f>
        <v>8</v>
      </c>
      <c r="N203" s="27" t="n">
        <f aca="false">BM203*40/40</f>
        <v>5.6</v>
      </c>
      <c r="O203" s="27" t="n">
        <f aca="false">BN203*40/40</f>
        <v>26</v>
      </c>
      <c r="P203" s="27" t="n">
        <f aca="false">BO203*40/40</f>
        <v>0.44</v>
      </c>
      <c r="Q203" s="27" t="n">
        <v>3.03</v>
      </c>
      <c r="R203" s="27" t="n">
        <v>0.36</v>
      </c>
      <c r="S203" s="27" t="n">
        <v>19.64</v>
      </c>
      <c r="T203" s="27" t="n">
        <v>93.77</v>
      </c>
      <c r="U203" s="27"/>
      <c r="V203" s="27"/>
      <c r="W203" s="27" t="n">
        <v>0.013</v>
      </c>
      <c r="X203" s="27"/>
      <c r="Y203" s="27" t="n">
        <v>8</v>
      </c>
      <c r="Z203" s="27" t="n">
        <v>5.6</v>
      </c>
      <c r="AA203" s="27" t="n">
        <v>26</v>
      </c>
      <c r="AB203" s="27" t="n">
        <v>0.44</v>
      </c>
      <c r="AC203" s="27" t="n">
        <v>3</v>
      </c>
      <c r="AD203" s="27" t="n">
        <f aca="false">AP203*40/40</f>
        <v>0</v>
      </c>
      <c r="AE203" s="27" t="n">
        <f aca="false">AQ203*40/40</f>
        <v>0</v>
      </c>
      <c r="AF203" s="27" t="n">
        <f aca="false">AR203*40/40</f>
        <v>0</v>
      </c>
      <c r="AG203" s="27" t="n">
        <f aca="false">AS203*40/40</f>
        <v>0</v>
      </c>
      <c r="AH203" s="27" t="n">
        <f aca="false">AT203*40/40</f>
        <v>0</v>
      </c>
      <c r="AI203" s="27" t="n">
        <f aca="false">AU203*40/40</f>
        <v>0</v>
      </c>
      <c r="AJ203" s="27" t="n">
        <f aca="false">AV203*40/40</f>
        <v>0</v>
      </c>
      <c r="AK203" s="27" t="n">
        <f aca="false">AW203*40/40</f>
        <v>0</v>
      </c>
      <c r="AL203" s="27" t="n">
        <f aca="false">AX203*40/40</f>
        <v>0</v>
      </c>
      <c r="AM203" s="27" t="n">
        <f aca="false">AY203*40/40</f>
        <v>0</v>
      </c>
      <c r="AN203" s="27" t="n">
        <f aca="false">AZ203*40/40</f>
        <v>0</v>
      </c>
      <c r="BD203" s="27" t="n">
        <v>2.96</v>
      </c>
      <c r="BE203" s="27" t="n">
        <v>0.36</v>
      </c>
      <c r="BF203" s="27" t="n">
        <v>21.1</v>
      </c>
      <c r="BG203" s="27" t="n">
        <v>93.78</v>
      </c>
      <c r="BH203" s="27"/>
      <c r="BI203" s="27"/>
      <c r="BJ203" s="27" t="n">
        <v>0.02</v>
      </c>
      <c r="BK203" s="27"/>
      <c r="BL203" s="27" t="n">
        <v>8</v>
      </c>
      <c r="BM203" s="27" t="n">
        <v>5.6</v>
      </c>
      <c r="BN203" s="27" t="n">
        <v>26</v>
      </c>
      <c r="BO203" s="27" t="n">
        <v>0.44</v>
      </c>
      <c r="WAQ203" s="2"/>
      <c r="WAR203" s="2"/>
      <c r="WAS203" s="2"/>
      <c r="WAT203" s="2"/>
      <c r="WAU203" s="2"/>
      <c r="WAV203" s="2"/>
      <c r="WAW203" s="2"/>
      <c r="WAX203" s="2"/>
      <c r="WAY203" s="2"/>
      <c r="WAZ203" s="2"/>
      <c r="WBA203" s="2"/>
      <c r="WBB203" s="2"/>
      <c r="WBC203" s="2"/>
      <c r="WBD203" s="2"/>
      <c r="WBE203" s="2"/>
      <c r="WBF203" s="2"/>
      <c r="WBG203" s="2"/>
      <c r="WBH203" s="2"/>
      <c r="WBI203" s="2"/>
      <c r="WBJ203" s="2"/>
      <c r="WBK203" s="2"/>
      <c r="WBL203" s="2"/>
      <c r="WBM203" s="2"/>
      <c r="WBN203" s="2"/>
      <c r="WBO203" s="2"/>
      <c r="WBP203" s="2"/>
      <c r="WBQ203" s="2"/>
      <c r="WBR203" s="2"/>
      <c r="WBS203" s="2"/>
      <c r="WBT203" s="2"/>
      <c r="WBU203" s="2"/>
      <c r="WBV203" s="2"/>
      <c r="WBW203" s="2"/>
      <c r="WBX203" s="2"/>
      <c r="WBY203" s="2"/>
      <c r="WBZ203" s="2"/>
      <c r="WCA203" s="2"/>
      <c r="WCB203" s="2"/>
      <c r="WCC203" s="2"/>
      <c r="WCD203" s="2"/>
      <c r="WCE203" s="2"/>
      <c r="WCF203" s="2"/>
      <c r="WCG203" s="2"/>
      <c r="WCH203" s="2"/>
      <c r="WCI203" s="2"/>
      <c r="WCJ203" s="2"/>
      <c r="WCK203" s="2"/>
      <c r="WCL203" s="2"/>
      <c r="WCM203" s="2"/>
      <c r="WCN203" s="2"/>
      <c r="WCO203" s="2"/>
      <c r="WCP203" s="2"/>
      <c r="WCQ203" s="2"/>
      <c r="WCR203" s="2"/>
      <c r="WCS203" s="2"/>
      <c r="WCT203" s="2"/>
      <c r="WCU203" s="2"/>
      <c r="WCV203" s="2"/>
      <c r="WCW203" s="2"/>
      <c r="WCX203" s="2"/>
      <c r="WCY203" s="2"/>
      <c r="WCZ203" s="2"/>
      <c r="WDA203" s="2"/>
      <c r="WDB203" s="2"/>
      <c r="WDC203" s="2"/>
      <c r="WDD203" s="2"/>
      <c r="WDE203" s="2"/>
      <c r="WDF203" s="2"/>
      <c r="WDG203" s="2"/>
      <c r="WDH203" s="2"/>
      <c r="WDI203" s="2"/>
      <c r="WDJ203" s="2"/>
      <c r="WDK203" s="2"/>
      <c r="WDL203" s="2"/>
      <c r="WDM203" s="2"/>
      <c r="WDN203" s="2"/>
      <c r="WDO203" s="2"/>
      <c r="WDP203" s="2"/>
      <c r="WDQ203" s="2"/>
      <c r="WDR203" s="2"/>
      <c r="WDS203" s="2"/>
      <c r="WDT203" s="2"/>
      <c r="WDU203" s="2"/>
      <c r="WDV203" s="2"/>
      <c r="WDW203" s="2"/>
      <c r="WDX203" s="2"/>
      <c r="WDY203" s="2"/>
      <c r="WDZ203" s="2"/>
      <c r="WEA203" s="2"/>
      <c r="WEB203" s="2"/>
      <c r="WEC203" s="2"/>
      <c r="WED203" s="2"/>
      <c r="WEE203" s="2"/>
      <c r="WEF203" s="2"/>
      <c r="WEG203" s="2"/>
      <c r="WEH203" s="2"/>
      <c r="WEI203" s="2"/>
      <c r="WEJ203" s="2"/>
      <c r="WEK203" s="2"/>
      <c r="WEL203" s="2"/>
      <c r="WEM203" s="2"/>
      <c r="WEN203" s="2"/>
      <c r="WEO203" s="2"/>
      <c r="WEP203" s="2"/>
      <c r="WEQ203" s="2"/>
      <c r="WER203" s="2"/>
      <c r="WES203" s="2"/>
      <c r="WET203" s="2"/>
      <c r="WEU203" s="2"/>
      <c r="WEV203" s="2"/>
      <c r="WEW203" s="2"/>
      <c r="WEX203" s="2"/>
      <c r="WEY203" s="2"/>
      <c r="WEZ203" s="2"/>
      <c r="WFA203" s="2"/>
      <c r="WFB203" s="2"/>
      <c r="WFC203" s="2"/>
      <c r="WFD203" s="2"/>
      <c r="WFE203" s="2"/>
      <c r="WFF203" s="2"/>
      <c r="WFG203" s="2"/>
      <c r="WFH203" s="2"/>
      <c r="WFI203" s="2"/>
      <c r="WFJ203" s="2"/>
      <c r="WFK203" s="2"/>
      <c r="WFL203" s="2"/>
      <c r="WFM203" s="2"/>
      <c r="WFN203" s="2"/>
      <c r="WFO203" s="2"/>
      <c r="WFP203" s="2"/>
      <c r="WFQ203" s="2"/>
      <c r="WFR203" s="2"/>
      <c r="WFS203" s="2"/>
      <c r="WFT203" s="2"/>
      <c r="WFU203" s="2"/>
      <c r="WFV203" s="2"/>
      <c r="WFW203" s="2"/>
      <c r="WFX203" s="2"/>
      <c r="WFY203" s="2"/>
      <c r="WFZ203" s="2"/>
      <c r="WGA203" s="2"/>
      <c r="WGB203" s="2"/>
      <c r="WGC203" s="2"/>
      <c r="WGD203" s="2"/>
      <c r="WGE203" s="2"/>
      <c r="WGF203" s="2"/>
      <c r="WGG203" s="2"/>
      <c r="WGH203" s="2"/>
      <c r="WGI203" s="2"/>
      <c r="WGJ203" s="2"/>
      <c r="WGK203" s="2"/>
      <c r="WGL203" s="2"/>
      <c r="WGM203" s="2"/>
      <c r="WGN203" s="2"/>
      <c r="WGO203" s="2"/>
      <c r="WGP203" s="2"/>
      <c r="WGQ203" s="2"/>
      <c r="WGR203" s="2"/>
      <c r="WGS203" s="2"/>
      <c r="WGT203" s="2"/>
      <c r="WGU203" s="2"/>
      <c r="WGV203" s="2"/>
      <c r="WGW203" s="2"/>
      <c r="WGX203" s="2"/>
      <c r="WGY203" s="2"/>
      <c r="WGZ203" s="2"/>
      <c r="WHA203" s="2"/>
      <c r="WHB203" s="2"/>
      <c r="WHC203" s="2"/>
      <c r="WHD203" s="2"/>
      <c r="WHE203" s="2"/>
      <c r="WHF203" s="2"/>
      <c r="WHG203" s="2"/>
      <c r="WHH203" s="2"/>
      <c r="WHI203" s="2"/>
      <c r="WHJ203" s="2"/>
      <c r="WHK203" s="2"/>
      <c r="WHL203" s="2"/>
      <c r="WHM203" s="2"/>
      <c r="WHN203" s="2"/>
      <c r="WHO203" s="2"/>
      <c r="WHP203" s="2"/>
      <c r="WHQ203" s="2"/>
      <c r="WHR203" s="2"/>
      <c r="WHS203" s="2"/>
      <c r="WHT203" s="2"/>
      <c r="WHU203" s="2"/>
      <c r="WHV203" s="2"/>
      <c r="WHW203" s="2"/>
      <c r="WHX203" s="2"/>
      <c r="WHY203" s="2"/>
      <c r="WHZ203" s="2"/>
      <c r="WIA203" s="2"/>
      <c r="WIB203" s="2"/>
      <c r="WIC203" s="2"/>
      <c r="WID203" s="2"/>
      <c r="WIE203" s="2"/>
      <c r="WIF203" s="2"/>
      <c r="WIG203" s="2"/>
      <c r="WIH203" s="2"/>
      <c r="WII203" s="2"/>
      <c r="WIJ203" s="2"/>
      <c r="WIK203" s="2"/>
      <c r="WIL203" s="2"/>
      <c r="WIM203" s="2"/>
      <c r="WIN203" s="2"/>
      <c r="WIO203" s="2"/>
      <c r="WIP203" s="2"/>
      <c r="WIQ203" s="2"/>
      <c r="WIR203" s="2"/>
      <c r="WIS203" s="2"/>
      <c r="WIT203" s="2"/>
      <c r="WIU203" s="2"/>
      <c r="WIV203" s="2"/>
      <c r="WIW203" s="2"/>
      <c r="WIX203" s="2"/>
      <c r="WIY203" s="2"/>
      <c r="WIZ203" s="2"/>
      <c r="WJA203" s="2"/>
      <c r="WJB203" s="2"/>
      <c r="WJC203" s="2"/>
      <c r="WJD203" s="2"/>
      <c r="WJE203" s="2"/>
      <c r="WJF203" s="2"/>
      <c r="WJG203" s="2"/>
      <c r="WJH203" s="2"/>
      <c r="WJI203" s="2"/>
      <c r="WJJ203" s="2"/>
      <c r="WJK203" s="2"/>
      <c r="WJL203" s="2"/>
      <c r="WJM203" s="2"/>
      <c r="WJN203" s="2"/>
      <c r="WJO203" s="2"/>
      <c r="WJP203" s="2"/>
      <c r="WJQ203" s="2"/>
      <c r="WJR203" s="2"/>
      <c r="WJS203" s="2"/>
      <c r="WJT203" s="2"/>
      <c r="WJU203" s="2"/>
      <c r="WJV203" s="2"/>
      <c r="WJW203" s="2"/>
      <c r="WJX203" s="2"/>
      <c r="WJY203" s="2"/>
      <c r="WJZ203" s="2"/>
      <c r="WKA203" s="2"/>
      <c r="WKB203" s="2"/>
      <c r="WKC203" s="2"/>
      <c r="WKD203" s="2"/>
      <c r="WKE203" s="2"/>
      <c r="WKF203" s="2"/>
      <c r="WKG203" s="2"/>
      <c r="WKH203" s="2"/>
      <c r="WKI203" s="2"/>
      <c r="WKJ203" s="2"/>
      <c r="WKK203" s="2"/>
      <c r="WKL203" s="2"/>
      <c r="WKM203" s="2"/>
      <c r="WKN203" s="2"/>
      <c r="WKO203" s="2"/>
      <c r="WKP203" s="2"/>
      <c r="WKQ203" s="2"/>
      <c r="WKR203" s="2"/>
      <c r="WKS203" s="2"/>
      <c r="WKT203" s="2"/>
      <c r="WKU203" s="2"/>
      <c r="WKV203" s="2"/>
      <c r="WKW203" s="2"/>
      <c r="WKX203" s="2"/>
      <c r="WKY203" s="2"/>
      <c r="WKZ203" s="2"/>
      <c r="WLA203" s="2"/>
      <c r="WLB203" s="2"/>
      <c r="WLC203" s="2"/>
      <c r="WLD203" s="2"/>
      <c r="WLE203" s="2"/>
      <c r="WLF203" s="2"/>
      <c r="WLG203" s="2"/>
      <c r="WLH203" s="2"/>
      <c r="WLI203" s="2"/>
      <c r="WLJ203" s="2"/>
      <c r="WLK203" s="2"/>
      <c r="WLL203" s="2"/>
      <c r="WLM203" s="2"/>
      <c r="WLN203" s="2"/>
      <c r="WLO203" s="2"/>
      <c r="WLP203" s="2"/>
      <c r="WLQ203" s="2"/>
      <c r="WLR203" s="2"/>
      <c r="WLS203" s="2"/>
      <c r="WLT203" s="2"/>
      <c r="WLU203" s="2"/>
      <c r="WLV203" s="2"/>
      <c r="WLW203" s="2"/>
      <c r="WLX203" s="2"/>
      <c r="WLY203" s="2"/>
      <c r="WLZ203" s="2"/>
      <c r="WMA203" s="2"/>
      <c r="WMB203" s="2"/>
      <c r="WMC203" s="2"/>
      <c r="WMD203" s="2"/>
      <c r="WME203" s="2"/>
      <c r="WMF203" s="2"/>
      <c r="WMG203" s="2"/>
      <c r="WMH203" s="2"/>
      <c r="WMI203" s="2"/>
      <c r="WMJ203" s="2"/>
      <c r="WMK203" s="2"/>
      <c r="WML203" s="2"/>
      <c r="WMM203" s="2"/>
      <c r="WMN203" s="2"/>
      <c r="WMO203" s="2"/>
      <c r="WMP203" s="2"/>
      <c r="WMQ203" s="2"/>
      <c r="WMR203" s="2"/>
      <c r="WMS203" s="2"/>
      <c r="WMT203" s="2"/>
      <c r="WMU203" s="2"/>
      <c r="WMV203" s="2"/>
      <c r="WMW203" s="2"/>
      <c r="WMX203" s="2"/>
      <c r="WMY203" s="2"/>
      <c r="WMZ203" s="2"/>
      <c r="WNA203" s="2"/>
      <c r="WNB203" s="2"/>
      <c r="WNC203" s="2"/>
      <c r="WND203" s="2"/>
      <c r="WNE203" s="2"/>
      <c r="WNF203" s="2"/>
      <c r="WNG203" s="2"/>
      <c r="WNH203" s="2"/>
      <c r="WNI203" s="2"/>
      <c r="WNJ203" s="2"/>
      <c r="WNK203" s="2"/>
      <c r="WNL203" s="2"/>
      <c r="WNM203" s="2"/>
      <c r="WNN203" s="2"/>
      <c r="WNO203" s="2"/>
      <c r="WNP203" s="2"/>
      <c r="WNQ203" s="2"/>
      <c r="WNR203" s="2"/>
      <c r="WNS203" s="2"/>
      <c r="WNT203" s="2"/>
      <c r="WNU203" s="2"/>
      <c r="WNV203" s="2"/>
      <c r="WNW203" s="2"/>
      <c r="WNX203" s="2"/>
      <c r="WNY203" s="2"/>
      <c r="WNZ203" s="2"/>
      <c r="WOA203" s="2"/>
      <c r="WOB203" s="2"/>
      <c r="WOC203" s="2"/>
      <c r="WOD203" s="2"/>
      <c r="WOE203" s="2"/>
      <c r="WOF203" s="2"/>
      <c r="WOG203" s="2"/>
      <c r="WOH203" s="2"/>
      <c r="WOI203" s="2"/>
      <c r="WOJ203" s="2"/>
      <c r="WOK203" s="2"/>
      <c r="WOL203" s="2"/>
      <c r="WOM203" s="2"/>
      <c r="WRG203" s="4"/>
      <c r="WRH203" s="4"/>
      <c r="WRI203" s="4"/>
      <c r="WRJ203" s="4"/>
      <c r="WRK203" s="4"/>
      <c r="WRL203" s="4"/>
      <c r="WRM203" s="4"/>
      <c r="WRN203" s="4"/>
      <c r="WRO203" s="4"/>
      <c r="WRP203" s="4"/>
      <c r="WRQ203" s="4"/>
      <c r="WRR203" s="4"/>
      <c r="WRS203" s="4"/>
      <c r="WRT203" s="4"/>
      <c r="WRU203" s="4"/>
      <c r="WRV203" s="4"/>
      <c r="WRW203" s="4"/>
      <c r="WRX203" s="4"/>
      <c r="WRY203" s="4"/>
      <c r="WRZ203" s="4"/>
      <c r="WSA203" s="4"/>
      <c r="WSB203" s="4"/>
      <c r="WSC203" s="4"/>
      <c r="WSD203" s="4"/>
      <c r="WSE203" s="4"/>
      <c r="WSF203" s="4"/>
      <c r="WSG203" s="4"/>
      <c r="WSH203" s="4"/>
      <c r="WSI203" s="4"/>
      <c r="WSJ203" s="4"/>
      <c r="WSK203" s="4"/>
      <c r="WSL203" s="4"/>
      <c r="WSM203" s="4"/>
      <c r="WSN203" s="4"/>
      <c r="WSO203" s="4"/>
      <c r="WSP203" s="4"/>
      <c r="WSQ203" s="4"/>
      <c r="WSR203" s="4"/>
      <c r="WSS203" s="4"/>
      <c r="WST203" s="4"/>
      <c r="WSU203" s="4"/>
      <c r="WSV203" s="4"/>
      <c r="WSW203" s="4"/>
      <c r="WSX203" s="4"/>
      <c r="WSY203" s="4"/>
      <c r="WSZ203" s="4"/>
      <c r="WTA203" s="4"/>
      <c r="WTB203" s="4"/>
      <c r="WTC203" s="4"/>
      <c r="WTD203" s="4"/>
      <c r="WTE203" s="4"/>
      <c r="WTF203" s="4"/>
      <c r="WTG203" s="4"/>
      <c r="WTH203" s="4"/>
      <c r="WTI203" s="4"/>
      <c r="WTJ203" s="4"/>
      <c r="WTK203" s="4"/>
      <c r="WTL203" s="4"/>
      <c r="WTM203" s="4"/>
      <c r="WTN203" s="4"/>
      <c r="WTO203" s="4"/>
      <c r="WTP203" s="4"/>
      <c r="WTQ203" s="4"/>
      <c r="WTR203" s="4"/>
      <c r="WTS203" s="4"/>
      <c r="WTT203" s="4"/>
      <c r="WTU203" s="4"/>
      <c r="WTV203" s="4"/>
      <c r="WTW203" s="4"/>
      <c r="WTX203" s="4"/>
      <c r="WTY203" s="4"/>
      <c r="WTZ203" s="4"/>
      <c r="WUA203" s="4"/>
      <c r="WUB203" s="4"/>
      <c r="WUC203" s="4"/>
      <c r="WUD203" s="4"/>
      <c r="WUE203" s="4"/>
      <c r="WUF203" s="4"/>
      <c r="WUG203" s="4"/>
      <c r="WUH203" s="4"/>
      <c r="WUI203" s="4"/>
      <c r="WUJ203" s="4"/>
      <c r="WUK203" s="4"/>
      <c r="WUL203" s="4"/>
      <c r="WUM203" s="4"/>
      <c r="WUN203" s="4"/>
      <c r="WUO203" s="4"/>
      <c r="WUP203" s="4"/>
      <c r="WUQ203" s="4"/>
      <c r="WUR203" s="4"/>
      <c r="WUS203" s="4"/>
      <c r="WUT203" s="4"/>
      <c r="WUU203" s="4"/>
      <c r="WUV203" s="4"/>
      <c r="WUW203" s="4"/>
      <c r="WUX203" s="4"/>
      <c r="WUY203" s="4"/>
      <c r="WUZ203" s="4"/>
      <c r="WVA203" s="4"/>
      <c r="WVB203" s="4"/>
      <c r="WVC203" s="4"/>
      <c r="WVD203" s="4"/>
      <c r="WVE203" s="4"/>
      <c r="WVF203" s="4"/>
      <c r="WVG203" s="4"/>
      <c r="WVH203" s="4"/>
      <c r="WVI203" s="4"/>
      <c r="WVJ203" s="4"/>
      <c r="WVK203" s="4"/>
      <c r="WVL203" s="4"/>
      <c r="WVM203" s="4"/>
      <c r="WVN203" s="4"/>
      <c r="WVO203" s="4"/>
      <c r="WVP203" s="4"/>
      <c r="WVQ203" s="4"/>
      <c r="WVR203" s="4"/>
      <c r="WVS203" s="4"/>
      <c r="WVT203" s="4"/>
      <c r="WVU203" s="4"/>
      <c r="WVV203" s="4"/>
      <c r="WVW203" s="4"/>
      <c r="WVX203" s="4"/>
      <c r="WVY203" s="4"/>
      <c r="WVZ203" s="4"/>
      <c r="WWA203" s="4"/>
      <c r="WWB203" s="4"/>
      <c r="WWC203" s="4"/>
      <c r="WWD203" s="4"/>
      <c r="WWE203" s="4"/>
      <c r="WWF203" s="4"/>
      <c r="WWG203" s="4"/>
      <c r="WWH203" s="4"/>
      <c r="WWI203" s="4"/>
      <c r="WWJ203" s="4"/>
      <c r="WWK203" s="4"/>
      <c r="WWL203" s="4"/>
      <c r="WWM203" s="4"/>
      <c r="WWN203" s="4"/>
      <c r="WWO203" s="4"/>
      <c r="WWP203" s="4"/>
      <c r="WWQ203" s="4"/>
      <c r="WWR203" s="4"/>
      <c r="WWS203" s="4"/>
      <c r="WWT203" s="4"/>
      <c r="WWU203" s="4"/>
      <c r="WWV203" s="4"/>
      <c r="WWW203" s="4"/>
      <c r="WWX203" s="4"/>
      <c r="WWY203" s="4"/>
      <c r="WWZ203" s="4"/>
      <c r="WXA203" s="4"/>
      <c r="WXB203" s="4"/>
      <c r="WXC203" s="4"/>
      <c r="WXD203" s="4"/>
      <c r="WXE203" s="4"/>
      <c r="WXF203" s="4"/>
      <c r="WXG203" s="4"/>
      <c r="WXH203" s="4"/>
      <c r="WXI203" s="4"/>
      <c r="WXJ203" s="4"/>
      <c r="WXK203" s="4"/>
      <c r="WXL203" s="4"/>
      <c r="WXM203" s="4"/>
      <c r="WXN203" s="4"/>
      <c r="WXO203" s="4"/>
      <c r="WXP203" s="4"/>
      <c r="WXQ203" s="4"/>
      <c r="WXR203" s="4"/>
      <c r="WXS203" s="4"/>
      <c r="WXT203" s="4"/>
      <c r="WXU203" s="4"/>
      <c r="WXV203" s="4"/>
      <c r="WXW203" s="4"/>
      <c r="WXX203" s="4"/>
      <c r="WXY203" s="4"/>
      <c r="WXZ203" s="4"/>
      <c r="WYA203" s="4"/>
      <c r="WYB203" s="4"/>
      <c r="WYC203" s="4"/>
      <c r="WYD203" s="4"/>
      <c r="WYE203" s="4"/>
      <c r="WYF203" s="4"/>
      <c r="WYG203" s="4"/>
      <c r="WYH203" s="4"/>
      <c r="WYI203" s="4"/>
      <c r="WYJ203" s="4"/>
      <c r="WYK203" s="4"/>
      <c r="WYL203" s="4"/>
      <c r="WYM203" s="4"/>
      <c r="WYN203" s="4"/>
      <c r="WYO203" s="4"/>
      <c r="WYP203" s="4"/>
      <c r="WYQ203" s="4"/>
      <c r="WYR203" s="4"/>
      <c r="WYS203" s="4"/>
      <c r="WYT203" s="4"/>
      <c r="WYU203" s="4"/>
      <c r="WYV203" s="4"/>
      <c r="WYW203" s="4"/>
      <c r="WYX203" s="4"/>
      <c r="WYY203" s="4"/>
      <c r="WYZ203" s="4"/>
      <c r="WZA203" s="4"/>
      <c r="WZB203" s="4"/>
      <c r="WZC203" s="4"/>
      <c r="WZD203" s="4"/>
      <c r="WZE203" s="4"/>
      <c r="WZF203" s="4"/>
      <c r="WZG203" s="4"/>
      <c r="WZH203" s="4"/>
      <c r="WZI203" s="4"/>
      <c r="WZJ203" s="4"/>
      <c r="WZK203" s="4"/>
      <c r="WZL203" s="4"/>
      <c r="WZM203" s="4"/>
      <c r="WZN203" s="4"/>
      <c r="WZO203" s="4"/>
      <c r="WZP203" s="4"/>
      <c r="WZQ203" s="4"/>
      <c r="WZR203" s="4"/>
      <c r="WZS203" s="4"/>
      <c r="WZT203" s="4"/>
      <c r="WZU203" s="4"/>
      <c r="WZV203" s="4"/>
      <c r="WZW203" s="4"/>
      <c r="WZX203" s="4"/>
      <c r="WZY203" s="4"/>
      <c r="WZZ203" s="4"/>
      <c r="XAA203" s="4"/>
      <c r="XAB203" s="4"/>
      <c r="XAC203" s="4"/>
      <c r="XAD203" s="4"/>
      <c r="XAE203" s="4"/>
      <c r="XAF203" s="4"/>
      <c r="XAG203" s="4"/>
      <c r="XAH203" s="4"/>
      <c r="XAI203" s="4"/>
      <c r="XAJ203" s="4"/>
      <c r="XAK203" s="4"/>
      <c r="XAL203" s="4"/>
      <c r="XAM203" s="4"/>
      <c r="XAN203" s="4"/>
      <c r="XAO203" s="4"/>
      <c r="XAP203" s="4"/>
      <c r="XAQ203" s="4"/>
      <c r="XAR203" s="4"/>
      <c r="XAS203" s="4"/>
      <c r="XAT203" s="4"/>
      <c r="XAU203" s="4"/>
      <c r="XAV203" s="4"/>
      <c r="XAW203" s="4"/>
      <c r="XAX203" s="4"/>
      <c r="XAY203" s="4"/>
      <c r="XAZ203" s="4"/>
      <c r="XBA203" s="4"/>
      <c r="XBB203" s="4"/>
      <c r="XBC203" s="4"/>
      <c r="XBD203" s="4"/>
      <c r="XBE203" s="4"/>
      <c r="XBF203" s="4"/>
      <c r="XBG203" s="4"/>
      <c r="XBH203" s="4"/>
      <c r="XBI203" s="4"/>
      <c r="XBJ203" s="4"/>
      <c r="XBK203" s="4"/>
      <c r="XBL203" s="4"/>
      <c r="XBM203" s="4"/>
      <c r="XBN203" s="4"/>
      <c r="XBO203" s="4"/>
      <c r="XBP203" s="4"/>
      <c r="XBQ203" s="4"/>
      <c r="XBR203" s="4"/>
      <c r="XBS203" s="4"/>
      <c r="XBT203" s="4"/>
      <c r="XBU203" s="4"/>
      <c r="XBV203" s="4"/>
      <c r="XBW203" s="4"/>
      <c r="XBX203" s="4"/>
      <c r="XBY203" s="4"/>
      <c r="XBZ203" s="4"/>
      <c r="XCA203" s="4"/>
      <c r="XCB203" s="4"/>
      <c r="XCC203" s="4"/>
      <c r="XCD203" s="4"/>
      <c r="XCE203" s="4"/>
      <c r="XCF203" s="4"/>
      <c r="XCG203" s="4"/>
      <c r="XCH203" s="4"/>
      <c r="XCI203" s="4"/>
      <c r="XCJ203" s="4"/>
      <c r="XCK203" s="4"/>
      <c r="XCL203" s="4"/>
      <c r="XCM203" s="4"/>
      <c r="XCN203" s="4"/>
      <c r="XCO203" s="4"/>
      <c r="XCP203" s="4"/>
      <c r="XCQ203" s="4"/>
      <c r="XCR203" s="4"/>
      <c r="XCS203" s="4"/>
      <c r="XCT203" s="4"/>
      <c r="XCU203" s="4"/>
      <c r="XCV203" s="4"/>
      <c r="XCW203" s="4"/>
      <c r="XCX203" s="4"/>
      <c r="XCY203" s="4"/>
      <c r="XCZ203" s="4"/>
      <c r="XDA203" s="4"/>
      <c r="XDB203" s="4"/>
      <c r="XDC203" s="4"/>
      <c r="XDD203" s="4"/>
      <c r="XDE203" s="4"/>
      <c r="XDF203" s="4"/>
      <c r="XDG203" s="4"/>
      <c r="XDH203" s="4"/>
      <c r="XDI203" s="4"/>
      <c r="XDJ203" s="4"/>
      <c r="XDK203" s="4"/>
      <c r="XDL203" s="4"/>
      <c r="XDM203" s="4"/>
      <c r="XDN203" s="4"/>
      <c r="XDO203" s="4"/>
      <c r="XDP203" s="4"/>
      <c r="XDQ203" s="4"/>
      <c r="XDR203" s="4"/>
      <c r="XDS203" s="4"/>
      <c r="XDT203" s="4"/>
      <c r="XDU203" s="4"/>
      <c r="XDV203" s="4"/>
      <c r="XDW203" s="4"/>
      <c r="XDX203" s="4"/>
      <c r="XDY203" s="4"/>
      <c r="XDZ203" s="4"/>
      <c r="XEA203" s="4"/>
      <c r="XEB203" s="4"/>
      <c r="XEC203" s="4"/>
      <c r="XED203" s="4"/>
      <c r="XEE203" s="4"/>
      <c r="XEF203" s="4"/>
      <c r="XEG203" s="4"/>
      <c r="XEH203" s="4"/>
      <c r="XEI203" s="4"/>
      <c r="XEJ203" s="4"/>
      <c r="XEK203" s="4"/>
      <c r="XEL203" s="4"/>
      <c r="XEM203" s="4"/>
      <c r="XEN203" s="4"/>
      <c r="XEO203" s="4"/>
      <c r="XEP203" s="4"/>
      <c r="XEQ203" s="4"/>
      <c r="XER203" s="4"/>
      <c r="XES203" s="4"/>
      <c r="XET203" s="4"/>
      <c r="XEU203" s="4"/>
      <c r="XEV203" s="4"/>
      <c r="XEW203" s="4"/>
      <c r="XEX203" s="4"/>
      <c r="XEY203" s="4"/>
      <c r="XEZ203" s="4"/>
      <c r="XFA203" s="4"/>
      <c r="XFB203" s="4"/>
      <c r="XFC203" s="4"/>
    </row>
    <row r="204" customFormat="false" ht="13.8" hidden="false" customHeight="false" outlineLevel="0" collapsed="false">
      <c r="A204" s="78"/>
      <c r="B204" s="21" t="s">
        <v>29</v>
      </c>
      <c r="C204" s="29" t="s">
        <v>30</v>
      </c>
      <c r="D204" s="21" t="n">
        <v>100</v>
      </c>
      <c r="E204" s="27" t="n">
        <v>0.4</v>
      </c>
      <c r="F204" s="27" t="n">
        <v>0.4</v>
      </c>
      <c r="G204" s="27" t="n">
        <v>9.8</v>
      </c>
      <c r="H204" s="27" t="n">
        <v>47</v>
      </c>
      <c r="I204" s="27"/>
      <c r="J204" s="27" t="n">
        <v>0.03</v>
      </c>
      <c r="K204" s="27" t="n">
        <v>0.02</v>
      </c>
      <c r="L204" s="27" t="n">
        <v>10</v>
      </c>
      <c r="M204" s="27" t="n">
        <v>16</v>
      </c>
      <c r="N204" s="27" t="n">
        <v>9</v>
      </c>
      <c r="O204" s="27" t="n">
        <v>11</v>
      </c>
      <c r="P204" s="27" t="n">
        <v>2.2</v>
      </c>
      <c r="Q204" s="27"/>
      <c r="R204" s="27"/>
      <c r="S204" s="27"/>
      <c r="T204" s="27"/>
      <c r="U204" s="27"/>
      <c r="V204" s="21"/>
      <c r="W204" s="21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</row>
    <row r="205" customFormat="false" ht="13.8" hidden="false" customHeight="false" outlineLevel="0" collapsed="false">
      <c r="A205" s="78"/>
      <c r="B205" s="21" t="s">
        <v>147</v>
      </c>
      <c r="C205" s="26" t="s">
        <v>148</v>
      </c>
      <c r="D205" s="21" t="n">
        <v>180</v>
      </c>
      <c r="E205" s="27" t="n">
        <f aca="false">BD205*180/200</f>
        <v>0.27</v>
      </c>
      <c r="F205" s="27" t="n">
        <f aca="false">BE205*180/200</f>
        <v>0.09</v>
      </c>
      <c r="G205" s="27" t="n">
        <f aca="false">BF205*180/200</f>
        <v>9.27</v>
      </c>
      <c r="H205" s="27" t="n">
        <f aca="false">BG205*180/200</f>
        <v>38.52</v>
      </c>
      <c r="I205" s="27" t="n">
        <f aca="false">BH205*180/200</f>
        <v>3.672</v>
      </c>
      <c r="J205" s="27" t="n">
        <f aca="false">BI205*180/200</f>
        <v>0.009</v>
      </c>
      <c r="K205" s="27" t="n">
        <f aca="false">BJ205*180/200</f>
        <v>0.009</v>
      </c>
      <c r="L205" s="27" t="n">
        <f aca="false">BK205*180/200</f>
        <v>2.25</v>
      </c>
      <c r="M205" s="27" t="n">
        <f aca="false">BL205*180/200</f>
        <v>11.7</v>
      </c>
      <c r="N205" s="27" t="n">
        <f aca="false">BM205*180/200</f>
        <v>8.19</v>
      </c>
      <c r="O205" s="27" t="n">
        <f aca="false">BN205*180/200</f>
        <v>9</v>
      </c>
      <c r="P205" s="27" t="n">
        <f aca="false">BO205*180/200</f>
        <v>0.171</v>
      </c>
      <c r="Q205" s="27" t="n">
        <v>0.6</v>
      </c>
      <c r="R205" s="27" t="n">
        <v>0.2</v>
      </c>
      <c r="S205" s="27" t="n">
        <v>15.2</v>
      </c>
      <c r="T205" s="27" t="n">
        <v>65.3</v>
      </c>
      <c r="U205" s="28" t="n">
        <v>98</v>
      </c>
      <c r="V205" s="21" t="n">
        <v>0.01</v>
      </c>
      <c r="W205" s="21" t="n">
        <v>0.05</v>
      </c>
      <c r="X205" s="27" t="n">
        <v>80</v>
      </c>
      <c r="Y205" s="27" t="n">
        <v>11</v>
      </c>
      <c r="Z205" s="27" t="n">
        <v>3</v>
      </c>
      <c r="AA205" s="27" t="n">
        <v>3</v>
      </c>
      <c r="AB205" s="27" t="n">
        <v>0.54</v>
      </c>
      <c r="BD205" s="27" t="n">
        <v>0.3</v>
      </c>
      <c r="BE205" s="27" t="n">
        <v>0.1</v>
      </c>
      <c r="BF205" s="27" t="n">
        <v>10.3</v>
      </c>
      <c r="BG205" s="27" t="n">
        <v>42.8</v>
      </c>
      <c r="BH205" s="27" t="n">
        <v>4.08</v>
      </c>
      <c r="BI205" s="27" t="n">
        <v>0.01</v>
      </c>
      <c r="BJ205" s="27" t="n">
        <v>0.01</v>
      </c>
      <c r="BK205" s="27" t="n">
        <v>2.5</v>
      </c>
      <c r="BL205" s="27" t="n">
        <v>13</v>
      </c>
      <c r="BM205" s="27" t="n">
        <v>9.1</v>
      </c>
      <c r="BN205" s="27" t="n">
        <v>10</v>
      </c>
      <c r="BO205" s="27" t="n">
        <v>0.19</v>
      </c>
    </row>
    <row r="206" s="2" customFormat="true" ht="13.8" hidden="false" customHeight="false" outlineLevel="0" collapsed="false">
      <c r="A206" s="66"/>
      <c r="B206" s="14" t="s">
        <v>31</v>
      </c>
      <c r="C206" s="57" t="s">
        <v>91</v>
      </c>
      <c r="D206" s="21" t="n">
        <v>200</v>
      </c>
      <c r="E206" s="27" t="n">
        <v>6</v>
      </c>
      <c r="F206" s="27" t="n">
        <v>6.4</v>
      </c>
      <c r="G206" s="27" t="n">
        <v>9.4</v>
      </c>
      <c r="H206" s="27" t="n">
        <v>120</v>
      </c>
      <c r="I206" s="27" t="n">
        <v>0</v>
      </c>
      <c r="J206" s="21" t="n">
        <v>3</v>
      </c>
      <c r="K206" s="21" t="n">
        <v>14</v>
      </c>
      <c r="L206" s="27" t="n">
        <v>2</v>
      </c>
      <c r="M206" s="27" t="n">
        <v>240</v>
      </c>
      <c r="N206" s="27" t="n">
        <v>7</v>
      </c>
      <c r="O206" s="27" t="n">
        <v>18</v>
      </c>
      <c r="P206" s="27" t="n">
        <v>1</v>
      </c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Q206" s="70"/>
      <c r="AR206" s="70"/>
      <c r="AS206" s="70"/>
      <c r="AT206" s="70"/>
      <c r="AU206" s="71"/>
      <c r="AV206" s="72"/>
      <c r="AW206" s="72"/>
      <c r="AX206" s="72"/>
      <c r="AY206" s="70"/>
      <c r="AZ206" s="70"/>
      <c r="BA206" s="70"/>
      <c r="BB206" s="70"/>
      <c r="BD206" s="27"/>
      <c r="BE206" s="27"/>
      <c r="BF206" s="27"/>
      <c r="BG206" s="27"/>
      <c r="BH206" s="27"/>
      <c r="BI206" s="27"/>
      <c r="BJ206" s="27"/>
      <c r="BK206" s="73"/>
      <c r="BL206" s="27"/>
      <c r="BM206" s="27"/>
      <c r="BN206" s="27"/>
      <c r="BO206" s="27"/>
      <c r="WNL206" s="3"/>
      <c r="WNM206" s="3"/>
      <c r="WNN206" s="3"/>
      <c r="WNO206" s="3"/>
      <c r="WNP206" s="3"/>
      <c r="WNQ206" s="3"/>
      <c r="WNR206" s="3"/>
      <c r="WNS206" s="3"/>
      <c r="WNT206" s="3"/>
      <c r="WNU206" s="3"/>
      <c r="WNV206" s="3"/>
      <c r="WNW206" s="3"/>
      <c r="WNX206" s="3"/>
      <c r="WNY206" s="3"/>
      <c r="WNZ206" s="3"/>
      <c r="WOA206" s="3"/>
      <c r="WOB206" s="3"/>
      <c r="WOC206" s="3"/>
      <c r="WOD206" s="3"/>
      <c r="WOE206" s="3"/>
      <c r="WOF206" s="3"/>
      <c r="WOG206" s="3"/>
      <c r="WOH206" s="3"/>
      <c r="WOI206" s="3"/>
      <c r="WOJ206" s="3"/>
      <c r="WOK206" s="3"/>
      <c r="WOL206" s="3"/>
      <c r="WOM206" s="3"/>
      <c r="WON206" s="3"/>
      <c r="WOO206" s="3"/>
      <c r="WOP206" s="3"/>
      <c r="WOQ206" s="3"/>
      <c r="WOR206" s="3"/>
      <c r="WOS206" s="3"/>
      <c r="WOT206" s="3"/>
      <c r="WOU206" s="3"/>
      <c r="WOV206" s="3"/>
      <c r="WOW206" s="3"/>
      <c r="WOX206" s="3"/>
      <c r="WOY206" s="3"/>
      <c r="WOZ206" s="3"/>
      <c r="WPA206" s="3"/>
      <c r="WPB206" s="3"/>
      <c r="WPC206" s="3"/>
      <c r="WPD206" s="3"/>
      <c r="WPE206" s="3"/>
      <c r="WPF206" s="3"/>
      <c r="WPG206" s="3"/>
      <c r="WPH206" s="3"/>
      <c r="WPI206" s="3"/>
      <c r="WPJ206" s="3"/>
      <c r="WPK206" s="3"/>
      <c r="WPL206" s="3"/>
      <c r="WPM206" s="3"/>
      <c r="WPN206" s="3"/>
      <c r="WPO206" s="3"/>
      <c r="WPP206" s="3"/>
      <c r="WPQ206" s="3"/>
      <c r="WPR206" s="3"/>
      <c r="WPS206" s="3"/>
      <c r="WPT206" s="3"/>
      <c r="WPU206" s="3"/>
      <c r="WPV206" s="3"/>
      <c r="WPW206" s="3"/>
      <c r="WPX206" s="3"/>
      <c r="WPY206" s="3"/>
      <c r="WPZ206" s="3"/>
      <c r="WQA206" s="3"/>
      <c r="WQB206" s="3"/>
      <c r="WQC206" s="3"/>
      <c r="WQD206" s="3"/>
      <c r="WQE206" s="3"/>
      <c r="WQF206" s="3"/>
      <c r="WQG206" s="3"/>
      <c r="WQH206" s="3"/>
      <c r="WQI206" s="3"/>
      <c r="WQJ206" s="3"/>
      <c r="WQK206" s="3"/>
      <c r="WQL206" s="3"/>
      <c r="WQM206" s="3"/>
      <c r="WQN206" s="3"/>
      <c r="WQO206" s="3"/>
      <c r="WQP206" s="3"/>
      <c r="WQQ206" s="3"/>
      <c r="WQR206" s="3"/>
      <c r="WQS206" s="3"/>
      <c r="WQT206" s="3"/>
      <c r="WQU206" s="3"/>
      <c r="WQV206" s="3"/>
      <c r="WQW206" s="3"/>
      <c r="WQX206" s="3"/>
      <c r="WQY206" s="3"/>
      <c r="WQZ206" s="3"/>
      <c r="WRA206" s="3"/>
      <c r="WRB206" s="3"/>
      <c r="WRC206" s="3"/>
      <c r="WRD206" s="3"/>
      <c r="WRE206" s="3"/>
      <c r="WRF206" s="3"/>
      <c r="WRG206" s="4"/>
      <c r="XFD206" s="4"/>
    </row>
    <row r="207" customFormat="false" ht="15" hidden="false" customHeight="false" outlineLevel="0" collapsed="false">
      <c r="A207" s="30" t="s">
        <v>51</v>
      </c>
      <c r="B207" s="30"/>
      <c r="C207" s="30"/>
      <c r="D207" s="31" t="n">
        <f aca="false">SUM(D199:D206)</f>
        <v>1010</v>
      </c>
      <c r="E207" s="44"/>
      <c r="F207" s="44"/>
      <c r="G207" s="44"/>
      <c r="H207" s="44"/>
      <c r="I207" s="44"/>
      <c r="J207" s="45"/>
      <c r="K207" s="45"/>
      <c r="L207" s="44"/>
      <c r="M207" s="44"/>
      <c r="N207" s="44"/>
      <c r="O207" s="44"/>
      <c r="P207" s="44"/>
    </row>
    <row r="208" customFormat="false" ht="13.8" hidden="false" customHeight="false" outlineLevel="0" collapsed="false">
      <c r="A208" s="33" t="s">
        <v>128</v>
      </c>
      <c r="B208" s="33"/>
      <c r="C208" s="33"/>
      <c r="D208" s="33"/>
      <c r="E208" s="32" t="n">
        <f aca="false">SUM(E199:E207)</f>
        <v>32.964</v>
      </c>
      <c r="F208" s="32" t="n">
        <f aca="false">SUM(F199:F207)</f>
        <v>29.034</v>
      </c>
      <c r="G208" s="32" t="n">
        <f aca="false">SUM(G199:G207)</f>
        <v>101.972</v>
      </c>
      <c r="H208" s="32" t="n">
        <f aca="false">SUM(H199:H207)</f>
        <v>789.84</v>
      </c>
      <c r="I208" s="32" t="n">
        <f aca="false">SUM(I199:I207)</f>
        <v>103.672</v>
      </c>
      <c r="J208" s="32" t="n">
        <f aca="false">SUM(J199:J207)</f>
        <v>3.202</v>
      </c>
      <c r="K208" s="32" t="n">
        <f aca="false">SUM(K199:K207)</f>
        <v>14.163</v>
      </c>
      <c r="L208" s="32" t="n">
        <f aca="false">SUM(L199:L207)</f>
        <v>32.536</v>
      </c>
      <c r="M208" s="32" t="n">
        <f aca="false">SUM(M199:M207)</f>
        <v>398.007</v>
      </c>
      <c r="N208" s="32" t="n">
        <f aca="false">SUM(N199:N207)</f>
        <v>93.763</v>
      </c>
      <c r="O208" s="32" t="n">
        <f aca="false">SUM(O199:O207)</f>
        <v>270.182</v>
      </c>
      <c r="P208" s="32" t="n">
        <f aca="false">SUM(P199:P207)</f>
        <v>6.912</v>
      </c>
    </row>
    <row r="209" customFormat="false" ht="13.8" hidden="false" customHeight="false" outlineLevel="0" collapsed="false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customFormat="false" ht="13.8" hidden="false" customHeight="false" outlineLevel="0" collapsed="false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customFormat="false" ht="86.25" hidden="false" customHeight="true" outlineLevel="0" collapsed="false">
      <c r="A211" s="6"/>
      <c r="B211" s="6"/>
      <c r="C211" s="7"/>
      <c r="D211" s="6"/>
      <c r="E211" s="6" t="s">
        <v>8</v>
      </c>
      <c r="F211" s="6" t="s">
        <v>9</v>
      </c>
      <c r="G211" s="6" t="s">
        <v>10</v>
      </c>
      <c r="H211" s="49"/>
      <c r="I211" s="11" t="s">
        <v>11</v>
      </c>
      <c r="J211" s="11" t="s">
        <v>12</v>
      </c>
      <c r="K211" s="11" t="s">
        <v>13</v>
      </c>
      <c r="L211" s="11" t="s">
        <v>14</v>
      </c>
      <c r="M211" s="6" t="s">
        <v>15</v>
      </c>
      <c r="N211" s="6" t="s">
        <v>16</v>
      </c>
      <c r="O211" s="6" t="s">
        <v>17</v>
      </c>
      <c r="P211" s="6" t="s">
        <v>18</v>
      </c>
    </row>
    <row r="212" customFormat="false" ht="17.35" hidden="false" customHeight="false" outlineLevel="0" collapsed="false">
      <c r="A212" s="12" t="s">
        <v>149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customFormat="false" ht="15" hidden="false" customHeight="true" outlineLevel="0" collapsed="false">
      <c r="A213" s="13" t="s">
        <v>20</v>
      </c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</row>
    <row r="214" customFormat="false" ht="13.5" hidden="false" customHeight="true" outlineLevel="0" collapsed="false">
      <c r="A214" s="13"/>
      <c r="B214" s="21" t="s">
        <v>150</v>
      </c>
      <c r="C214" s="79" t="s">
        <v>55</v>
      </c>
      <c r="D214" s="14" t="n">
        <v>60</v>
      </c>
      <c r="E214" s="80" t="n">
        <f aca="false">BD214*60/100</f>
        <v>1.638</v>
      </c>
      <c r="F214" s="80" t="n">
        <f aca="false">BE214*60/100</f>
        <v>4.308</v>
      </c>
      <c r="G214" s="80" t="n">
        <f aca="false">BF214*60/100</f>
        <v>8.724</v>
      </c>
      <c r="H214" s="80" t="n">
        <f aca="false">BG214*60/100</f>
        <v>79.8</v>
      </c>
      <c r="I214" s="80" t="n">
        <f aca="false">BH214*60/100</f>
        <v>0</v>
      </c>
      <c r="J214" s="80" t="n">
        <f aca="false">BI214*60/100</f>
        <v>0.024</v>
      </c>
      <c r="K214" s="80" t="n">
        <f aca="false">BJ214*60/100</f>
        <v>0.024</v>
      </c>
      <c r="L214" s="80" t="n">
        <f aca="false">BK214*60/100</f>
        <v>2.802</v>
      </c>
      <c r="M214" s="80" t="n">
        <f aca="false">BL214*60/100</f>
        <v>54.558</v>
      </c>
      <c r="N214" s="80" t="n">
        <f aca="false">BM214*60/100</f>
        <v>10.86</v>
      </c>
      <c r="O214" s="80" t="n">
        <f aca="false">BN214*60/100</f>
        <v>33.48</v>
      </c>
      <c r="P214" s="80" t="n">
        <f aca="false">BO214*60/100</f>
        <v>0.444</v>
      </c>
      <c r="BD214" s="14" t="n">
        <v>2.73</v>
      </c>
      <c r="BE214" s="14" t="n">
        <v>7.18</v>
      </c>
      <c r="BF214" s="14" t="n">
        <v>14.54</v>
      </c>
      <c r="BG214" s="14" t="n">
        <v>133</v>
      </c>
      <c r="BH214" s="14"/>
      <c r="BI214" s="14" t="n">
        <v>0.04</v>
      </c>
      <c r="BJ214" s="14" t="n">
        <v>0.04</v>
      </c>
      <c r="BK214" s="14" t="n">
        <v>4.67</v>
      </c>
      <c r="BL214" s="14" t="n">
        <v>90.93</v>
      </c>
      <c r="BM214" s="14" t="n">
        <v>18.1</v>
      </c>
      <c r="BN214" s="14" t="n">
        <v>55.8</v>
      </c>
      <c r="BO214" s="14" t="n">
        <v>0.74</v>
      </c>
    </row>
    <row r="215" s="1" customFormat="true" ht="13.8" hidden="false" customHeight="false" outlineLevel="0" collapsed="false">
      <c r="A215" s="13"/>
      <c r="B215" s="21" t="s">
        <v>102</v>
      </c>
      <c r="C215" s="15" t="s">
        <v>229</v>
      </c>
      <c r="D215" s="21" t="n">
        <v>90</v>
      </c>
      <c r="E215" s="27" t="n">
        <v>9.31</v>
      </c>
      <c r="F215" s="27" t="n">
        <v>3.07</v>
      </c>
      <c r="G215" s="27" t="n">
        <f aca="false">SUM(CE215*90/100)</f>
        <v>3.465</v>
      </c>
      <c r="H215" s="27" t="n">
        <v>78.3</v>
      </c>
      <c r="I215" s="27" t="n">
        <f aca="false">SUM(CG215*90/100)</f>
        <v>5.49</v>
      </c>
      <c r="J215" s="27" t="n">
        <v>0.06</v>
      </c>
      <c r="K215" s="27" t="n">
        <v>0.05</v>
      </c>
      <c r="L215" s="27" t="n">
        <v>4.27</v>
      </c>
      <c r="M215" s="27" t="n">
        <v>24.89</v>
      </c>
      <c r="N215" s="27" t="n">
        <v>26.79</v>
      </c>
      <c r="O215" s="27" t="n">
        <v>133.96</v>
      </c>
      <c r="P215" s="27" t="n">
        <v>0.57</v>
      </c>
      <c r="BD215" s="27" t="n">
        <v>10.34</v>
      </c>
      <c r="BE215" s="27" t="n">
        <v>3.41</v>
      </c>
      <c r="BF215" s="27" t="n">
        <v>3.85</v>
      </c>
      <c r="BG215" s="27" t="n">
        <v>87</v>
      </c>
      <c r="BH215" s="27" t="n">
        <v>6.1</v>
      </c>
      <c r="BI215" s="21" t="n">
        <v>0.07</v>
      </c>
      <c r="BJ215" s="21" t="n">
        <v>0.06</v>
      </c>
      <c r="BK215" s="27" t="n">
        <v>4.74</v>
      </c>
      <c r="BL215" s="27" t="n">
        <v>27.65</v>
      </c>
      <c r="BM215" s="27" t="n">
        <v>29.77</v>
      </c>
      <c r="BN215" s="27" t="n">
        <v>148.84</v>
      </c>
      <c r="BO215" s="27" t="n">
        <v>0.63</v>
      </c>
      <c r="CC215" s="27" t="n">
        <v>10.28</v>
      </c>
      <c r="CD215" s="27" t="n">
        <v>3.6</v>
      </c>
      <c r="CE215" s="27" t="n">
        <v>3.85</v>
      </c>
      <c r="CF215" s="27" t="n">
        <v>89</v>
      </c>
      <c r="CG215" s="27" t="n">
        <v>6.1</v>
      </c>
      <c r="CH215" s="27" t="n">
        <v>0.08</v>
      </c>
      <c r="CI215" s="27" t="n">
        <v>0.08</v>
      </c>
      <c r="CJ215" s="27" t="n">
        <v>4.43</v>
      </c>
      <c r="CK215" s="27" t="n">
        <v>36.8</v>
      </c>
      <c r="CL215" s="27" t="n">
        <v>45.02</v>
      </c>
      <c r="CM215" s="27" t="n">
        <v>167.14</v>
      </c>
      <c r="CN215" s="27" t="n">
        <v>0.81</v>
      </c>
      <c r="WRG215" s="4"/>
      <c r="XFD215" s="4"/>
    </row>
    <row r="216" customFormat="false" ht="13.8" hidden="false" customHeight="false" outlineLevel="0" collapsed="false">
      <c r="A216" s="13"/>
      <c r="B216" s="21" t="s">
        <v>58</v>
      </c>
      <c r="C216" s="26" t="s">
        <v>59</v>
      </c>
      <c r="D216" s="21" t="n">
        <v>150</v>
      </c>
      <c r="E216" s="27" t="n">
        <f aca="false">BD216*150/100</f>
        <v>2.565</v>
      </c>
      <c r="F216" s="27" t="n">
        <f aca="false">BE216*150/100</f>
        <v>4.17</v>
      </c>
      <c r="G216" s="27" t="n">
        <f aca="false">BF216*150/100</f>
        <v>26.58</v>
      </c>
      <c r="H216" s="27" t="n">
        <f aca="false">BG216*150/100</f>
        <v>154.05</v>
      </c>
      <c r="I216" s="27" t="n">
        <f aca="false">BH216*150/100</f>
        <v>0</v>
      </c>
      <c r="J216" s="27" t="n">
        <f aca="false">BI216*150/100</f>
        <v>0.03</v>
      </c>
      <c r="K216" s="27" t="n">
        <f aca="false">BJ216*150/100</f>
        <v>0.015</v>
      </c>
      <c r="L216" s="27" t="n">
        <f aca="false">BK216*150/100</f>
        <v>0</v>
      </c>
      <c r="M216" s="27" t="n">
        <f aca="false">BL216*150/100</f>
        <v>4.125</v>
      </c>
      <c r="N216" s="27" t="n">
        <f aca="false">BM216*150/100</f>
        <v>18</v>
      </c>
      <c r="O216" s="27" t="n">
        <f aca="false">BN216*150/100</f>
        <v>55.575</v>
      </c>
      <c r="P216" s="27" t="n">
        <f aca="false">BO216*150/100</f>
        <v>0.375</v>
      </c>
      <c r="BD216" s="27" t="n">
        <v>1.71</v>
      </c>
      <c r="BE216" s="27" t="n">
        <v>2.78</v>
      </c>
      <c r="BF216" s="27" t="n">
        <v>17.72</v>
      </c>
      <c r="BG216" s="27" t="n">
        <v>102.7</v>
      </c>
      <c r="BH216" s="27"/>
      <c r="BI216" s="27" t="n">
        <v>0.02</v>
      </c>
      <c r="BJ216" s="27" t="n">
        <v>0.01</v>
      </c>
      <c r="BK216" s="27"/>
      <c r="BL216" s="27" t="n">
        <v>2.75</v>
      </c>
      <c r="BM216" s="27" t="n">
        <v>12</v>
      </c>
      <c r="BN216" s="27" t="n">
        <v>37.05</v>
      </c>
      <c r="BO216" s="27" t="n">
        <v>0.25</v>
      </c>
      <c r="XCA216" s="2"/>
      <c r="XCB216" s="2"/>
      <c r="XCC216" s="2"/>
      <c r="XCD216" s="2"/>
      <c r="XCE216" s="2"/>
      <c r="XCF216" s="2"/>
      <c r="XCG216" s="2"/>
      <c r="XCH216" s="2"/>
      <c r="XCI216" s="2"/>
      <c r="XCJ216" s="2"/>
      <c r="XCK216" s="2"/>
      <c r="XCL216" s="2"/>
      <c r="XCM216" s="2"/>
      <c r="XCN216" s="2"/>
      <c r="XCO216" s="2"/>
      <c r="XCP216" s="2"/>
      <c r="XCQ216" s="2"/>
      <c r="XCR216" s="2"/>
      <c r="XCS216" s="2"/>
      <c r="XCT216" s="2"/>
      <c r="XCU216" s="2"/>
      <c r="XCV216" s="2"/>
      <c r="XCW216" s="2"/>
      <c r="XCX216" s="2"/>
      <c r="XCY216" s="2"/>
      <c r="XCZ216" s="2"/>
      <c r="XDA216" s="2"/>
      <c r="XDB216" s="2"/>
      <c r="XDC216" s="2"/>
      <c r="XDD216" s="2"/>
      <c r="XDE216" s="2"/>
      <c r="XDF216" s="2"/>
      <c r="XDG216" s="2"/>
      <c r="XDH216" s="2"/>
      <c r="XDI216" s="2"/>
      <c r="XDJ216" s="2"/>
      <c r="XDK216" s="2"/>
      <c r="XDL216" s="2"/>
      <c r="XDM216" s="2"/>
      <c r="XDN216" s="2"/>
      <c r="XDO216" s="2"/>
      <c r="XDP216" s="2"/>
      <c r="XDQ216" s="2"/>
      <c r="XDR216" s="2"/>
      <c r="XDS216" s="2"/>
      <c r="XDT216" s="2"/>
      <c r="XDU216" s="2"/>
      <c r="XDV216" s="2"/>
      <c r="XDW216" s="2"/>
      <c r="XDX216" s="2"/>
      <c r="XDY216" s="2"/>
      <c r="XDZ216" s="2"/>
      <c r="XEA216" s="2"/>
      <c r="XEB216" s="2"/>
      <c r="XEC216" s="2"/>
      <c r="XED216" s="2"/>
      <c r="XEE216" s="2"/>
      <c r="XEF216" s="2"/>
      <c r="XEG216" s="2"/>
      <c r="XEH216" s="2"/>
      <c r="XEI216" s="2"/>
      <c r="XEJ216" s="2"/>
      <c r="XEK216" s="2"/>
      <c r="XEL216" s="2"/>
      <c r="XEM216" s="2"/>
      <c r="XEN216" s="2"/>
      <c r="XEO216" s="2"/>
      <c r="XEP216" s="2"/>
      <c r="XEQ216" s="2"/>
      <c r="XER216" s="2"/>
      <c r="XES216" s="2"/>
      <c r="XET216" s="2"/>
      <c r="XEU216" s="2"/>
      <c r="XEV216" s="2"/>
      <c r="XEW216" s="2"/>
      <c r="XEX216" s="2"/>
      <c r="XEY216" s="2"/>
      <c r="XEZ216" s="2"/>
      <c r="XFA216" s="2"/>
      <c r="XFB216" s="2"/>
      <c r="XFC216" s="2"/>
    </row>
    <row r="217" customFormat="false" ht="13.8" hidden="false" customHeight="false" outlineLevel="0" collapsed="false">
      <c r="A217" s="13"/>
      <c r="B217" s="21" t="s">
        <v>31</v>
      </c>
      <c r="C217" s="26" t="s">
        <v>32</v>
      </c>
      <c r="D217" s="21" t="n">
        <v>20</v>
      </c>
      <c r="E217" s="27" t="n">
        <f aca="false">BD217*20/20</f>
        <v>1.36</v>
      </c>
      <c r="F217" s="27" t="n">
        <f aca="false">BE217*20/20</f>
        <v>0.24</v>
      </c>
      <c r="G217" s="27" t="n">
        <f aca="false">BF217*20/20</f>
        <v>6.72</v>
      </c>
      <c r="H217" s="27" t="n">
        <f aca="false">BG217*20/20</f>
        <v>34.16</v>
      </c>
      <c r="I217" s="27" t="n">
        <f aca="false">BH217*20/20</f>
        <v>0</v>
      </c>
      <c r="J217" s="27" t="n">
        <f aca="false">BI217*20/20</f>
        <v>0.03</v>
      </c>
      <c r="K217" s="27" t="n">
        <f aca="false">BJ217*20/20</f>
        <v>0.02</v>
      </c>
      <c r="L217" s="27" t="n">
        <f aca="false">BK217*20/20</f>
        <v>0</v>
      </c>
      <c r="M217" s="27" t="n">
        <f aca="false">BL217*20/20</f>
        <v>9.01</v>
      </c>
      <c r="N217" s="27" t="n">
        <f aca="false">BM217*20/20</f>
        <v>9.41</v>
      </c>
      <c r="O217" s="27" t="n">
        <f aca="false">BN217*20/20</f>
        <v>30.14</v>
      </c>
      <c r="P217" s="27" t="n">
        <f aca="false">BO217*20/20</f>
        <v>0.75</v>
      </c>
      <c r="Q217" s="27" t="n">
        <v>1.7</v>
      </c>
      <c r="R217" s="27" t="n">
        <v>0.3</v>
      </c>
      <c r="S217" s="27" t="n">
        <v>8.4</v>
      </c>
      <c r="T217" s="27" t="n">
        <v>42.7</v>
      </c>
      <c r="U217" s="27"/>
      <c r="V217" s="27" t="n">
        <v>0.04</v>
      </c>
      <c r="W217" s="27" t="n">
        <v>0.02</v>
      </c>
      <c r="X217" s="27"/>
      <c r="Y217" s="27" t="n">
        <v>11.26</v>
      </c>
      <c r="Z217" s="27" t="n">
        <v>11.76</v>
      </c>
      <c r="AA217" s="27" t="n">
        <v>37.68</v>
      </c>
      <c r="AB217" s="27" t="n">
        <v>0.94</v>
      </c>
      <c r="BD217" s="27" t="n">
        <v>1.36</v>
      </c>
      <c r="BE217" s="27" t="n">
        <v>0.24</v>
      </c>
      <c r="BF217" s="27" t="n">
        <v>6.72</v>
      </c>
      <c r="BG217" s="27" t="n">
        <v>34.16</v>
      </c>
      <c r="BH217" s="27"/>
      <c r="BI217" s="27" t="n">
        <v>0.03</v>
      </c>
      <c r="BJ217" s="27" t="n">
        <v>0.02</v>
      </c>
      <c r="BK217" s="27"/>
      <c r="BL217" s="27" t="n">
        <v>9.01</v>
      </c>
      <c r="BM217" s="27" t="n">
        <v>9.41</v>
      </c>
      <c r="BN217" s="27" t="n">
        <v>30.14</v>
      </c>
      <c r="BO217" s="27" t="n">
        <v>0.75</v>
      </c>
    </row>
    <row r="218" customFormat="false" ht="17.15" hidden="false" customHeight="true" outlineLevel="0" collapsed="false">
      <c r="A218" s="13"/>
      <c r="B218" s="21" t="s">
        <v>31</v>
      </c>
      <c r="C218" s="15" t="s">
        <v>33</v>
      </c>
      <c r="D218" s="21" t="n">
        <v>35</v>
      </c>
      <c r="E218" s="27" t="n">
        <f aca="false">BD218*35/40</f>
        <v>2.59</v>
      </c>
      <c r="F218" s="27" t="n">
        <f aca="false">BE218*35/40</f>
        <v>0.315</v>
      </c>
      <c r="G218" s="27" t="n">
        <f aca="false">BF218*35/40</f>
        <v>18.4625</v>
      </c>
      <c r="H218" s="27" t="n">
        <f aca="false">BG218*35/40</f>
        <v>82.0575</v>
      </c>
      <c r="I218" s="27" t="n">
        <f aca="false">BH218*35/40</f>
        <v>0</v>
      </c>
      <c r="J218" s="27" t="n">
        <f aca="false">BI218*35/40</f>
        <v>0</v>
      </c>
      <c r="K218" s="27" t="n">
        <f aca="false">BJ218*35/40</f>
        <v>0.0175</v>
      </c>
      <c r="L218" s="27" t="n">
        <f aca="false">BK218*35/40</f>
        <v>0</v>
      </c>
      <c r="M218" s="27" t="n">
        <f aca="false">BL218*35/40</f>
        <v>7</v>
      </c>
      <c r="N218" s="27" t="n">
        <f aca="false">BM218*35/40</f>
        <v>4.9</v>
      </c>
      <c r="O218" s="27" t="n">
        <f aca="false">BN218*35/40</f>
        <v>22.75</v>
      </c>
      <c r="P218" s="27" t="n">
        <f aca="false">BO218*35/40</f>
        <v>0.385</v>
      </c>
      <c r="Q218" s="27" t="n">
        <v>3.03</v>
      </c>
      <c r="R218" s="27" t="n">
        <v>0.36</v>
      </c>
      <c r="S218" s="27" t="n">
        <v>19.64</v>
      </c>
      <c r="T218" s="27" t="n">
        <v>93.77</v>
      </c>
      <c r="U218" s="27"/>
      <c r="V218" s="27"/>
      <c r="W218" s="27" t="n">
        <v>0.013</v>
      </c>
      <c r="X218" s="27"/>
      <c r="Y218" s="27" t="n">
        <v>8</v>
      </c>
      <c r="Z218" s="27" t="n">
        <v>5.6</v>
      </c>
      <c r="AA218" s="27" t="n">
        <v>26</v>
      </c>
      <c r="AB218" s="27" t="n">
        <v>0.44</v>
      </c>
      <c r="AC218" s="27" t="n">
        <v>3</v>
      </c>
      <c r="AD218" s="27" t="n">
        <f aca="false">AP218*40/40</f>
        <v>0</v>
      </c>
      <c r="AE218" s="27" t="n">
        <f aca="false">AQ218*40/40</f>
        <v>0</v>
      </c>
      <c r="AF218" s="27" t="n">
        <f aca="false">AR218*40/40</f>
        <v>0</v>
      </c>
      <c r="AG218" s="27" t="n">
        <f aca="false">AS218*40/40</f>
        <v>0</v>
      </c>
      <c r="AH218" s="27" t="n">
        <f aca="false">AT218*40/40</f>
        <v>0</v>
      </c>
      <c r="AI218" s="27" t="n">
        <f aca="false">AU218*40/40</f>
        <v>0</v>
      </c>
      <c r="AJ218" s="27" t="n">
        <f aca="false">AV218*40/40</f>
        <v>0</v>
      </c>
      <c r="AK218" s="27" t="n">
        <f aca="false">AW218*40/40</f>
        <v>0</v>
      </c>
      <c r="AL218" s="27" t="n">
        <f aca="false">AX218*40/40</f>
        <v>0</v>
      </c>
      <c r="AM218" s="27" t="n">
        <f aca="false">AY218*40/40</f>
        <v>0</v>
      </c>
      <c r="AN218" s="27" t="n">
        <f aca="false">AZ218*40/40</f>
        <v>0</v>
      </c>
      <c r="BD218" s="27" t="n">
        <v>2.96</v>
      </c>
      <c r="BE218" s="27" t="n">
        <v>0.36</v>
      </c>
      <c r="BF218" s="27" t="n">
        <v>21.1</v>
      </c>
      <c r="BG218" s="27" t="n">
        <v>93.78</v>
      </c>
      <c r="BH218" s="27"/>
      <c r="BI218" s="27"/>
      <c r="BJ218" s="27" t="n">
        <v>0.02</v>
      </c>
      <c r="BK218" s="27"/>
      <c r="BL218" s="27" t="n">
        <v>8</v>
      </c>
      <c r="BM218" s="27" t="n">
        <v>5.6</v>
      </c>
      <c r="BN218" s="27" t="n">
        <v>26</v>
      </c>
      <c r="BO218" s="27" t="n">
        <v>0.44</v>
      </c>
      <c r="WAQ218" s="2"/>
      <c r="WAR218" s="2"/>
      <c r="WAS218" s="2"/>
      <c r="WAT218" s="2"/>
      <c r="WAU218" s="2"/>
      <c r="WAV218" s="2"/>
      <c r="WAW218" s="2"/>
      <c r="WAX218" s="2"/>
      <c r="WAY218" s="2"/>
      <c r="WAZ218" s="2"/>
      <c r="WBA218" s="2"/>
      <c r="WBB218" s="2"/>
      <c r="WBC218" s="2"/>
      <c r="WBD218" s="2"/>
      <c r="WBE218" s="2"/>
      <c r="WBF218" s="2"/>
      <c r="WBG218" s="2"/>
      <c r="WBH218" s="2"/>
      <c r="WBI218" s="2"/>
      <c r="WBJ218" s="2"/>
      <c r="WBK218" s="2"/>
      <c r="WBL218" s="2"/>
      <c r="WBM218" s="2"/>
      <c r="WBN218" s="2"/>
      <c r="WBO218" s="2"/>
      <c r="WBP218" s="2"/>
      <c r="WBQ218" s="2"/>
      <c r="WBR218" s="2"/>
      <c r="WBS218" s="2"/>
      <c r="WBT218" s="2"/>
      <c r="WBU218" s="2"/>
      <c r="WBV218" s="2"/>
      <c r="WBW218" s="2"/>
      <c r="WBX218" s="2"/>
      <c r="WBY218" s="2"/>
      <c r="WBZ218" s="2"/>
      <c r="WCA218" s="2"/>
      <c r="WCB218" s="2"/>
      <c r="WCC218" s="2"/>
      <c r="WCD218" s="2"/>
      <c r="WCE218" s="2"/>
      <c r="WCF218" s="2"/>
      <c r="WCG218" s="2"/>
      <c r="WCH218" s="2"/>
      <c r="WCI218" s="2"/>
      <c r="WCJ218" s="2"/>
      <c r="WCK218" s="2"/>
      <c r="WCL218" s="2"/>
      <c r="WCM218" s="2"/>
      <c r="WCN218" s="2"/>
      <c r="WCO218" s="2"/>
      <c r="WCP218" s="2"/>
      <c r="WCQ218" s="2"/>
      <c r="WCR218" s="2"/>
      <c r="WCS218" s="2"/>
      <c r="WCT218" s="2"/>
      <c r="WCU218" s="2"/>
      <c r="WCV218" s="2"/>
      <c r="WCW218" s="2"/>
      <c r="WCX218" s="2"/>
      <c r="WCY218" s="2"/>
      <c r="WCZ218" s="2"/>
      <c r="WDA218" s="2"/>
      <c r="WDB218" s="2"/>
      <c r="WDC218" s="2"/>
      <c r="WDD218" s="2"/>
      <c r="WDE218" s="2"/>
      <c r="WDF218" s="2"/>
      <c r="WDG218" s="2"/>
      <c r="WDH218" s="2"/>
      <c r="WDI218" s="2"/>
      <c r="WDJ218" s="2"/>
      <c r="WDK218" s="2"/>
      <c r="WDL218" s="2"/>
      <c r="WDM218" s="2"/>
      <c r="WDN218" s="2"/>
      <c r="WDO218" s="2"/>
      <c r="WDP218" s="2"/>
      <c r="WDQ218" s="2"/>
      <c r="WDR218" s="2"/>
      <c r="WDS218" s="2"/>
      <c r="WDT218" s="2"/>
      <c r="WDU218" s="2"/>
      <c r="WDV218" s="2"/>
      <c r="WDW218" s="2"/>
      <c r="WDX218" s="2"/>
      <c r="WDY218" s="2"/>
      <c r="WDZ218" s="2"/>
      <c r="WEA218" s="2"/>
      <c r="WEB218" s="2"/>
      <c r="WEC218" s="2"/>
      <c r="WED218" s="2"/>
      <c r="WEE218" s="2"/>
      <c r="WEF218" s="2"/>
      <c r="WEG218" s="2"/>
      <c r="WEH218" s="2"/>
      <c r="WEI218" s="2"/>
      <c r="WEJ218" s="2"/>
      <c r="WEK218" s="2"/>
      <c r="WEL218" s="2"/>
      <c r="WEM218" s="2"/>
      <c r="WEN218" s="2"/>
      <c r="WEO218" s="2"/>
      <c r="WEP218" s="2"/>
      <c r="WEQ218" s="2"/>
      <c r="WER218" s="2"/>
      <c r="WES218" s="2"/>
      <c r="WET218" s="2"/>
      <c r="WEU218" s="2"/>
      <c r="WEV218" s="2"/>
      <c r="WEW218" s="2"/>
      <c r="WEX218" s="2"/>
      <c r="WEY218" s="2"/>
      <c r="WEZ218" s="2"/>
      <c r="WFA218" s="2"/>
      <c r="WFB218" s="2"/>
      <c r="WFC218" s="2"/>
      <c r="WFD218" s="2"/>
      <c r="WFE218" s="2"/>
      <c r="WFF218" s="2"/>
      <c r="WFG218" s="2"/>
      <c r="WFH218" s="2"/>
      <c r="WFI218" s="2"/>
      <c r="WFJ218" s="2"/>
      <c r="WFK218" s="2"/>
      <c r="WFL218" s="2"/>
      <c r="WFM218" s="2"/>
      <c r="WFN218" s="2"/>
      <c r="WFO218" s="2"/>
      <c r="WFP218" s="2"/>
      <c r="WFQ218" s="2"/>
      <c r="WFR218" s="2"/>
      <c r="WFS218" s="2"/>
      <c r="WFT218" s="2"/>
      <c r="WFU218" s="2"/>
      <c r="WFV218" s="2"/>
      <c r="WFW218" s="2"/>
      <c r="WFX218" s="2"/>
      <c r="WFY218" s="2"/>
      <c r="WFZ218" s="2"/>
      <c r="WGA218" s="2"/>
      <c r="WGB218" s="2"/>
      <c r="WGC218" s="2"/>
      <c r="WGD218" s="2"/>
      <c r="WGE218" s="2"/>
      <c r="WGF218" s="2"/>
      <c r="WGG218" s="2"/>
      <c r="WGH218" s="2"/>
      <c r="WGI218" s="2"/>
      <c r="WGJ218" s="2"/>
      <c r="WGK218" s="2"/>
      <c r="WGL218" s="2"/>
      <c r="WGM218" s="2"/>
      <c r="WGN218" s="2"/>
      <c r="WGO218" s="2"/>
      <c r="WGP218" s="2"/>
      <c r="WGQ218" s="2"/>
      <c r="WGR218" s="2"/>
      <c r="WGS218" s="2"/>
      <c r="WGT218" s="2"/>
      <c r="WGU218" s="2"/>
      <c r="WGV218" s="2"/>
      <c r="WGW218" s="2"/>
      <c r="WGX218" s="2"/>
      <c r="WGY218" s="2"/>
      <c r="WGZ218" s="2"/>
      <c r="WHA218" s="2"/>
      <c r="WHB218" s="2"/>
      <c r="WHC218" s="2"/>
      <c r="WHD218" s="2"/>
      <c r="WHE218" s="2"/>
      <c r="WHF218" s="2"/>
      <c r="WHG218" s="2"/>
      <c r="WHH218" s="2"/>
      <c r="WHI218" s="2"/>
      <c r="WHJ218" s="2"/>
      <c r="WHK218" s="2"/>
      <c r="WHL218" s="2"/>
      <c r="WHM218" s="2"/>
      <c r="WHN218" s="2"/>
      <c r="WHO218" s="2"/>
      <c r="WHP218" s="2"/>
      <c r="WHQ218" s="2"/>
      <c r="WHR218" s="2"/>
      <c r="WHS218" s="2"/>
      <c r="WHT218" s="2"/>
      <c r="WHU218" s="2"/>
      <c r="WHV218" s="2"/>
      <c r="WHW218" s="2"/>
      <c r="WHX218" s="2"/>
      <c r="WHY218" s="2"/>
      <c r="WHZ218" s="2"/>
      <c r="WIA218" s="2"/>
      <c r="WIB218" s="2"/>
      <c r="WIC218" s="2"/>
      <c r="WID218" s="2"/>
      <c r="WIE218" s="2"/>
      <c r="WIF218" s="2"/>
      <c r="WIG218" s="2"/>
      <c r="WIH218" s="2"/>
      <c r="WII218" s="2"/>
      <c r="WIJ218" s="2"/>
      <c r="WIK218" s="2"/>
      <c r="WIL218" s="2"/>
      <c r="WIM218" s="2"/>
      <c r="WIN218" s="2"/>
      <c r="WIO218" s="2"/>
      <c r="WIP218" s="2"/>
      <c r="WIQ218" s="2"/>
      <c r="WIR218" s="2"/>
      <c r="WIS218" s="2"/>
      <c r="WIT218" s="2"/>
      <c r="WIU218" s="2"/>
      <c r="WIV218" s="2"/>
      <c r="WIW218" s="2"/>
      <c r="WIX218" s="2"/>
      <c r="WIY218" s="2"/>
      <c r="WIZ218" s="2"/>
      <c r="WJA218" s="2"/>
      <c r="WJB218" s="2"/>
      <c r="WJC218" s="2"/>
      <c r="WJD218" s="2"/>
      <c r="WJE218" s="2"/>
      <c r="WJF218" s="2"/>
      <c r="WJG218" s="2"/>
      <c r="WJH218" s="2"/>
      <c r="WJI218" s="2"/>
      <c r="WJJ218" s="2"/>
      <c r="WJK218" s="2"/>
      <c r="WJL218" s="2"/>
      <c r="WJM218" s="2"/>
      <c r="WJN218" s="2"/>
      <c r="WJO218" s="2"/>
      <c r="WJP218" s="2"/>
      <c r="WJQ218" s="2"/>
      <c r="WJR218" s="2"/>
      <c r="WJS218" s="2"/>
      <c r="WJT218" s="2"/>
      <c r="WJU218" s="2"/>
      <c r="WJV218" s="2"/>
      <c r="WJW218" s="2"/>
      <c r="WJX218" s="2"/>
      <c r="WJY218" s="2"/>
      <c r="WJZ218" s="2"/>
      <c r="WKA218" s="2"/>
      <c r="WKB218" s="2"/>
      <c r="WKC218" s="2"/>
      <c r="WKD218" s="2"/>
      <c r="WKE218" s="2"/>
      <c r="WKF218" s="2"/>
      <c r="WKG218" s="2"/>
      <c r="WKH218" s="2"/>
      <c r="WKI218" s="2"/>
      <c r="WKJ218" s="2"/>
      <c r="WKK218" s="2"/>
      <c r="WKL218" s="2"/>
      <c r="WKM218" s="2"/>
      <c r="WKN218" s="2"/>
      <c r="WKO218" s="2"/>
      <c r="WKP218" s="2"/>
      <c r="WKQ218" s="2"/>
      <c r="WKR218" s="2"/>
      <c r="WKS218" s="2"/>
      <c r="WKT218" s="2"/>
      <c r="WKU218" s="2"/>
      <c r="WKV218" s="2"/>
      <c r="WKW218" s="2"/>
      <c r="WKX218" s="2"/>
      <c r="WKY218" s="2"/>
      <c r="WKZ218" s="2"/>
      <c r="WLA218" s="2"/>
      <c r="WLB218" s="2"/>
      <c r="WLC218" s="2"/>
      <c r="WLD218" s="2"/>
      <c r="WLE218" s="2"/>
      <c r="WLF218" s="2"/>
      <c r="WLG218" s="2"/>
      <c r="WLH218" s="2"/>
      <c r="WLI218" s="2"/>
      <c r="WLJ218" s="2"/>
      <c r="WLK218" s="2"/>
      <c r="WLL218" s="2"/>
      <c r="WLM218" s="2"/>
      <c r="WLN218" s="2"/>
      <c r="WLO218" s="2"/>
      <c r="WLP218" s="2"/>
      <c r="WLQ218" s="2"/>
      <c r="WLR218" s="2"/>
      <c r="WLS218" s="2"/>
      <c r="WLT218" s="2"/>
      <c r="WLU218" s="2"/>
      <c r="WLV218" s="2"/>
      <c r="WLW218" s="2"/>
      <c r="WLX218" s="2"/>
      <c r="WLY218" s="2"/>
      <c r="WLZ218" s="2"/>
      <c r="WMA218" s="2"/>
      <c r="WMB218" s="2"/>
      <c r="WMC218" s="2"/>
      <c r="WMD218" s="2"/>
      <c r="WME218" s="2"/>
      <c r="WMF218" s="2"/>
      <c r="WMG218" s="2"/>
      <c r="WMH218" s="2"/>
      <c r="WMI218" s="2"/>
      <c r="WMJ218" s="2"/>
      <c r="WMK218" s="2"/>
      <c r="WML218" s="2"/>
      <c r="WMM218" s="2"/>
      <c r="WMN218" s="2"/>
      <c r="WMO218" s="2"/>
      <c r="WMP218" s="2"/>
      <c r="WMQ218" s="2"/>
      <c r="WMR218" s="2"/>
      <c r="WMS218" s="2"/>
      <c r="WMT218" s="2"/>
      <c r="WMU218" s="2"/>
      <c r="WMV218" s="2"/>
      <c r="WMW218" s="2"/>
      <c r="WMX218" s="2"/>
      <c r="WMY218" s="2"/>
      <c r="WMZ218" s="2"/>
      <c r="WNA218" s="2"/>
      <c r="WNB218" s="2"/>
      <c r="WNC218" s="2"/>
      <c r="WND218" s="2"/>
      <c r="WNE218" s="2"/>
      <c r="WNF218" s="2"/>
      <c r="WNG218" s="2"/>
      <c r="WNH218" s="2"/>
      <c r="WNI218" s="2"/>
      <c r="WNJ218" s="2"/>
      <c r="WNK218" s="2"/>
      <c r="WNL218" s="2"/>
      <c r="WNM218" s="2"/>
      <c r="WNN218" s="2"/>
      <c r="WNO218" s="2"/>
      <c r="WNP218" s="2"/>
      <c r="WNQ218" s="2"/>
      <c r="WNR218" s="2"/>
      <c r="WNS218" s="2"/>
      <c r="WNT218" s="2"/>
      <c r="WNU218" s="2"/>
      <c r="WNV218" s="2"/>
      <c r="WNW218" s="2"/>
      <c r="WNX218" s="2"/>
      <c r="WNY218" s="2"/>
      <c r="WNZ218" s="2"/>
      <c r="WOA218" s="2"/>
      <c r="WOB218" s="2"/>
      <c r="WOC218" s="2"/>
      <c r="WOD218" s="2"/>
      <c r="WOE218" s="2"/>
      <c r="WOF218" s="2"/>
      <c r="WOG218" s="2"/>
      <c r="WOH218" s="2"/>
      <c r="WOI218" s="2"/>
      <c r="WOJ218" s="2"/>
      <c r="WOK218" s="2"/>
      <c r="WOL218" s="2"/>
      <c r="WOM218" s="2"/>
      <c r="WRG218" s="4"/>
      <c r="WRH218" s="4"/>
      <c r="WRI218" s="4"/>
      <c r="WRJ218" s="4"/>
      <c r="WRK218" s="4"/>
      <c r="WRL218" s="4"/>
      <c r="WRM218" s="4"/>
      <c r="WRN218" s="4"/>
      <c r="WRO218" s="4"/>
      <c r="WRP218" s="4"/>
      <c r="WRQ218" s="4"/>
      <c r="WRR218" s="4"/>
      <c r="WRS218" s="4"/>
      <c r="WRT218" s="4"/>
      <c r="WRU218" s="4"/>
      <c r="WRV218" s="4"/>
      <c r="WRW218" s="4"/>
      <c r="WRX218" s="4"/>
      <c r="WRY218" s="4"/>
      <c r="WRZ218" s="4"/>
      <c r="WSA218" s="4"/>
      <c r="WSB218" s="4"/>
      <c r="WSC218" s="4"/>
      <c r="WSD218" s="4"/>
      <c r="WSE218" s="4"/>
      <c r="WSF218" s="4"/>
      <c r="WSG218" s="4"/>
      <c r="WSH218" s="4"/>
      <c r="WSI218" s="4"/>
      <c r="WSJ218" s="4"/>
      <c r="WSK218" s="4"/>
      <c r="WSL218" s="4"/>
      <c r="WSM218" s="4"/>
      <c r="WSN218" s="4"/>
      <c r="WSO218" s="4"/>
      <c r="WSP218" s="4"/>
      <c r="WSQ218" s="4"/>
      <c r="WSR218" s="4"/>
      <c r="WSS218" s="4"/>
      <c r="WST218" s="4"/>
      <c r="WSU218" s="4"/>
      <c r="WSV218" s="4"/>
      <c r="WSW218" s="4"/>
      <c r="WSX218" s="4"/>
      <c r="WSY218" s="4"/>
      <c r="WSZ218" s="4"/>
      <c r="WTA218" s="4"/>
      <c r="WTB218" s="4"/>
      <c r="WTC218" s="4"/>
      <c r="WTD218" s="4"/>
      <c r="WTE218" s="4"/>
      <c r="WTF218" s="4"/>
      <c r="WTG218" s="4"/>
      <c r="WTH218" s="4"/>
      <c r="WTI218" s="4"/>
      <c r="WTJ218" s="4"/>
      <c r="WTK218" s="4"/>
      <c r="WTL218" s="4"/>
      <c r="WTM218" s="4"/>
      <c r="WTN218" s="4"/>
      <c r="WTO218" s="4"/>
      <c r="WTP218" s="4"/>
      <c r="WTQ218" s="4"/>
      <c r="WTR218" s="4"/>
      <c r="WTS218" s="4"/>
      <c r="WTT218" s="4"/>
      <c r="WTU218" s="4"/>
      <c r="WTV218" s="4"/>
      <c r="WTW218" s="4"/>
      <c r="WTX218" s="4"/>
      <c r="WTY218" s="4"/>
      <c r="WTZ218" s="4"/>
      <c r="WUA218" s="4"/>
      <c r="WUB218" s="4"/>
      <c r="WUC218" s="4"/>
      <c r="WUD218" s="4"/>
      <c r="WUE218" s="4"/>
      <c r="WUF218" s="4"/>
      <c r="WUG218" s="4"/>
      <c r="WUH218" s="4"/>
      <c r="WUI218" s="4"/>
      <c r="WUJ218" s="4"/>
      <c r="WUK218" s="4"/>
      <c r="WUL218" s="4"/>
      <c r="WUM218" s="4"/>
      <c r="WUN218" s="4"/>
      <c r="WUO218" s="4"/>
      <c r="WUP218" s="4"/>
      <c r="WUQ218" s="4"/>
      <c r="WUR218" s="4"/>
      <c r="WUS218" s="4"/>
      <c r="WUT218" s="4"/>
      <c r="WUU218" s="4"/>
      <c r="WUV218" s="4"/>
      <c r="WUW218" s="4"/>
      <c r="WUX218" s="4"/>
      <c r="WUY218" s="4"/>
      <c r="WUZ218" s="4"/>
      <c r="WVA218" s="4"/>
      <c r="WVB218" s="4"/>
      <c r="WVC218" s="4"/>
      <c r="WVD218" s="4"/>
      <c r="WVE218" s="4"/>
      <c r="WVF218" s="4"/>
      <c r="WVG218" s="4"/>
      <c r="WVH218" s="4"/>
      <c r="WVI218" s="4"/>
      <c r="WVJ218" s="4"/>
      <c r="WVK218" s="4"/>
      <c r="WVL218" s="4"/>
      <c r="WVM218" s="4"/>
      <c r="WVN218" s="4"/>
      <c r="WVO218" s="4"/>
      <c r="WVP218" s="4"/>
      <c r="WVQ218" s="4"/>
      <c r="WVR218" s="4"/>
      <c r="WVS218" s="4"/>
      <c r="WVT218" s="4"/>
      <c r="WVU218" s="4"/>
      <c r="WVV218" s="4"/>
      <c r="WVW218" s="4"/>
      <c r="WVX218" s="4"/>
      <c r="WVY218" s="4"/>
      <c r="WVZ218" s="4"/>
      <c r="WWA218" s="4"/>
      <c r="WWB218" s="4"/>
      <c r="WWC218" s="4"/>
      <c r="WWD218" s="4"/>
      <c r="WWE218" s="4"/>
      <c r="WWF218" s="4"/>
      <c r="WWG218" s="4"/>
      <c r="WWH218" s="4"/>
      <c r="WWI218" s="4"/>
      <c r="WWJ218" s="4"/>
      <c r="WWK218" s="4"/>
      <c r="WWL218" s="4"/>
      <c r="WWM218" s="4"/>
      <c r="WWN218" s="4"/>
      <c r="WWO218" s="4"/>
      <c r="WWP218" s="4"/>
      <c r="WWQ218" s="4"/>
      <c r="WWR218" s="4"/>
      <c r="WWS218" s="4"/>
      <c r="WWT218" s="4"/>
      <c r="WWU218" s="4"/>
      <c r="WWV218" s="4"/>
      <c r="WWW218" s="4"/>
      <c r="WWX218" s="4"/>
      <c r="WWY218" s="4"/>
      <c r="WWZ218" s="4"/>
      <c r="WXA218" s="4"/>
      <c r="WXB218" s="4"/>
      <c r="WXC218" s="4"/>
      <c r="WXD218" s="4"/>
      <c r="WXE218" s="4"/>
      <c r="WXF218" s="4"/>
      <c r="WXG218" s="4"/>
      <c r="WXH218" s="4"/>
      <c r="WXI218" s="4"/>
      <c r="WXJ218" s="4"/>
      <c r="WXK218" s="4"/>
      <c r="WXL218" s="4"/>
      <c r="WXM218" s="4"/>
      <c r="WXN218" s="4"/>
      <c r="WXO218" s="4"/>
      <c r="WXP218" s="4"/>
      <c r="WXQ218" s="4"/>
      <c r="WXR218" s="4"/>
      <c r="WXS218" s="4"/>
      <c r="WXT218" s="4"/>
      <c r="WXU218" s="4"/>
      <c r="WXV218" s="4"/>
      <c r="WXW218" s="4"/>
      <c r="WXX218" s="4"/>
      <c r="WXY218" s="4"/>
      <c r="WXZ218" s="4"/>
      <c r="WYA218" s="4"/>
      <c r="WYB218" s="4"/>
      <c r="WYC218" s="4"/>
      <c r="WYD218" s="4"/>
      <c r="WYE218" s="4"/>
      <c r="WYF218" s="4"/>
      <c r="WYG218" s="4"/>
      <c r="WYH218" s="4"/>
      <c r="WYI218" s="4"/>
      <c r="WYJ218" s="4"/>
      <c r="WYK218" s="4"/>
      <c r="WYL218" s="4"/>
      <c r="WYM218" s="4"/>
      <c r="WYN218" s="4"/>
      <c r="WYO218" s="4"/>
      <c r="WYP218" s="4"/>
      <c r="WYQ218" s="4"/>
      <c r="WYR218" s="4"/>
      <c r="WYS218" s="4"/>
      <c r="WYT218" s="4"/>
      <c r="WYU218" s="4"/>
      <c r="WYV218" s="4"/>
      <c r="WYW218" s="4"/>
      <c r="WYX218" s="4"/>
      <c r="WYY218" s="4"/>
      <c r="WYZ218" s="4"/>
      <c r="WZA218" s="4"/>
      <c r="WZB218" s="4"/>
      <c r="WZC218" s="4"/>
      <c r="WZD218" s="4"/>
      <c r="WZE218" s="4"/>
      <c r="WZF218" s="4"/>
      <c r="WZG218" s="4"/>
      <c r="WZH218" s="4"/>
      <c r="WZI218" s="4"/>
      <c r="WZJ218" s="4"/>
      <c r="WZK218" s="4"/>
      <c r="WZL218" s="4"/>
      <c r="WZM218" s="4"/>
      <c r="WZN218" s="4"/>
      <c r="WZO218" s="4"/>
      <c r="WZP218" s="4"/>
      <c r="WZQ218" s="4"/>
      <c r="WZR218" s="4"/>
      <c r="WZS218" s="4"/>
      <c r="WZT218" s="4"/>
      <c r="WZU218" s="4"/>
      <c r="WZV218" s="4"/>
      <c r="WZW218" s="4"/>
      <c r="WZX218" s="4"/>
      <c r="WZY218" s="4"/>
      <c r="WZZ218" s="4"/>
      <c r="XAA218" s="4"/>
      <c r="XAB218" s="4"/>
      <c r="XAC218" s="4"/>
      <c r="XAD218" s="4"/>
      <c r="XAE218" s="4"/>
      <c r="XAF218" s="4"/>
      <c r="XAG218" s="4"/>
      <c r="XAH218" s="4"/>
      <c r="XAI218" s="4"/>
      <c r="XAJ218" s="4"/>
      <c r="XAK218" s="4"/>
      <c r="XAL218" s="4"/>
      <c r="XAM218" s="4"/>
      <c r="XAN218" s="4"/>
      <c r="XAO218" s="4"/>
      <c r="XAP218" s="4"/>
      <c r="XAQ218" s="4"/>
      <c r="XAR218" s="4"/>
      <c r="XAS218" s="4"/>
      <c r="XAT218" s="4"/>
      <c r="XAU218" s="4"/>
      <c r="XAV218" s="4"/>
      <c r="XAW218" s="4"/>
      <c r="XAX218" s="4"/>
      <c r="XAY218" s="4"/>
      <c r="XAZ218" s="4"/>
      <c r="XBA218" s="4"/>
      <c r="XBB218" s="4"/>
      <c r="XBC218" s="4"/>
      <c r="XBD218" s="4"/>
      <c r="XBE218" s="4"/>
      <c r="XBF218" s="4"/>
      <c r="XBG218" s="4"/>
      <c r="XBH218" s="4"/>
      <c r="XBI218" s="4"/>
      <c r="XBJ218" s="4"/>
      <c r="XBK218" s="4"/>
      <c r="XBL218" s="4"/>
      <c r="XBM218" s="4"/>
      <c r="XBN218" s="4"/>
      <c r="XBO218" s="4"/>
      <c r="XBP218" s="4"/>
      <c r="XBQ218" s="4"/>
      <c r="XBR218" s="4"/>
      <c r="XBS218" s="4"/>
      <c r="XBT218" s="4"/>
      <c r="XBU218" s="4"/>
      <c r="XBV218" s="4"/>
      <c r="XBW218" s="4"/>
      <c r="XBX218" s="4"/>
      <c r="XBY218" s="4"/>
      <c r="XBZ218" s="4"/>
      <c r="XCA218" s="4"/>
      <c r="XCB218" s="4"/>
      <c r="XCC218" s="4"/>
      <c r="XCD218" s="4"/>
      <c r="XCE218" s="4"/>
      <c r="XCF218" s="4"/>
      <c r="XCG218" s="4"/>
      <c r="XCH218" s="4"/>
      <c r="XCI218" s="4"/>
      <c r="XCJ218" s="4"/>
      <c r="XCK218" s="4"/>
      <c r="XCL218" s="4"/>
      <c r="XCM218" s="4"/>
      <c r="XCN218" s="4"/>
      <c r="XCO218" s="4"/>
      <c r="XCP218" s="4"/>
      <c r="XCQ218" s="4"/>
      <c r="XCR218" s="4"/>
      <c r="XCS218" s="4"/>
      <c r="XCT218" s="4"/>
      <c r="XCU218" s="4"/>
      <c r="XCV218" s="4"/>
      <c r="XCW218" s="4"/>
      <c r="XCX218" s="4"/>
      <c r="XCY218" s="4"/>
      <c r="XCZ218" s="4"/>
      <c r="XDA218" s="4"/>
      <c r="XDB218" s="4"/>
      <c r="XDC218" s="4"/>
      <c r="XDD218" s="4"/>
      <c r="XDE218" s="4"/>
      <c r="XDF218" s="4"/>
      <c r="XDG218" s="4"/>
      <c r="XDH218" s="4"/>
      <c r="XDI218" s="4"/>
      <c r="XDJ218" s="4"/>
      <c r="XDK218" s="4"/>
      <c r="XDL218" s="4"/>
      <c r="XDM218" s="4"/>
      <c r="XDN218" s="4"/>
      <c r="XDO218" s="4"/>
      <c r="XDP218" s="4"/>
      <c r="XDQ218" s="4"/>
      <c r="XDR218" s="4"/>
      <c r="XDS218" s="4"/>
      <c r="XDT218" s="4"/>
      <c r="XDU218" s="4"/>
      <c r="XDV218" s="4"/>
      <c r="XDW218" s="4"/>
      <c r="XDX218" s="4"/>
      <c r="XDY218" s="4"/>
      <c r="XDZ218" s="4"/>
      <c r="XEA218" s="4"/>
      <c r="XEB218" s="4"/>
      <c r="XEC218" s="4"/>
      <c r="XED218" s="4"/>
      <c r="XEE218" s="4"/>
      <c r="XEF218" s="4"/>
      <c r="XEG218" s="4"/>
      <c r="XEH218" s="4"/>
      <c r="XEI218" s="4"/>
      <c r="XEJ218" s="4"/>
      <c r="XEK218" s="4"/>
      <c r="XEL218" s="4"/>
      <c r="XEM218" s="4"/>
      <c r="XEN218" s="4"/>
      <c r="XEO218" s="4"/>
      <c r="XEP218" s="4"/>
      <c r="XEQ218" s="4"/>
      <c r="XER218" s="4"/>
      <c r="XES218" s="4"/>
      <c r="XET218" s="4"/>
      <c r="XEU218" s="4"/>
      <c r="XEV218" s="4"/>
      <c r="XEW218" s="4"/>
      <c r="XEX218" s="4"/>
      <c r="XEY218" s="4"/>
      <c r="XEZ218" s="4"/>
      <c r="XFA218" s="4"/>
      <c r="XFB218" s="4"/>
      <c r="XFC218" s="4"/>
    </row>
    <row r="219" customFormat="false" ht="13.8" hidden="false" customHeight="false" outlineLevel="0" collapsed="false">
      <c r="A219" s="13"/>
      <c r="B219" s="21" t="s">
        <v>29</v>
      </c>
      <c r="C219" s="15" t="s">
        <v>60</v>
      </c>
      <c r="D219" s="21" t="n">
        <v>100</v>
      </c>
      <c r="E219" s="27" t="n">
        <v>0.4</v>
      </c>
      <c r="F219" s="27" t="n">
        <v>0.3</v>
      </c>
      <c r="G219" s="27" t="n">
        <v>10.3</v>
      </c>
      <c r="H219" s="27" t="n">
        <v>47</v>
      </c>
      <c r="I219" s="27" t="n">
        <f aca="false">BH219*100/100</f>
        <v>0</v>
      </c>
      <c r="J219" s="27" t="n">
        <v>0.03</v>
      </c>
      <c r="K219" s="27" t="n">
        <v>0.02</v>
      </c>
      <c r="L219" s="27" t="n">
        <v>5</v>
      </c>
      <c r="M219" s="27" t="n">
        <v>19</v>
      </c>
      <c r="N219" s="27" t="n">
        <v>12</v>
      </c>
      <c r="O219" s="27" t="n">
        <v>16</v>
      </c>
      <c r="P219" s="27" t="n">
        <v>2.3</v>
      </c>
      <c r="BD219" s="27" t="n">
        <v>0.4</v>
      </c>
      <c r="BE219" s="27" t="n">
        <v>0.3</v>
      </c>
      <c r="BF219" s="27" t="n">
        <v>10.3</v>
      </c>
      <c r="BG219" s="27" t="n">
        <v>47</v>
      </c>
      <c r="BH219" s="56"/>
      <c r="BI219" s="21" t="n">
        <v>0.02</v>
      </c>
      <c r="BJ219" s="21" t="n">
        <v>0.02</v>
      </c>
      <c r="BK219" s="27" t="n">
        <v>5</v>
      </c>
      <c r="BL219" s="27" t="n">
        <v>19</v>
      </c>
      <c r="BM219" s="27" t="n">
        <v>12</v>
      </c>
      <c r="BN219" s="27" t="n">
        <v>16</v>
      </c>
      <c r="BO219" s="27" t="n">
        <v>2.3</v>
      </c>
      <c r="WAQ219" s="2"/>
      <c r="WAR219" s="2"/>
      <c r="WAS219" s="2"/>
      <c r="WAT219" s="2"/>
      <c r="WAU219" s="2"/>
      <c r="WAV219" s="2"/>
      <c r="WAW219" s="2"/>
      <c r="WAX219" s="2"/>
      <c r="WAY219" s="2"/>
      <c r="WAZ219" s="2"/>
      <c r="WBA219" s="2"/>
      <c r="WBB219" s="2"/>
      <c r="WBC219" s="2"/>
      <c r="WBD219" s="2"/>
      <c r="WBE219" s="2"/>
      <c r="WBF219" s="2"/>
      <c r="WBG219" s="2"/>
      <c r="WBH219" s="2"/>
      <c r="WBI219" s="2"/>
      <c r="WBJ219" s="2"/>
      <c r="WBK219" s="2"/>
      <c r="WBL219" s="2"/>
      <c r="WBM219" s="2"/>
      <c r="WBN219" s="2"/>
      <c r="WBO219" s="2"/>
      <c r="WBP219" s="2"/>
      <c r="WBQ219" s="2"/>
      <c r="WBR219" s="2"/>
      <c r="WBS219" s="2"/>
      <c r="WBT219" s="2"/>
      <c r="WBU219" s="2"/>
      <c r="WBV219" s="2"/>
      <c r="WBW219" s="2"/>
      <c r="WBX219" s="2"/>
      <c r="WBY219" s="2"/>
      <c r="WBZ219" s="2"/>
      <c r="WCA219" s="2"/>
      <c r="WCB219" s="2"/>
      <c r="WCC219" s="2"/>
      <c r="WCD219" s="2"/>
      <c r="WCE219" s="2"/>
      <c r="WCF219" s="2"/>
      <c r="WCG219" s="2"/>
      <c r="WCH219" s="2"/>
      <c r="WCI219" s="2"/>
      <c r="WCJ219" s="2"/>
      <c r="WCK219" s="2"/>
      <c r="WCL219" s="2"/>
      <c r="WCM219" s="2"/>
      <c r="WCN219" s="2"/>
      <c r="WCO219" s="2"/>
      <c r="WCP219" s="2"/>
      <c r="WCQ219" s="2"/>
      <c r="WCR219" s="2"/>
      <c r="WCS219" s="2"/>
      <c r="WCT219" s="2"/>
      <c r="WCU219" s="2"/>
      <c r="WCV219" s="2"/>
      <c r="WCW219" s="2"/>
      <c r="WCX219" s="2"/>
      <c r="WCY219" s="2"/>
      <c r="WCZ219" s="2"/>
      <c r="WDA219" s="2"/>
      <c r="WDB219" s="2"/>
      <c r="WDC219" s="2"/>
      <c r="WDD219" s="2"/>
      <c r="WDE219" s="2"/>
      <c r="WDF219" s="2"/>
      <c r="WDG219" s="2"/>
      <c r="WDH219" s="2"/>
      <c r="WDI219" s="2"/>
      <c r="WDJ219" s="2"/>
      <c r="WDK219" s="2"/>
      <c r="WDL219" s="2"/>
      <c r="WDM219" s="2"/>
      <c r="WDN219" s="2"/>
      <c r="WDO219" s="2"/>
      <c r="WDP219" s="2"/>
      <c r="WDQ219" s="2"/>
      <c r="WDR219" s="2"/>
      <c r="WDS219" s="2"/>
      <c r="WDT219" s="2"/>
      <c r="WDU219" s="2"/>
      <c r="WDV219" s="2"/>
      <c r="WDW219" s="2"/>
      <c r="WDX219" s="2"/>
      <c r="WDY219" s="2"/>
      <c r="WDZ219" s="2"/>
      <c r="WEA219" s="2"/>
      <c r="WEB219" s="2"/>
      <c r="WEC219" s="2"/>
      <c r="WED219" s="2"/>
      <c r="WEE219" s="2"/>
      <c r="WEF219" s="2"/>
      <c r="WEG219" s="2"/>
      <c r="WEH219" s="2"/>
      <c r="WEI219" s="2"/>
      <c r="WEJ219" s="2"/>
      <c r="WEK219" s="2"/>
      <c r="WEL219" s="2"/>
      <c r="WEM219" s="2"/>
      <c r="WEN219" s="2"/>
      <c r="WEO219" s="2"/>
      <c r="WEP219" s="2"/>
      <c r="WEQ219" s="2"/>
      <c r="WER219" s="2"/>
      <c r="WES219" s="2"/>
      <c r="WET219" s="2"/>
      <c r="WEU219" s="2"/>
      <c r="WEV219" s="2"/>
      <c r="WEW219" s="2"/>
      <c r="WEX219" s="2"/>
      <c r="WEY219" s="2"/>
      <c r="WEZ219" s="2"/>
      <c r="WFA219" s="2"/>
      <c r="WFB219" s="2"/>
      <c r="WFC219" s="2"/>
      <c r="WFD219" s="2"/>
      <c r="WFE219" s="2"/>
      <c r="WFF219" s="2"/>
      <c r="WFG219" s="2"/>
      <c r="WFH219" s="2"/>
      <c r="WFI219" s="2"/>
      <c r="WFJ219" s="2"/>
      <c r="WFK219" s="2"/>
      <c r="WFL219" s="2"/>
      <c r="WFM219" s="2"/>
      <c r="WFN219" s="2"/>
      <c r="WFO219" s="2"/>
      <c r="WFP219" s="2"/>
      <c r="WFQ219" s="2"/>
      <c r="WFR219" s="2"/>
      <c r="WFS219" s="2"/>
      <c r="WFT219" s="2"/>
      <c r="WFU219" s="2"/>
      <c r="WFV219" s="2"/>
      <c r="WFW219" s="2"/>
      <c r="WFX219" s="2"/>
      <c r="WFY219" s="2"/>
      <c r="WFZ219" s="2"/>
      <c r="WGA219" s="2"/>
      <c r="WGB219" s="2"/>
      <c r="WGC219" s="2"/>
      <c r="WGD219" s="2"/>
      <c r="WGE219" s="2"/>
      <c r="WGF219" s="2"/>
      <c r="WGG219" s="2"/>
      <c r="WGH219" s="2"/>
      <c r="WGI219" s="2"/>
      <c r="WGJ219" s="2"/>
      <c r="WGK219" s="2"/>
      <c r="WGL219" s="2"/>
      <c r="WGM219" s="2"/>
      <c r="WGN219" s="2"/>
      <c r="WGO219" s="2"/>
      <c r="WGP219" s="2"/>
      <c r="WGQ219" s="2"/>
      <c r="WGR219" s="2"/>
      <c r="WGS219" s="2"/>
      <c r="WGT219" s="2"/>
      <c r="WGU219" s="2"/>
      <c r="WGV219" s="2"/>
      <c r="WGW219" s="2"/>
      <c r="WGX219" s="2"/>
      <c r="WGY219" s="2"/>
      <c r="WGZ219" s="2"/>
      <c r="WHA219" s="2"/>
      <c r="WHB219" s="2"/>
      <c r="WHC219" s="2"/>
      <c r="WHD219" s="2"/>
      <c r="WHE219" s="2"/>
      <c r="WHF219" s="2"/>
      <c r="WHG219" s="2"/>
      <c r="WHH219" s="2"/>
      <c r="WHI219" s="2"/>
      <c r="WHJ219" s="2"/>
      <c r="WHK219" s="2"/>
      <c r="WHL219" s="2"/>
      <c r="WHM219" s="2"/>
      <c r="WHN219" s="2"/>
      <c r="WHO219" s="2"/>
      <c r="WHP219" s="2"/>
      <c r="WHQ219" s="2"/>
      <c r="WHR219" s="2"/>
      <c r="WHS219" s="2"/>
      <c r="WHT219" s="2"/>
      <c r="WHU219" s="2"/>
      <c r="WHV219" s="2"/>
      <c r="WHW219" s="2"/>
      <c r="WHX219" s="2"/>
      <c r="WHY219" s="2"/>
      <c r="WHZ219" s="2"/>
      <c r="WIA219" s="2"/>
      <c r="WIB219" s="2"/>
      <c r="WIC219" s="2"/>
      <c r="WID219" s="2"/>
      <c r="WIE219" s="2"/>
      <c r="WIF219" s="2"/>
      <c r="WIG219" s="2"/>
      <c r="WIH219" s="2"/>
      <c r="WII219" s="2"/>
      <c r="WIJ219" s="2"/>
      <c r="WIK219" s="2"/>
      <c r="WIL219" s="2"/>
      <c r="WIM219" s="2"/>
      <c r="WIN219" s="2"/>
      <c r="WIO219" s="2"/>
      <c r="WIP219" s="2"/>
      <c r="WIQ219" s="2"/>
      <c r="WIR219" s="2"/>
      <c r="WIS219" s="2"/>
      <c r="WIT219" s="2"/>
      <c r="WIU219" s="2"/>
      <c r="WIV219" s="2"/>
      <c r="WIW219" s="2"/>
      <c r="WIX219" s="2"/>
      <c r="WIY219" s="2"/>
      <c r="WIZ219" s="2"/>
      <c r="WJA219" s="2"/>
      <c r="WJB219" s="2"/>
      <c r="WJC219" s="2"/>
      <c r="WJD219" s="2"/>
      <c r="WJE219" s="2"/>
      <c r="WJF219" s="2"/>
      <c r="WJG219" s="2"/>
      <c r="WJH219" s="2"/>
      <c r="WJI219" s="2"/>
      <c r="WJJ219" s="2"/>
      <c r="WJK219" s="2"/>
      <c r="WJL219" s="2"/>
      <c r="WJM219" s="2"/>
      <c r="WJN219" s="2"/>
      <c r="WJO219" s="2"/>
      <c r="WJP219" s="2"/>
      <c r="WJQ219" s="2"/>
      <c r="WJR219" s="2"/>
      <c r="WJS219" s="2"/>
      <c r="WJT219" s="2"/>
      <c r="WJU219" s="2"/>
      <c r="WJV219" s="2"/>
      <c r="WJW219" s="2"/>
      <c r="WJX219" s="2"/>
      <c r="WJY219" s="2"/>
      <c r="WJZ219" s="2"/>
      <c r="WKA219" s="2"/>
      <c r="WKB219" s="2"/>
      <c r="WKC219" s="2"/>
      <c r="WKD219" s="2"/>
      <c r="WKE219" s="2"/>
      <c r="WKF219" s="2"/>
      <c r="WKG219" s="2"/>
      <c r="WKH219" s="2"/>
      <c r="WKI219" s="2"/>
      <c r="WKJ219" s="2"/>
      <c r="WKK219" s="2"/>
      <c r="WKL219" s="2"/>
      <c r="WKM219" s="2"/>
      <c r="WKN219" s="2"/>
      <c r="WKO219" s="2"/>
      <c r="WKP219" s="2"/>
      <c r="WKQ219" s="2"/>
      <c r="WKR219" s="2"/>
      <c r="WKS219" s="2"/>
      <c r="WKT219" s="2"/>
      <c r="WKU219" s="2"/>
      <c r="WKV219" s="2"/>
      <c r="WKW219" s="2"/>
      <c r="WKX219" s="2"/>
      <c r="WKY219" s="2"/>
      <c r="WKZ219" s="2"/>
      <c r="WLA219" s="2"/>
      <c r="WLB219" s="2"/>
      <c r="WLC219" s="2"/>
      <c r="WLD219" s="2"/>
      <c r="WLE219" s="2"/>
      <c r="WLF219" s="2"/>
      <c r="WLG219" s="2"/>
      <c r="WLH219" s="2"/>
      <c r="WLI219" s="2"/>
      <c r="WLJ219" s="2"/>
      <c r="WLK219" s="2"/>
      <c r="WLL219" s="2"/>
      <c r="WLM219" s="2"/>
      <c r="WLN219" s="2"/>
      <c r="WLO219" s="2"/>
      <c r="WLP219" s="2"/>
      <c r="WLQ219" s="2"/>
      <c r="WLR219" s="2"/>
      <c r="WLS219" s="2"/>
      <c r="WLT219" s="2"/>
      <c r="WLU219" s="2"/>
      <c r="WLV219" s="2"/>
      <c r="WLW219" s="2"/>
      <c r="WLX219" s="2"/>
      <c r="WLY219" s="2"/>
      <c r="WLZ219" s="2"/>
      <c r="WMA219" s="2"/>
      <c r="WMB219" s="2"/>
      <c r="WMC219" s="2"/>
      <c r="WMD219" s="2"/>
      <c r="WME219" s="2"/>
      <c r="WMF219" s="2"/>
      <c r="WMG219" s="2"/>
      <c r="WMH219" s="2"/>
      <c r="WMI219" s="2"/>
      <c r="WMJ219" s="2"/>
      <c r="WMK219" s="2"/>
      <c r="WML219" s="2"/>
      <c r="WMM219" s="2"/>
      <c r="WMN219" s="2"/>
      <c r="WMO219" s="2"/>
      <c r="WMP219" s="2"/>
      <c r="WMQ219" s="2"/>
      <c r="WMR219" s="2"/>
      <c r="WMS219" s="2"/>
      <c r="WMT219" s="2"/>
      <c r="WMU219" s="2"/>
      <c r="WMV219" s="2"/>
      <c r="WMW219" s="2"/>
      <c r="WMX219" s="2"/>
      <c r="WMY219" s="2"/>
      <c r="WMZ219" s="2"/>
      <c r="WNA219" s="2"/>
      <c r="WNB219" s="2"/>
      <c r="WNC219" s="2"/>
      <c r="WND219" s="2"/>
      <c r="WNE219" s="2"/>
      <c r="WNF219" s="2"/>
      <c r="WNG219" s="2"/>
      <c r="WNH219" s="2"/>
      <c r="WNI219" s="2"/>
      <c r="WNJ219" s="2"/>
      <c r="WNK219" s="2"/>
      <c r="WNL219" s="2"/>
      <c r="WNM219" s="2"/>
      <c r="WNN219" s="2"/>
      <c r="WNO219" s="2"/>
      <c r="WNP219" s="2"/>
      <c r="WNQ219" s="2"/>
      <c r="WNR219" s="2"/>
      <c r="WNS219" s="2"/>
      <c r="WNT219" s="2"/>
      <c r="WNU219" s="2"/>
      <c r="WNV219" s="2"/>
      <c r="WNW219" s="2"/>
      <c r="WNX219" s="2"/>
      <c r="WNY219" s="2"/>
      <c r="WNZ219" s="2"/>
      <c r="WOA219" s="2"/>
      <c r="WOB219" s="2"/>
      <c r="WOC219" s="2"/>
      <c r="WOD219" s="3"/>
      <c r="WOE219" s="3"/>
      <c r="WOF219" s="3"/>
      <c r="WOG219" s="3"/>
      <c r="WOH219" s="3"/>
      <c r="WOI219" s="3"/>
      <c r="WOJ219" s="3"/>
      <c r="WOK219" s="3"/>
      <c r="WOL219" s="3"/>
      <c r="WOM219" s="3"/>
      <c r="WON219" s="3"/>
      <c r="WOO219" s="3"/>
      <c r="WOP219" s="3"/>
      <c r="WOQ219" s="3"/>
      <c r="WOR219" s="3"/>
      <c r="WOS219" s="3"/>
      <c r="WOT219" s="3"/>
      <c r="WOU219" s="3"/>
      <c r="WOV219" s="3"/>
      <c r="WOW219" s="3"/>
      <c r="WOX219" s="3"/>
      <c r="WOY219" s="3"/>
      <c r="WOZ219" s="3"/>
      <c r="WPA219" s="3"/>
      <c r="WPB219" s="3"/>
      <c r="WPC219" s="3"/>
      <c r="WPD219" s="3"/>
      <c r="WPE219" s="3"/>
      <c r="WPF219" s="3"/>
      <c r="WPG219" s="3"/>
      <c r="WPH219" s="3"/>
      <c r="WPI219" s="3"/>
      <c r="WPJ219" s="3"/>
      <c r="WPK219" s="3"/>
      <c r="WPL219" s="3"/>
      <c r="WPM219" s="3"/>
      <c r="WPN219" s="3"/>
      <c r="WPO219" s="3"/>
      <c r="WPP219" s="3"/>
      <c r="WPQ219" s="3"/>
      <c r="WPR219" s="3"/>
      <c r="WPS219" s="3"/>
      <c r="WPT219" s="3"/>
      <c r="WPU219" s="3"/>
      <c r="WPV219" s="3"/>
      <c r="WPW219" s="3"/>
      <c r="WPX219" s="3"/>
      <c r="WPY219" s="3"/>
      <c r="WPZ219" s="3"/>
      <c r="WQA219" s="3"/>
      <c r="WQB219" s="3"/>
      <c r="WQC219" s="3"/>
      <c r="WQD219" s="3"/>
      <c r="WQE219" s="3"/>
      <c r="WQF219" s="3"/>
      <c r="WQG219" s="3"/>
      <c r="WQH219" s="3"/>
      <c r="WQI219" s="3"/>
      <c r="WQJ219" s="3"/>
      <c r="WQK219" s="3"/>
      <c r="WQL219" s="3"/>
      <c r="WQM219" s="3"/>
      <c r="WQN219" s="3"/>
      <c r="WQO219" s="3"/>
      <c r="WQP219" s="3"/>
      <c r="WQQ219" s="3"/>
      <c r="WQR219" s="3"/>
      <c r="WQS219" s="3"/>
      <c r="WQT219" s="3"/>
      <c r="WQU219" s="3"/>
      <c r="WQV219" s="3"/>
      <c r="WQW219" s="3"/>
      <c r="WQX219" s="3"/>
      <c r="WQY219" s="3"/>
      <c r="WQZ219" s="3"/>
      <c r="WRA219" s="3"/>
      <c r="WRB219" s="3"/>
      <c r="WRC219" s="3"/>
      <c r="WRD219" s="3"/>
      <c r="WRE219" s="3"/>
      <c r="WRF219" s="3"/>
      <c r="WRG219" s="4"/>
      <c r="WRH219" s="4"/>
      <c r="WRI219" s="4"/>
      <c r="WRJ219" s="4"/>
      <c r="WRK219" s="4"/>
      <c r="WRL219" s="4"/>
      <c r="WRM219" s="4"/>
      <c r="WRN219" s="4"/>
      <c r="WRO219" s="4"/>
      <c r="WRP219" s="4"/>
      <c r="WRQ219" s="4"/>
      <c r="WRR219" s="4"/>
      <c r="WRS219" s="4"/>
      <c r="WRT219" s="4"/>
      <c r="WRU219" s="4"/>
      <c r="WRV219" s="4"/>
      <c r="WRW219" s="4"/>
      <c r="WRX219" s="4"/>
      <c r="WRY219" s="4"/>
      <c r="WRZ219" s="4"/>
      <c r="WSA219" s="4"/>
      <c r="WSB219" s="4"/>
      <c r="WSC219" s="4"/>
      <c r="WSD219" s="4"/>
      <c r="WSE219" s="4"/>
      <c r="WSF219" s="4"/>
      <c r="WSG219" s="4"/>
      <c r="WSH219" s="4"/>
      <c r="WSI219" s="4"/>
      <c r="WSJ219" s="4"/>
      <c r="WSK219" s="4"/>
      <c r="WSL219" s="4"/>
      <c r="WSM219" s="4"/>
      <c r="WSN219" s="4"/>
      <c r="WSO219" s="4"/>
      <c r="WSP219" s="4"/>
      <c r="WSQ219" s="4"/>
      <c r="WSR219" s="4"/>
      <c r="WSS219" s="4"/>
      <c r="WST219" s="4"/>
      <c r="WSU219" s="4"/>
      <c r="WSV219" s="4"/>
      <c r="WSW219" s="4"/>
      <c r="WSX219" s="4"/>
      <c r="WSY219" s="4"/>
      <c r="WSZ219" s="4"/>
      <c r="WTA219" s="4"/>
      <c r="WTB219" s="4"/>
      <c r="WTC219" s="4"/>
      <c r="WTD219" s="4"/>
      <c r="WTE219" s="4"/>
      <c r="WTF219" s="4"/>
      <c r="WTG219" s="4"/>
      <c r="WTH219" s="4"/>
      <c r="WTI219" s="4"/>
      <c r="WTJ219" s="4"/>
      <c r="WTK219" s="4"/>
      <c r="WTL219" s="4"/>
      <c r="WTM219" s="4"/>
      <c r="WTN219" s="4"/>
      <c r="WTO219" s="4"/>
      <c r="WTP219" s="4"/>
      <c r="WTQ219" s="4"/>
      <c r="WTR219" s="4"/>
      <c r="WTS219" s="4"/>
      <c r="WTT219" s="4"/>
      <c r="WTU219" s="4"/>
      <c r="WTV219" s="4"/>
      <c r="WTW219" s="4"/>
      <c r="WTX219" s="4"/>
      <c r="WTY219" s="4"/>
      <c r="WTZ219" s="4"/>
      <c r="WUA219" s="4"/>
      <c r="WUB219" s="4"/>
      <c r="WUC219" s="4"/>
      <c r="WUD219" s="4"/>
      <c r="WUE219" s="4"/>
      <c r="WUF219" s="4"/>
      <c r="WUG219" s="4"/>
      <c r="WUH219" s="4"/>
      <c r="WUI219" s="4"/>
      <c r="WUJ219" s="4"/>
      <c r="WUK219" s="4"/>
      <c r="WUL219" s="4"/>
      <c r="WUM219" s="4"/>
      <c r="WUN219" s="4"/>
      <c r="WUO219" s="4"/>
      <c r="WUP219" s="4"/>
      <c r="WUQ219" s="4"/>
      <c r="WUR219" s="4"/>
      <c r="WUS219" s="4"/>
      <c r="WUT219" s="4"/>
      <c r="WUU219" s="4"/>
      <c r="WUV219" s="4"/>
      <c r="WUW219" s="4"/>
      <c r="WUX219" s="4"/>
      <c r="WUY219" s="4"/>
      <c r="WUZ219" s="4"/>
      <c r="WVA219" s="4"/>
      <c r="WVB219" s="4"/>
      <c r="WVC219" s="4"/>
      <c r="WVD219" s="4"/>
      <c r="WVE219" s="4"/>
      <c r="WVF219" s="4"/>
      <c r="WVG219" s="4"/>
      <c r="WVH219" s="4"/>
      <c r="WVI219" s="4"/>
      <c r="WVJ219" s="4"/>
      <c r="WVK219" s="4"/>
      <c r="WVL219" s="4"/>
      <c r="WVM219" s="4"/>
      <c r="WVN219" s="4"/>
      <c r="WVO219" s="4"/>
      <c r="WVP219" s="4"/>
      <c r="WVQ219" s="4"/>
      <c r="WVR219" s="4"/>
      <c r="WVS219" s="4"/>
      <c r="WVT219" s="4"/>
      <c r="WVU219" s="4"/>
      <c r="WVV219" s="4"/>
      <c r="WVW219" s="4"/>
      <c r="WVX219" s="4"/>
      <c r="WVY219" s="4"/>
      <c r="WVZ219" s="4"/>
      <c r="WWA219" s="4"/>
      <c r="WWB219" s="4"/>
      <c r="WWC219" s="4"/>
      <c r="WWD219" s="4"/>
      <c r="WWE219" s="4"/>
      <c r="WWF219" s="4"/>
      <c r="WWG219" s="4"/>
      <c r="WWH219" s="4"/>
      <c r="WWI219" s="4"/>
      <c r="WWJ219" s="4"/>
      <c r="WWK219" s="4"/>
      <c r="WWL219" s="4"/>
      <c r="WWM219" s="4"/>
      <c r="WWN219" s="4"/>
      <c r="WWO219" s="4"/>
      <c r="WWP219" s="4"/>
      <c r="WWQ219" s="4"/>
      <c r="WWR219" s="4"/>
      <c r="WWS219" s="4"/>
      <c r="WWT219" s="4"/>
      <c r="WWU219" s="4"/>
      <c r="WWV219" s="4"/>
      <c r="WWW219" s="4"/>
      <c r="WWX219" s="4"/>
      <c r="WWY219" s="4"/>
      <c r="WWZ219" s="4"/>
      <c r="WXA219" s="4"/>
      <c r="WXB219" s="4"/>
      <c r="WXC219" s="4"/>
      <c r="WXD219" s="4"/>
      <c r="WXE219" s="4"/>
      <c r="WXF219" s="4"/>
      <c r="WXG219" s="4"/>
      <c r="WXH219" s="4"/>
      <c r="WXI219" s="4"/>
      <c r="WXJ219" s="4"/>
      <c r="WXK219" s="4"/>
      <c r="WXL219" s="4"/>
      <c r="WXM219" s="4"/>
      <c r="WXN219" s="4"/>
      <c r="WXO219" s="4"/>
      <c r="WXP219" s="4"/>
      <c r="WXQ219" s="4"/>
      <c r="WXR219" s="4"/>
      <c r="WXS219" s="4"/>
      <c r="WXT219" s="4"/>
      <c r="WXU219" s="4"/>
      <c r="WXV219" s="4"/>
      <c r="WXW219" s="4"/>
      <c r="WXX219" s="4"/>
      <c r="WXY219" s="4"/>
      <c r="WXZ219" s="4"/>
      <c r="WYA219" s="4"/>
      <c r="WYB219" s="4"/>
      <c r="WYC219" s="4"/>
      <c r="WYD219" s="4"/>
      <c r="WYE219" s="4"/>
      <c r="WYF219" s="4"/>
      <c r="WYG219" s="4"/>
      <c r="WYH219" s="4"/>
      <c r="WYI219" s="4"/>
      <c r="WYJ219" s="4"/>
      <c r="WYK219" s="4"/>
      <c r="WYL219" s="4"/>
      <c r="WYM219" s="4"/>
      <c r="WYN219" s="4"/>
      <c r="WYO219" s="4"/>
      <c r="WYP219" s="4"/>
      <c r="WYQ219" s="4"/>
      <c r="WYR219" s="4"/>
      <c r="WYS219" s="4"/>
      <c r="WYT219" s="4"/>
      <c r="WYU219" s="4"/>
      <c r="WYV219" s="4"/>
      <c r="WYW219" s="4"/>
      <c r="WYX219" s="4"/>
      <c r="WYY219" s="4"/>
      <c r="WYZ219" s="4"/>
      <c r="WZA219" s="4"/>
      <c r="WZB219" s="4"/>
      <c r="WZC219" s="4"/>
      <c r="WZD219" s="4"/>
      <c r="WZE219" s="4"/>
      <c r="WZF219" s="4"/>
      <c r="WZG219" s="4"/>
      <c r="WZH219" s="4"/>
      <c r="WZI219" s="4"/>
      <c r="WZJ219" s="4"/>
      <c r="WZK219" s="4"/>
      <c r="WZL219" s="4"/>
      <c r="WZM219" s="4"/>
      <c r="WZN219" s="4"/>
      <c r="WZO219" s="4"/>
      <c r="WZP219" s="4"/>
      <c r="WZQ219" s="4"/>
      <c r="WZR219" s="4"/>
      <c r="WZS219" s="4"/>
      <c r="WZT219" s="4"/>
      <c r="WZU219" s="4"/>
      <c r="WZV219" s="4"/>
      <c r="WZW219" s="4"/>
      <c r="WZX219" s="4"/>
      <c r="WZY219" s="4"/>
      <c r="WZZ219" s="4"/>
      <c r="XAA219" s="4"/>
      <c r="XAB219" s="4"/>
      <c r="XAC219" s="4"/>
      <c r="XAD219" s="4"/>
      <c r="XAE219" s="4"/>
      <c r="XAF219" s="4"/>
      <c r="XAG219" s="4"/>
      <c r="XAH219" s="4"/>
      <c r="XAI219" s="4"/>
      <c r="XAJ219" s="4"/>
      <c r="XAK219" s="4"/>
      <c r="XAL219" s="4"/>
      <c r="XAM219" s="4"/>
      <c r="XAN219" s="4"/>
      <c r="XAO219" s="4"/>
      <c r="XAP219" s="4"/>
      <c r="XAQ219" s="4"/>
      <c r="XAR219" s="4"/>
      <c r="XAS219" s="4"/>
      <c r="XAT219" s="4"/>
      <c r="XAU219" s="4"/>
      <c r="XAV219" s="4"/>
      <c r="XAW219" s="4"/>
      <c r="XAX219" s="4"/>
      <c r="XAY219" s="4"/>
      <c r="XAZ219" s="4"/>
      <c r="XBA219" s="4"/>
      <c r="XBB219" s="4"/>
      <c r="XBC219" s="4"/>
      <c r="XBD219" s="4"/>
      <c r="XBE219" s="4"/>
      <c r="XBF219" s="4"/>
      <c r="XBG219" s="4"/>
      <c r="XBH219" s="4"/>
      <c r="XBI219" s="4"/>
      <c r="XBJ219" s="4"/>
      <c r="XBK219" s="4"/>
      <c r="XBL219" s="4"/>
      <c r="XBM219" s="4"/>
      <c r="XBN219" s="4"/>
      <c r="XBO219" s="4"/>
      <c r="XBP219" s="4"/>
      <c r="XBQ219" s="4"/>
      <c r="XBR219" s="4"/>
      <c r="XBS219" s="4"/>
      <c r="XBT219" s="4"/>
      <c r="XBU219" s="4"/>
      <c r="XBV219" s="4"/>
      <c r="XBW219" s="4"/>
      <c r="XBX219" s="4"/>
      <c r="XBY219" s="4"/>
      <c r="XBZ219" s="4"/>
      <c r="XCA219" s="4"/>
      <c r="XCB219" s="4"/>
      <c r="XCC219" s="4"/>
      <c r="XCD219" s="4"/>
      <c r="XCE219" s="4"/>
      <c r="XCF219" s="4"/>
      <c r="XCG219" s="4"/>
      <c r="XCH219" s="4"/>
      <c r="XCI219" s="4"/>
      <c r="XCJ219" s="4"/>
      <c r="XCK219" s="4"/>
      <c r="XCL219" s="4"/>
      <c r="XCM219" s="4"/>
      <c r="XCN219" s="4"/>
      <c r="XCO219" s="4"/>
      <c r="XCP219" s="4"/>
      <c r="XCQ219" s="4"/>
      <c r="XCR219" s="4"/>
      <c r="XCS219" s="4"/>
      <c r="XCT219" s="4"/>
      <c r="XCU219" s="4"/>
      <c r="XCV219" s="4"/>
      <c r="XCW219" s="4"/>
      <c r="XCX219" s="4"/>
      <c r="XCY219" s="4"/>
      <c r="XCZ219" s="4"/>
      <c r="XDA219" s="4"/>
      <c r="XDB219" s="4"/>
      <c r="XDC219" s="4"/>
      <c r="XDD219" s="4"/>
      <c r="XDE219" s="4"/>
      <c r="XDF219" s="4"/>
      <c r="XDG219" s="4"/>
      <c r="XDH219" s="4"/>
      <c r="XDI219" s="4"/>
      <c r="XDJ219" s="4"/>
      <c r="XDK219" s="4"/>
      <c r="XDL219" s="4"/>
      <c r="XDM219" s="4"/>
      <c r="XDN219" s="4"/>
      <c r="XDO219" s="4"/>
      <c r="XDP219" s="4"/>
      <c r="XDQ219" s="4"/>
      <c r="XDR219" s="4"/>
      <c r="XDS219" s="4"/>
      <c r="XDT219" s="4"/>
      <c r="XDU219" s="4"/>
      <c r="XDV219" s="4"/>
      <c r="XDW219" s="4"/>
      <c r="XDX219" s="4"/>
      <c r="XDY219" s="4"/>
      <c r="XDZ219" s="4"/>
      <c r="XEA219" s="4"/>
      <c r="XEB219" s="4"/>
      <c r="XEC219" s="4"/>
      <c r="XED219" s="4"/>
      <c r="XEE219" s="4"/>
      <c r="XEF219" s="4"/>
      <c r="XEG219" s="4"/>
      <c r="XEH219" s="4"/>
      <c r="XEI219" s="4"/>
      <c r="XEJ219" s="4"/>
      <c r="XEK219" s="4"/>
      <c r="XEL219" s="4"/>
      <c r="XEM219" s="4"/>
      <c r="XEN219" s="4"/>
      <c r="XEO219" s="4"/>
      <c r="XEP219" s="4"/>
      <c r="XEQ219" s="4"/>
      <c r="XER219" s="4"/>
      <c r="XES219" s="4"/>
      <c r="XET219" s="4"/>
      <c r="XEU219" s="4"/>
      <c r="XEV219" s="4"/>
      <c r="XEW219" s="4"/>
      <c r="XEX219" s="4"/>
      <c r="XEY219" s="4"/>
      <c r="XEZ219" s="4"/>
      <c r="XFA219" s="4"/>
      <c r="XFB219" s="4"/>
      <c r="XFC219" s="4"/>
    </row>
    <row r="220" customFormat="false" ht="13.8" hidden="false" customHeight="false" outlineLevel="0" collapsed="false">
      <c r="A220" s="13"/>
      <c r="B220" s="21" t="s">
        <v>111</v>
      </c>
      <c r="C220" s="15" t="s">
        <v>151</v>
      </c>
      <c r="D220" s="21" t="n">
        <v>200</v>
      </c>
      <c r="E220" s="27" t="n">
        <f aca="false">BD220*200/200</f>
        <v>0.07</v>
      </c>
      <c r="F220" s="27" t="n">
        <f aca="false">BE220*200/200</f>
        <v>0.2</v>
      </c>
      <c r="G220" s="27" t="n">
        <f aca="false">BF220*200/200</f>
        <v>10.01</v>
      </c>
      <c r="H220" s="27" t="n">
        <f aca="false">BG220*200/200</f>
        <v>40</v>
      </c>
      <c r="I220" s="27" t="n">
        <f aca="false">BH220*200/200</f>
        <v>0</v>
      </c>
      <c r="J220" s="27" t="n">
        <f aca="false">BI220*200/200</f>
        <v>0</v>
      </c>
      <c r="K220" s="27" t="n">
        <f aca="false">BJ220*200/200</f>
        <v>0</v>
      </c>
      <c r="L220" s="27" t="n">
        <f aca="false">BK220*200/200</f>
        <v>0.03</v>
      </c>
      <c r="M220" s="27" t="n">
        <f aca="false">BL220*200/200</f>
        <v>10.95</v>
      </c>
      <c r="N220" s="27" t="n">
        <f aca="false">BM220*200/200</f>
        <v>1.4</v>
      </c>
      <c r="O220" s="27" t="n">
        <f aca="false">BN220*200/200</f>
        <v>2.8</v>
      </c>
      <c r="P220" s="27" t="n">
        <f aca="false">BO220*200/200</f>
        <v>0.23</v>
      </c>
      <c r="Q220" s="27" t="n">
        <v>3.8</v>
      </c>
      <c r="R220" s="27" t="n">
        <v>2.9</v>
      </c>
      <c r="S220" s="27" t="n">
        <v>11.3</v>
      </c>
      <c r="T220" s="27" t="n">
        <v>86</v>
      </c>
      <c r="U220" s="27" t="n">
        <v>13.3</v>
      </c>
      <c r="V220" s="27" t="n">
        <v>0.03</v>
      </c>
      <c r="W220" s="27" t="n">
        <v>0.13</v>
      </c>
      <c r="X220" s="27" t="n">
        <v>0.52</v>
      </c>
      <c r="Y220" s="27" t="n">
        <v>111</v>
      </c>
      <c r="Z220" s="27" t="n">
        <v>31</v>
      </c>
      <c r="AA220" s="27" t="n">
        <v>107</v>
      </c>
      <c r="AB220" s="27" t="n">
        <v>1.07</v>
      </c>
      <c r="AC220" s="27" t="n">
        <v>0.2</v>
      </c>
      <c r="AD220" s="27" t="n">
        <v>0.1</v>
      </c>
      <c r="AE220" s="27" t="n">
        <v>12.3</v>
      </c>
      <c r="AF220" s="27" t="n">
        <v>50.5</v>
      </c>
      <c r="AG220" s="27" t="n">
        <v>2.45</v>
      </c>
      <c r="AH220" s="27" t="n">
        <v>0.01</v>
      </c>
      <c r="AI220" s="27" t="n">
        <v>0.01</v>
      </c>
      <c r="AJ220" s="27" t="n">
        <v>19.2</v>
      </c>
      <c r="AK220" s="27" t="n">
        <v>9.8</v>
      </c>
      <c r="AL220" s="27" t="n">
        <v>6.5</v>
      </c>
      <c r="AM220" s="27" t="n">
        <v>11</v>
      </c>
      <c r="AN220" s="27" t="n">
        <v>0.29</v>
      </c>
      <c r="BD220" s="27" t="n">
        <v>0.07</v>
      </c>
      <c r="BE220" s="27" t="n">
        <v>0.2</v>
      </c>
      <c r="BF220" s="27" t="n">
        <v>10.01</v>
      </c>
      <c r="BG220" s="27" t="n">
        <v>40</v>
      </c>
      <c r="BH220" s="27"/>
      <c r="BI220" s="27"/>
      <c r="BJ220" s="27"/>
      <c r="BK220" s="27" t="n">
        <v>0.03</v>
      </c>
      <c r="BL220" s="27" t="n">
        <v>10.95</v>
      </c>
      <c r="BM220" s="27" t="n">
        <v>1.4</v>
      </c>
      <c r="BN220" s="27" t="n">
        <v>2.8</v>
      </c>
      <c r="BO220" s="27" t="n">
        <v>0.23</v>
      </c>
    </row>
    <row r="221" customFormat="false" ht="13.8" hidden="false" customHeight="false" outlineLevel="0" collapsed="false">
      <c r="A221" s="30" t="s">
        <v>241</v>
      </c>
      <c r="B221" s="30"/>
      <c r="C221" s="30"/>
      <c r="D221" s="31" t="n">
        <f aca="false">SUM(D214:D220)</f>
        <v>655</v>
      </c>
      <c r="E221" s="32"/>
      <c r="F221" s="32"/>
      <c r="G221" s="32"/>
      <c r="H221" s="32"/>
      <c r="I221" s="32"/>
      <c r="J221" s="31"/>
      <c r="K221" s="31"/>
      <c r="L221" s="32"/>
      <c r="M221" s="32"/>
      <c r="N221" s="32"/>
      <c r="O221" s="32"/>
      <c r="P221" s="32"/>
    </row>
    <row r="222" customFormat="false" ht="13.8" hidden="false" customHeight="false" outlineLevel="0" collapsed="false">
      <c r="A222" s="33" t="s">
        <v>98</v>
      </c>
      <c r="B222" s="33"/>
      <c r="C222" s="33"/>
      <c r="D222" s="33"/>
      <c r="E222" s="32" t="n">
        <f aca="false">SUM(E214:E221)</f>
        <v>17.933</v>
      </c>
      <c r="F222" s="32" t="n">
        <f aca="false">SUM(F214:F221)</f>
        <v>12.603</v>
      </c>
      <c r="G222" s="32" t="n">
        <f aca="false">SUM(G214:G221)</f>
        <v>84.2615</v>
      </c>
      <c r="H222" s="32" t="n">
        <f aca="false">SUM(H214:H221)</f>
        <v>515.3675</v>
      </c>
      <c r="I222" s="32" t="n">
        <f aca="false">SUM(I214:I221)</f>
        <v>5.49</v>
      </c>
      <c r="J222" s="32" t="n">
        <f aca="false">SUM(J214:J221)</f>
        <v>0.174</v>
      </c>
      <c r="K222" s="32" t="n">
        <f aca="false">SUM(K214:K221)</f>
        <v>0.1465</v>
      </c>
      <c r="L222" s="32" t="n">
        <f aca="false">SUM(L214:L221)</f>
        <v>12.102</v>
      </c>
      <c r="M222" s="32" t="n">
        <f aca="false">SUM(M214:M221)</f>
        <v>129.533</v>
      </c>
      <c r="N222" s="32" t="n">
        <f aca="false">SUM(N214:N221)</f>
        <v>83.36</v>
      </c>
      <c r="O222" s="32" t="n">
        <f aca="false">SUM(O214:O221)</f>
        <v>294.705</v>
      </c>
      <c r="P222" s="32" t="n">
        <f aca="false">SUM(P214:P221)</f>
        <v>5.054</v>
      </c>
      <c r="Q222" s="1" t="n">
        <f aca="false">SUM(E222:P222)</f>
        <v>1160.7295</v>
      </c>
    </row>
    <row r="223" customFormat="false" ht="15" hidden="false" customHeight="true" outlineLevel="0" collapsed="false">
      <c r="A223" s="78" t="s">
        <v>38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</row>
    <row r="224" s="3" customFormat="true" ht="13.8" hidden="false" customHeight="false" outlineLevel="0" collapsed="false">
      <c r="A224" s="78"/>
      <c r="B224" s="21" t="s">
        <v>83</v>
      </c>
      <c r="C224" s="22" t="s">
        <v>99</v>
      </c>
      <c r="D224" s="20" t="n">
        <v>60</v>
      </c>
      <c r="E224" s="18" t="n">
        <v>0.42</v>
      </c>
      <c r="F224" s="18" t="n">
        <v>0.06</v>
      </c>
      <c r="G224" s="18" t="n">
        <v>1.14</v>
      </c>
      <c r="H224" s="18" t="n">
        <v>7.2</v>
      </c>
      <c r="I224" s="18"/>
      <c r="J224" s="18" t="n">
        <v>0.024</v>
      </c>
      <c r="K224" s="18" t="n">
        <v>0.012</v>
      </c>
      <c r="L224" s="18" t="n">
        <v>2.94</v>
      </c>
      <c r="M224" s="18" t="n">
        <v>10.2</v>
      </c>
      <c r="N224" s="18" t="n">
        <v>8.4</v>
      </c>
      <c r="O224" s="18" t="n">
        <v>18</v>
      </c>
      <c r="P224" s="18" t="n">
        <v>0.3</v>
      </c>
      <c r="Q224" s="2"/>
      <c r="BD224" s="20" t="n">
        <v>4.8</v>
      </c>
      <c r="BE224" s="20" t="n">
        <v>4</v>
      </c>
      <c r="BF224" s="20" t="n">
        <v>0.3</v>
      </c>
      <c r="BG224" s="20" t="n">
        <v>56.6</v>
      </c>
      <c r="BH224" s="20" t="n">
        <v>62.4</v>
      </c>
      <c r="BI224" s="20" t="n">
        <v>0.02</v>
      </c>
      <c r="BJ224" s="20" t="n">
        <v>0.14</v>
      </c>
      <c r="BK224" s="20"/>
      <c r="BL224" s="20" t="n">
        <v>19</v>
      </c>
      <c r="BM224" s="20" t="n">
        <v>4.2</v>
      </c>
      <c r="BN224" s="20" t="n">
        <v>67</v>
      </c>
      <c r="BO224" s="20" t="n">
        <v>0.87</v>
      </c>
      <c r="XFD224" s="4"/>
    </row>
    <row r="225" s="35" customFormat="true" ht="13.8" hidden="false" customHeight="false" outlineLevel="0" collapsed="false">
      <c r="A225" s="78"/>
      <c r="B225" s="21" t="s">
        <v>100</v>
      </c>
      <c r="C225" s="26" t="s">
        <v>228</v>
      </c>
      <c r="D225" s="21" t="n">
        <v>225</v>
      </c>
      <c r="E225" s="21" t="n">
        <v>3.05</v>
      </c>
      <c r="F225" s="21" t="n">
        <v>6.77</v>
      </c>
      <c r="G225" s="21" t="n">
        <v>12.75</v>
      </c>
      <c r="H225" s="21" t="n">
        <v>124.8</v>
      </c>
      <c r="I225" s="21" t="n">
        <v>97.6</v>
      </c>
      <c r="J225" s="21" t="n">
        <v>0.04</v>
      </c>
      <c r="K225" s="21" t="n">
        <v>0.03</v>
      </c>
      <c r="L225" s="21" t="n">
        <v>0.4</v>
      </c>
      <c r="M225" s="21" t="n">
        <v>22.84</v>
      </c>
      <c r="N225" s="21" t="n">
        <v>8.54</v>
      </c>
      <c r="O225" s="21" t="n">
        <v>30.08</v>
      </c>
      <c r="P225" s="21" t="n">
        <v>0.52</v>
      </c>
      <c r="BD225" s="21" t="n">
        <v>0.82</v>
      </c>
      <c r="BE225" s="21" t="n">
        <v>2.64</v>
      </c>
      <c r="BF225" s="21" t="n">
        <v>4.12</v>
      </c>
      <c r="BG225" s="21" t="n">
        <v>43</v>
      </c>
      <c r="BH225" s="21" t="n">
        <v>4</v>
      </c>
      <c r="BI225" s="21" t="n">
        <v>0.01</v>
      </c>
      <c r="BJ225" s="21" t="n">
        <v>0.02</v>
      </c>
      <c r="BK225" s="21" t="n">
        <v>10.57</v>
      </c>
      <c r="BL225" s="21" t="n">
        <v>26.15</v>
      </c>
      <c r="BM225" s="21" t="n">
        <v>11.22</v>
      </c>
      <c r="BN225" s="21" t="n">
        <v>20.92</v>
      </c>
      <c r="BO225" s="21" t="n">
        <v>0.45</v>
      </c>
      <c r="XBZ225" s="37"/>
      <c r="XCA225" s="37"/>
      <c r="XCB225" s="37"/>
      <c r="XCC225" s="37"/>
      <c r="XCD225" s="37"/>
      <c r="XCE225" s="37"/>
      <c r="XCF225" s="37"/>
      <c r="XCG225" s="37"/>
      <c r="XCH225" s="37"/>
      <c r="XCI225" s="37"/>
      <c r="XCJ225" s="37"/>
      <c r="XCK225" s="37"/>
      <c r="XCL225" s="37"/>
      <c r="XCM225" s="37"/>
      <c r="XCN225" s="37"/>
      <c r="XCO225" s="37"/>
      <c r="XCP225" s="37"/>
      <c r="XCQ225" s="37"/>
      <c r="XCR225" s="37"/>
      <c r="XCS225" s="37"/>
      <c r="XCT225" s="37"/>
      <c r="XCU225" s="37"/>
      <c r="XCV225" s="37"/>
      <c r="XCW225" s="37"/>
      <c r="XCX225" s="37"/>
      <c r="XCY225" s="37"/>
      <c r="XCZ225" s="37"/>
      <c r="XDA225" s="37"/>
      <c r="XDB225" s="37"/>
      <c r="XDC225" s="37"/>
      <c r="XDD225" s="37"/>
      <c r="XDE225" s="37"/>
      <c r="XDF225" s="37"/>
      <c r="XDG225" s="37"/>
      <c r="XDH225" s="37"/>
      <c r="XDI225" s="37"/>
      <c r="XDJ225" s="37"/>
      <c r="XDK225" s="37"/>
      <c r="XDL225" s="37"/>
      <c r="XDM225" s="37"/>
      <c r="XDN225" s="37"/>
      <c r="XDO225" s="37"/>
      <c r="XDP225" s="37"/>
      <c r="XDQ225" s="37"/>
      <c r="XDR225" s="37"/>
      <c r="XDS225" s="37"/>
      <c r="XDT225" s="37"/>
      <c r="XDU225" s="37"/>
      <c r="XDV225" s="37"/>
      <c r="XDW225" s="37"/>
      <c r="XDX225" s="37"/>
      <c r="XDY225" s="37"/>
      <c r="XDZ225" s="37"/>
      <c r="XEA225" s="37"/>
      <c r="XEB225" s="37"/>
      <c r="XEC225" s="37"/>
      <c r="XED225" s="37"/>
      <c r="XEE225" s="37"/>
      <c r="XEF225" s="37"/>
      <c r="XEG225" s="37"/>
      <c r="XEH225" s="37"/>
      <c r="XEI225" s="37"/>
      <c r="XEJ225" s="37"/>
      <c r="XEK225" s="37"/>
      <c r="XEL225" s="37"/>
      <c r="XEM225" s="37"/>
      <c r="XEN225" s="37"/>
      <c r="XEO225" s="37"/>
      <c r="XEP225" s="37"/>
      <c r="XEQ225" s="37"/>
      <c r="XER225" s="37"/>
      <c r="XES225" s="37"/>
      <c r="XET225" s="37"/>
      <c r="XEU225" s="37"/>
      <c r="XEV225" s="37"/>
      <c r="XEW225" s="37"/>
      <c r="XEX225" s="37"/>
      <c r="XEY225" s="37"/>
      <c r="XEZ225" s="37"/>
      <c r="XFA225" s="37"/>
      <c r="XFB225" s="37"/>
      <c r="XFC225" s="37"/>
      <c r="XFD225" s="4"/>
    </row>
    <row r="226" customFormat="false" ht="15.75" hidden="false" customHeight="true" outlineLevel="0" collapsed="false">
      <c r="A226" s="78"/>
      <c r="B226" s="144" t="s">
        <v>115</v>
      </c>
      <c r="C226" s="15" t="s">
        <v>231</v>
      </c>
      <c r="D226" s="21" t="n">
        <v>90</v>
      </c>
      <c r="E226" s="27" t="n">
        <v>7.02</v>
      </c>
      <c r="F226" s="27" t="n">
        <v>6.84</v>
      </c>
      <c r="G226" s="27" t="n">
        <v>5.76</v>
      </c>
      <c r="H226" s="27" t="n">
        <v>114.3</v>
      </c>
      <c r="I226" s="27" t="n">
        <v>0</v>
      </c>
      <c r="J226" s="27" t="n">
        <v>0</v>
      </c>
      <c r="K226" s="27" t="n">
        <v>0</v>
      </c>
      <c r="L226" s="27" t="n">
        <v>0</v>
      </c>
      <c r="M226" s="27" t="n">
        <v>0</v>
      </c>
      <c r="N226" s="27" t="n">
        <v>0</v>
      </c>
      <c r="O226" s="27" t="n">
        <v>0</v>
      </c>
      <c r="P226" s="27" t="n">
        <v>0</v>
      </c>
      <c r="Q226" s="21" t="n">
        <v>13.08</v>
      </c>
      <c r="R226" s="21" t="n">
        <v>9.18</v>
      </c>
      <c r="S226" s="21" t="n">
        <v>2.85</v>
      </c>
      <c r="T226" s="21" t="n">
        <v>152</v>
      </c>
      <c r="U226" s="21" t="n">
        <v>25.6</v>
      </c>
      <c r="V226" s="21" t="n">
        <v>0.27</v>
      </c>
      <c r="W226" s="21" t="n">
        <v>0.57</v>
      </c>
      <c r="X226" s="21" t="n">
        <v>1.39</v>
      </c>
      <c r="Y226" s="21" t="n">
        <v>27.53</v>
      </c>
      <c r="Z226" s="21" t="n">
        <v>23.32</v>
      </c>
      <c r="AA226" s="21" t="n">
        <v>181.35</v>
      </c>
      <c r="AB226" s="21" t="n">
        <v>3.96</v>
      </c>
      <c r="BD226" s="21" t="n">
        <v>14.34</v>
      </c>
      <c r="BE226" s="21" t="n">
        <v>10.48</v>
      </c>
      <c r="BF226" s="21" t="n">
        <v>6.29</v>
      </c>
      <c r="BG226" s="21" t="n">
        <v>171</v>
      </c>
      <c r="BH226" s="21" t="n">
        <v>33.75</v>
      </c>
      <c r="BI226" s="21" t="n">
        <v>0.31</v>
      </c>
      <c r="BJ226" s="21" t="n">
        <v>0.64</v>
      </c>
      <c r="BK226" s="21" t="n">
        <v>6.015</v>
      </c>
      <c r="BL226" s="21" t="n">
        <v>25.49</v>
      </c>
      <c r="BM226" s="21" t="n">
        <v>25.92</v>
      </c>
      <c r="BN226" s="21" t="n">
        <v>196.72</v>
      </c>
      <c r="BO226" s="21" t="n">
        <v>4.27</v>
      </c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  <c r="IW226" s="4"/>
      <c r="IX226" s="4"/>
      <c r="IY226" s="4"/>
      <c r="IZ226" s="4"/>
      <c r="JA226" s="4"/>
      <c r="JB226" s="4"/>
      <c r="JC226" s="4"/>
      <c r="JD226" s="4"/>
      <c r="JE226" s="4"/>
      <c r="JF226" s="4"/>
      <c r="JG226" s="4"/>
      <c r="JH226" s="4"/>
      <c r="JI226" s="4"/>
      <c r="JJ226" s="4"/>
      <c r="JK226" s="4"/>
      <c r="JL226" s="4"/>
      <c r="JM226" s="4"/>
      <c r="JN226" s="4"/>
      <c r="JO226" s="4"/>
      <c r="JP226" s="4"/>
      <c r="JQ226" s="4"/>
      <c r="JR226" s="4"/>
      <c r="JS226" s="4"/>
      <c r="JT226" s="4"/>
      <c r="JU226" s="4"/>
      <c r="JV226" s="4"/>
      <c r="JW226" s="4"/>
      <c r="JX226" s="4"/>
      <c r="JY226" s="4"/>
      <c r="JZ226" s="4"/>
      <c r="KA226" s="4"/>
      <c r="KB226" s="4"/>
      <c r="KC226" s="4"/>
      <c r="KD226" s="4"/>
      <c r="KE226" s="4"/>
      <c r="KF226" s="4"/>
      <c r="KG226" s="4"/>
      <c r="KH226" s="4"/>
      <c r="KI226" s="4"/>
      <c r="KJ226" s="4"/>
      <c r="KK226" s="4"/>
      <c r="KL226" s="4"/>
      <c r="KM226" s="4"/>
      <c r="KN226" s="4"/>
      <c r="KO226" s="4"/>
      <c r="KP226" s="4"/>
      <c r="KQ226" s="4"/>
      <c r="KR226" s="4"/>
      <c r="KS226" s="4"/>
      <c r="KT226" s="4"/>
      <c r="KU226" s="4"/>
      <c r="KV226" s="4"/>
      <c r="KW226" s="4"/>
      <c r="KX226" s="4"/>
      <c r="KY226" s="4"/>
      <c r="KZ226" s="4"/>
      <c r="LA226" s="4"/>
      <c r="LB226" s="4"/>
      <c r="LC226" s="4"/>
      <c r="LD226" s="4"/>
      <c r="LE226" s="4"/>
      <c r="LF226" s="4"/>
      <c r="LG226" s="4"/>
      <c r="LH226" s="4"/>
      <c r="LI226" s="4"/>
      <c r="LJ226" s="4"/>
      <c r="LK226" s="4"/>
      <c r="LL226" s="4"/>
      <c r="LM226" s="4"/>
      <c r="LN226" s="4"/>
      <c r="LO226" s="4"/>
      <c r="LP226" s="4"/>
      <c r="LQ226" s="4"/>
      <c r="LR226" s="4"/>
      <c r="LS226" s="4"/>
      <c r="LT226" s="4"/>
      <c r="LU226" s="4"/>
      <c r="LV226" s="4"/>
      <c r="LW226" s="4"/>
      <c r="LX226" s="4"/>
      <c r="LY226" s="4"/>
      <c r="LZ226" s="4"/>
      <c r="MA226" s="4"/>
      <c r="MB226" s="4"/>
      <c r="MC226" s="4"/>
      <c r="MD226" s="4"/>
      <c r="ME226" s="4"/>
      <c r="MF226" s="4"/>
      <c r="MG226" s="4"/>
      <c r="MH226" s="4"/>
      <c r="MI226" s="4"/>
      <c r="MJ226" s="4"/>
      <c r="MK226" s="4"/>
      <c r="ML226" s="4"/>
      <c r="MM226" s="4"/>
      <c r="MN226" s="4"/>
      <c r="MO226" s="4"/>
      <c r="MP226" s="4"/>
      <c r="MQ226" s="4"/>
      <c r="MR226" s="4"/>
      <c r="MS226" s="4"/>
      <c r="MT226" s="4"/>
      <c r="MU226" s="4"/>
      <c r="MV226" s="4"/>
      <c r="MW226" s="4"/>
      <c r="MX226" s="4"/>
      <c r="MY226" s="4"/>
      <c r="MZ226" s="4"/>
      <c r="NA226" s="4"/>
      <c r="NB226" s="4"/>
      <c r="NC226" s="4"/>
      <c r="ND226" s="4"/>
      <c r="NE226" s="4"/>
      <c r="NF226" s="4"/>
      <c r="NG226" s="4"/>
      <c r="NH226" s="4"/>
      <c r="NI226" s="4"/>
      <c r="NJ226" s="4"/>
      <c r="NK226" s="4"/>
      <c r="NL226" s="4"/>
      <c r="NM226" s="4"/>
      <c r="NN226" s="4"/>
      <c r="NO226" s="4"/>
      <c r="NP226" s="4"/>
      <c r="NQ226" s="4"/>
      <c r="NR226" s="4"/>
      <c r="NS226" s="4"/>
      <c r="NT226" s="4"/>
      <c r="NU226" s="4"/>
      <c r="NV226" s="4"/>
      <c r="NW226" s="4"/>
      <c r="NX226" s="4"/>
      <c r="NY226" s="4"/>
      <c r="NZ226" s="4"/>
      <c r="OA226" s="4"/>
      <c r="OB226" s="4"/>
      <c r="OC226" s="4"/>
      <c r="OD226" s="4"/>
      <c r="OE226" s="4"/>
      <c r="OF226" s="4"/>
      <c r="OG226" s="4"/>
      <c r="OH226" s="4"/>
      <c r="OI226" s="4"/>
      <c r="OJ226" s="4"/>
      <c r="OK226" s="4"/>
      <c r="OL226" s="4"/>
      <c r="OM226" s="4"/>
      <c r="ON226" s="4"/>
      <c r="OO226" s="4"/>
      <c r="OP226" s="4"/>
      <c r="OQ226" s="4"/>
      <c r="OR226" s="4"/>
      <c r="OS226" s="4"/>
      <c r="OT226" s="4"/>
      <c r="OU226" s="4"/>
      <c r="OV226" s="4"/>
      <c r="OW226" s="4"/>
      <c r="OX226" s="4"/>
      <c r="OY226" s="4"/>
      <c r="OZ226" s="4"/>
      <c r="PA226" s="4"/>
      <c r="PB226" s="4"/>
      <c r="PC226" s="4"/>
      <c r="PD226" s="4"/>
      <c r="PE226" s="4"/>
      <c r="PF226" s="4"/>
      <c r="PG226" s="4"/>
      <c r="PH226" s="4"/>
      <c r="PI226" s="4"/>
      <c r="PJ226" s="4"/>
      <c r="PK226" s="4"/>
      <c r="PL226" s="4"/>
      <c r="PM226" s="4"/>
      <c r="PN226" s="4"/>
      <c r="PO226" s="4"/>
      <c r="PP226" s="4"/>
      <c r="PQ226" s="4"/>
      <c r="PR226" s="4"/>
      <c r="PS226" s="4"/>
      <c r="PT226" s="4"/>
      <c r="PU226" s="4"/>
      <c r="PV226" s="4"/>
      <c r="PW226" s="4"/>
      <c r="PX226" s="4"/>
      <c r="PY226" s="4"/>
      <c r="PZ226" s="4"/>
      <c r="QA226" s="4"/>
      <c r="QB226" s="4"/>
      <c r="QC226" s="4"/>
      <c r="QD226" s="4"/>
      <c r="QE226" s="4"/>
      <c r="QF226" s="4"/>
      <c r="QG226" s="4"/>
      <c r="QH226" s="4"/>
      <c r="QI226" s="4"/>
      <c r="QJ226" s="4"/>
      <c r="QK226" s="4"/>
      <c r="QL226" s="4"/>
      <c r="QM226" s="4"/>
      <c r="QN226" s="4"/>
      <c r="QO226" s="4"/>
      <c r="QP226" s="4"/>
      <c r="QQ226" s="4"/>
      <c r="QR226" s="4"/>
      <c r="QS226" s="4"/>
      <c r="QT226" s="4"/>
      <c r="QU226" s="4"/>
      <c r="QV226" s="4"/>
      <c r="QW226" s="4"/>
      <c r="QX226" s="4"/>
      <c r="QY226" s="4"/>
      <c r="QZ226" s="4"/>
      <c r="RA226" s="4"/>
      <c r="RB226" s="4"/>
      <c r="RC226" s="4"/>
      <c r="RD226" s="4"/>
      <c r="RE226" s="4"/>
      <c r="RF226" s="4"/>
      <c r="RG226" s="4"/>
      <c r="RH226" s="4"/>
      <c r="RI226" s="4"/>
      <c r="RJ226" s="4"/>
      <c r="RK226" s="4"/>
      <c r="RL226" s="4"/>
      <c r="RM226" s="4"/>
      <c r="RN226" s="4"/>
      <c r="RO226" s="4"/>
      <c r="RP226" s="4"/>
      <c r="RQ226" s="4"/>
      <c r="RR226" s="4"/>
      <c r="RS226" s="4"/>
      <c r="RT226" s="4"/>
      <c r="RU226" s="4"/>
      <c r="RV226" s="4"/>
      <c r="RW226" s="4"/>
      <c r="RX226" s="4"/>
      <c r="RY226" s="4"/>
      <c r="RZ226" s="4"/>
      <c r="SA226" s="4"/>
      <c r="SB226" s="4"/>
      <c r="SC226" s="4"/>
      <c r="SD226" s="4"/>
      <c r="SE226" s="4"/>
      <c r="SF226" s="4"/>
      <c r="SG226" s="4"/>
      <c r="SH226" s="4"/>
      <c r="SI226" s="4"/>
      <c r="SJ226" s="4"/>
      <c r="SK226" s="4"/>
      <c r="SL226" s="4"/>
      <c r="SM226" s="4"/>
      <c r="SN226" s="4"/>
      <c r="SO226" s="4"/>
      <c r="SP226" s="4"/>
      <c r="SQ226" s="4"/>
      <c r="SR226" s="4"/>
      <c r="SS226" s="4"/>
      <c r="ST226" s="4"/>
      <c r="SU226" s="4"/>
      <c r="SV226" s="4"/>
      <c r="SW226" s="4"/>
      <c r="SX226" s="4"/>
      <c r="SY226" s="4"/>
      <c r="SZ226" s="4"/>
      <c r="TA226" s="4"/>
      <c r="TB226" s="4"/>
      <c r="TC226" s="4"/>
      <c r="TD226" s="4"/>
      <c r="TE226" s="4"/>
      <c r="TF226" s="4"/>
      <c r="TG226" s="4"/>
      <c r="TH226" s="4"/>
      <c r="TI226" s="4"/>
      <c r="TJ226" s="4"/>
      <c r="TK226" s="4"/>
      <c r="TL226" s="4"/>
      <c r="TM226" s="4"/>
      <c r="TN226" s="4"/>
      <c r="TO226" s="4"/>
      <c r="TP226" s="4"/>
      <c r="TQ226" s="4"/>
      <c r="TR226" s="4"/>
      <c r="TS226" s="4"/>
      <c r="TT226" s="4"/>
      <c r="TU226" s="4"/>
      <c r="TV226" s="4"/>
      <c r="TW226" s="4"/>
      <c r="TX226" s="4"/>
      <c r="TY226" s="4"/>
      <c r="TZ226" s="4"/>
      <c r="UA226" s="4"/>
      <c r="UB226" s="4"/>
      <c r="UC226" s="4"/>
      <c r="UD226" s="4"/>
      <c r="UE226" s="4"/>
      <c r="UF226" s="4"/>
      <c r="UG226" s="4"/>
      <c r="UH226" s="4"/>
      <c r="UI226" s="4"/>
      <c r="UJ226" s="4"/>
      <c r="UK226" s="4"/>
      <c r="UL226" s="4"/>
      <c r="UM226" s="4"/>
      <c r="UN226" s="4"/>
      <c r="UO226" s="4"/>
      <c r="UP226" s="4"/>
      <c r="UQ226" s="4"/>
      <c r="UR226" s="4"/>
      <c r="US226" s="4"/>
      <c r="UT226" s="4"/>
      <c r="UU226" s="4"/>
      <c r="UV226" s="4"/>
      <c r="UW226" s="4"/>
      <c r="UX226" s="4"/>
      <c r="UY226" s="4"/>
      <c r="UZ226" s="4"/>
      <c r="VA226" s="4"/>
      <c r="VB226" s="4"/>
      <c r="VC226" s="4"/>
      <c r="VD226" s="4"/>
      <c r="VE226" s="4"/>
      <c r="VF226" s="4"/>
      <c r="VG226" s="4"/>
      <c r="VH226" s="4"/>
      <c r="VI226" s="4"/>
      <c r="VJ226" s="4"/>
      <c r="VK226" s="4"/>
      <c r="VL226" s="4"/>
      <c r="VM226" s="4"/>
      <c r="VN226" s="4"/>
      <c r="VO226" s="4"/>
      <c r="VP226" s="4"/>
      <c r="VQ226" s="4"/>
      <c r="VR226" s="4"/>
      <c r="VS226" s="4"/>
      <c r="VT226" s="4"/>
      <c r="VU226" s="4"/>
      <c r="VV226" s="4"/>
      <c r="VW226" s="4"/>
      <c r="VX226" s="4"/>
      <c r="VY226" s="4"/>
      <c r="VZ226" s="4"/>
      <c r="WA226" s="4"/>
      <c r="WB226" s="4"/>
      <c r="WC226" s="4"/>
      <c r="WD226" s="4"/>
      <c r="WE226" s="4"/>
      <c r="WF226" s="4"/>
      <c r="WG226" s="4"/>
      <c r="WH226" s="4"/>
      <c r="WI226" s="4"/>
      <c r="WJ226" s="4"/>
      <c r="WK226" s="4"/>
      <c r="WL226" s="4"/>
      <c r="WM226" s="4"/>
      <c r="WN226" s="4"/>
      <c r="WO226" s="4"/>
      <c r="WP226" s="4"/>
      <c r="WQ226" s="4"/>
      <c r="WR226" s="4"/>
      <c r="WS226" s="4"/>
      <c r="WT226" s="4"/>
      <c r="WU226" s="4"/>
      <c r="WV226" s="4"/>
      <c r="WW226" s="4"/>
      <c r="WX226" s="4"/>
      <c r="WY226" s="4"/>
      <c r="WZ226" s="4"/>
      <c r="XA226" s="4"/>
      <c r="XB226" s="4"/>
      <c r="XC226" s="4"/>
      <c r="XD226" s="4"/>
      <c r="XE226" s="4"/>
      <c r="XF226" s="4"/>
      <c r="XG226" s="4"/>
      <c r="XH226" s="4"/>
      <c r="XI226" s="4"/>
      <c r="XJ226" s="4"/>
      <c r="XK226" s="4"/>
      <c r="XL226" s="4"/>
      <c r="XM226" s="4"/>
      <c r="XN226" s="4"/>
      <c r="XO226" s="4"/>
      <c r="XP226" s="4"/>
      <c r="XQ226" s="4"/>
      <c r="XR226" s="4"/>
      <c r="XS226" s="4"/>
      <c r="XT226" s="4"/>
      <c r="XU226" s="4"/>
      <c r="XV226" s="4"/>
      <c r="XW226" s="4"/>
      <c r="XX226" s="4"/>
      <c r="XY226" s="4"/>
      <c r="XZ226" s="4"/>
      <c r="YA226" s="4"/>
      <c r="YB226" s="4"/>
      <c r="YC226" s="4"/>
      <c r="YD226" s="4"/>
      <c r="YE226" s="4"/>
      <c r="YF226" s="4"/>
      <c r="YG226" s="4"/>
      <c r="YH226" s="4"/>
      <c r="YI226" s="4"/>
      <c r="YJ226" s="4"/>
      <c r="YK226" s="4"/>
      <c r="YL226" s="4"/>
      <c r="YM226" s="4"/>
      <c r="YN226" s="4"/>
      <c r="YO226" s="4"/>
      <c r="YP226" s="4"/>
      <c r="YQ226" s="4"/>
      <c r="YR226" s="4"/>
      <c r="YS226" s="4"/>
      <c r="YT226" s="4"/>
      <c r="YU226" s="4"/>
      <c r="YV226" s="4"/>
      <c r="YW226" s="4"/>
      <c r="YX226" s="4"/>
      <c r="YY226" s="4"/>
      <c r="YZ226" s="4"/>
      <c r="ZA226" s="4"/>
      <c r="ZB226" s="4"/>
      <c r="ZC226" s="4"/>
      <c r="ZD226" s="4"/>
      <c r="ZE226" s="4"/>
      <c r="ZF226" s="4"/>
      <c r="ZG226" s="4"/>
      <c r="ZH226" s="4"/>
      <c r="ZI226" s="4"/>
      <c r="ZJ226" s="4"/>
      <c r="ZK226" s="4"/>
      <c r="ZL226" s="4"/>
      <c r="ZM226" s="4"/>
      <c r="ZN226" s="4"/>
      <c r="ZO226" s="4"/>
      <c r="ZP226" s="4"/>
      <c r="ZQ226" s="4"/>
      <c r="ZR226" s="4"/>
      <c r="ZS226" s="4"/>
      <c r="ZT226" s="4"/>
      <c r="ZU226" s="4"/>
      <c r="ZV226" s="4"/>
      <c r="ZW226" s="4"/>
      <c r="ZX226" s="4"/>
      <c r="ZY226" s="4"/>
      <c r="ZZ226" s="4"/>
      <c r="AAA226" s="4"/>
      <c r="AAB226" s="4"/>
      <c r="AAC226" s="4"/>
      <c r="AAD226" s="4"/>
      <c r="AAE226" s="4"/>
      <c r="AAF226" s="4"/>
      <c r="AAG226" s="4"/>
      <c r="AAH226" s="4"/>
      <c r="AAI226" s="4"/>
      <c r="AAJ226" s="4"/>
      <c r="AAK226" s="4"/>
      <c r="AAL226" s="4"/>
      <c r="AAM226" s="4"/>
      <c r="AAN226" s="4"/>
      <c r="AAO226" s="4"/>
      <c r="AAP226" s="4"/>
      <c r="AAQ226" s="4"/>
      <c r="AAR226" s="4"/>
      <c r="AAS226" s="4"/>
      <c r="AAT226" s="4"/>
      <c r="AAU226" s="4"/>
      <c r="AAV226" s="4"/>
      <c r="AAW226" s="4"/>
      <c r="AAX226" s="4"/>
      <c r="AAY226" s="4"/>
      <c r="AAZ226" s="4"/>
      <c r="ABA226" s="4"/>
      <c r="ABB226" s="4"/>
      <c r="ABC226" s="4"/>
      <c r="ABD226" s="4"/>
      <c r="ABE226" s="4"/>
      <c r="ABF226" s="4"/>
      <c r="ABG226" s="4"/>
      <c r="ABH226" s="4"/>
      <c r="ABI226" s="4"/>
      <c r="ABJ226" s="4"/>
      <c r="ABK226" s="4"/>
      <c r="ABL226" s="4"/>
      <c r="ABM226" s="4"/>
      <c r="ABN226" s="4"/>
      <c r="ABO226" s="4"/>
      <c r="ABP226" s="4"/>
      <c r="ABQ226" s="4"/>
      <c r="ABR226" s="4"/>
      <c r="ABS226" s="4"/>
      <c r="ABT226" s="4"/>
      <c r="ABU226" s="4"/>
      <c r="ABV226" s="4"/>
      <c r="ABW226" s="4"/>
      <c r="ABX226" s="4"/>
      <c r="ABY226" s="4"/>
      <c r="ABZ226" s="4"/>
      <c r="ACA226" s="4"/>
      <c r="ACB226" s="4"/>
      <c r="ACC226" s="4"/>
      <c r="ACD226" s="4"/>
      <c r="ACE226" s="4"/>
      <c r="ACF226" s="4"/>
      <c r="ACG226" s="4"/>
      <c r="ACH226" s="4"/>
      <c r="ACI226" s="4"/>
      <c r="ACJ226" s="4"/>
      <c r="ACK226" s="4"/>
      <c r="ACL226" s="4"/>
      <c r="ACM226" s="4"/>
      <c r="ACN226" s="4"/>
      <c r="ACO226" s="4"/>
      <c r="ACP226" s="4"/>
      <c r="ACQ226" s="4"/>
      <c r="ACR226" s="4"/>
      <c r="ACS226" s="4"/>
      <c r="ACT226" s="4"/>
      <c r="ACU226" s="4"/>
      <c r="ACV226" s="4"/>
      <c r="ACW226" s="4"/>
      <c r="ACX226" s="4"/>
      <c r="ACY226" s="4"/>
      <c r="ACZ226" s="4"/>
      <c r="ADA226" s="4"/>
      <c r="ADB226" s="4"/>
      <c r="ADC226" s="4"/>
      <c r="ADD226" s="4"/>
      <c r="ADE226" s="4"/>
      <c r="ADF226" s="4"/>
      <c r="ADG226" s="4"/>
      <c r="ADH226" s="4"/>
      <c r="ADI226" s="4"/>
      <c r="ADJ226" s="4"/>
      <c r="ADK226" s="4"/>
      <c r="ADL226" s="4"/>
      <c r="ADM226" s="4"/>
      <c r="ADN226" s="4"/>
      <c r="ADO226" s="4"/>
      <c r="ADP226" s="4"/>
      <c r="ADQ226" s="4"/>
      <c r="ADR226" s="4"/>
      <c r="ADS226" s="4"/>
      <c r="ADT226" s="4"/>
      <c r="ADU226" s="4"/>
      <c r="ADV226" s="4"/>
      <c r="ADW226" s="4"/>
      <c r="ADX226" s="4"/>
      <c r="ADY226" s="4"/>
      <c r="ADZ226" s="4"/>
      <c r="AEA226" s="4"/>
      <c r="AEB226" s="4"/>
      <c r="AEC226" s="4"/>
      <c r="AED226" s="4"/>
      <c r="AEE226" s="4"/>
      <c r="AEF226" s="4"/>
      <c r="AEG226" s="4"/>
      <c r="AEH226" s="4"/>
      <c r="AEI226" s="4"/>
      <c r="AEJ226" s="4"/>
      <c r="AEK226" s="4"/>
      <c r="AEL226" s="4"/>
      <c r="AEM226" s="4"/>
      <c r="AEN226" s="4"/>
      <c r="AEO226" s="4"/>
      <c r="AEP226" s="4"/>
      <c r="AEQ226" s="4"/>
      <c r="AER226" s="4"/>
      <c r="AES226" s="4"/>
      <c r="AET226" s="4"/>
      <c r="AEU226" s="4"/>
      <c r="AEV226" s="4"/>
      <c r="AEW226" s="4"/>
      <c r="AEX226" s="4"/>
      <c r="AEY226" s="4"/>
      <c r="AEZ226" s="4"/>
      <c r="AFA226" s="4"/>
      <c r="AFB226" s="4"/>
      <c r="AFC226" s="4"/>
      <c r="AFD226" s="4"/>
      <c r="AFE226" s="4"/>
      <c r="AFF226" s="4"/>
      <c r="AFG226" s="4"/>
      <c r="AFH226" s="4"/>
      <c r="AFI226" s="4"/>
      <c r="AFJ226" s="4"/>
      <c r="AFK226" s="4"/>
      <c r="AFL226" s="4"/>
      <c r="AFM226" s="4"/>
      <c r="AFN226" s="4"/>
      <c r="AFO226" s="4"/>
      <c r="AFP226" s="4"/>
      <c r="AFQ226" s="4"/>
      <c r="AFR226" s="4"/>
      <c r="AFS226" s="4"/>
      <c r="AFT226" s="4"/>
      <c r="AFU226" s="4"/>
      <c r="AFV226" s="4"/>
      <c r="AFW226" s="4"/>
      <c r="AFX226" s="4"/>
      <c r="AFY226" s="4"/>
      <c r="AFZ226" s="4"/>
      <c r="AGA226" s="4"/>
      <c r="AGB226" s="4"/>
      <c r="AGC226" s="4"/>
      <c r="AGD226" s="4"/>
      <c r="AGE226" s="4"/>
      <c r="AGF226" s="4"/>
      <c r="AGG226" s="4"/>
      <c r="AGH226" s="4"/>
      <c r="AGI226" s="4"/>
      <c r="AGJ226" s="4"/>
      <c r="AGK226" s="4"/>
      <c r="AGL226" s="4"/>
      <c r="AGM226" s="4"/>
      <c r="AGN226" s="4"/>
      <c r="AGO226" s="4"/>
      <c r="AGP226" s="4"/>
      <c r="AGQ226" s="4"/>
      <c r="AGR226" s="4"/>
      <c r="AGS226" s="4"/>
      <c r="AGT226" s="4"/>
      <c r="AGU226" s="4"/>
      <c r="AGV226" s="4"/>
      <c r="AGW226" s="4"/>
      <c r="AGX226" s="4"/>
      <c r="AGY226" s="4"/>
      <c r="AGZ226" s="4"/>
      <c r="AHA226" s="4"/>
      <c r="AHB226" s="4"/>
      <c r="AHC226" s="4"/>
      <c r="AHD226" s="4"/>
      <c r="AHE226" s="4"/>
      <c r="AHF226" s="4"/>
      <c r="AHG226" s="4"/>
      <c r="AHH226" s="4"/>
      <c r="AHI226" s="4"/>
      <c r="AHJ226" s="4"/>
      <c r="AHK226" s="4"/>
      <c r="AHL226" s="4"/>
      <c r="AHM226" s="4"/>
      <c r="AHN226" s="4"/>
      <c r="AHO226" s="4"/>
      <c r="AHP226" s="4"/>
      <c r="AHQ226" s="4"/>
      <c r="AHR226" s="4"/>
      <c r="AHS226" s="4"/>
      <c r="AHT226" s="4"/>
      <c r="AHU226" s="4"/>
      <c r="AHV226" s="4"/>
      <c r="AHW226" s="4"/>
      <c r="AHX226" s="4"/>
      <c r="AHY226" s="4"/>
      <c r="AHZ226" s="4"/>
      <c r="AIA226" s="4"/>
      <c r="AIB226" s="4"/>
      <c r="AIC226" s="4"/>
      <c r="AID226" s="4"/>
      <c r="AIE226" s="4"/>
      <c r="AIF226" s="4"/>
      <c r="AIG226" s="4"/>
      <c r="AIH226" s="4"/>
      <c r="AII226" s="4"/>
      <c r="AIJ226" s="4"/>
      <c r="AIK226" s="4"/>
      <c r="AIL226" s="4"/>
      <c r="AIM226" s="4"/>
      <c r="AIN226" s="4"/>
      <c r="AIO226" s="4"/>
      <c r="AIP226" s="4"/>
      <c r="AIQ226" s="4"/>
      <c r="AIR226" s="4"/>
      <c r="AIS226" s="4"/>
      <c r="AIT226" s="4"/>
      <c r="AIU226" s="4"/>
      <c r="AIV226" s="4"/>
      <c r="AIW226" s="4"/>
      <c r="AIX226" s="4"/>
      <c r="AIY226" s="4"/>
      <c r="AIZ226" s="4"/>
      <c r="AJA226" s="4"/>
      <c r="AJB226" s="4"/>
      <c r="AJC226" s="4"/>
      <c r="AJD226" s="4"/>
      <c r="AJE226" s="4"/>
      <c r="AJF226" s="4"/>
      <c r="AJG226" s="4"/>
      <c r="AJH226" s="4"/>
      <c r="AJI226" s="4"/>
      <c r="AJJ226" s="4"/>
      <c r="AJK226" s="4"/>
      <c r="AJL226" s="4"/>
      <c r="AJM226" s="4"/>
      <c r="AJN226" s="4"/>
      <c r="AJO226" s="4"/>
      <c r="AJP226" s="4"/>
      <c r="AJQ226" s="4"/>
      <c r="AJR226" s="4"/>
      <c r="AJS226" s="4"/>
      <c r="AJT226" s="4"/>
      <c r="AJU226" s="4"/>
      <c r="AJV226" s="4"/>
      <c r="AJW226" s="4"/>
      <c r="AJX226" s="4"/>
      <c r="AJY226" s="4"/>
      <c r="AJZ226" s="4"/>
      <c r="AKA226" s="4"/>
      <c r="AKB226" s="4"/>
      <c r="AKC226" s="4"/>
      <c r="AKD226" s="4"/>
      <c r="AKE226" s="4"/>
      <c r="AKF226" s="4"/>
      <c r="AKG226" s="4"/>
      <c r="AKH226" s="4"/>
      <c r="AKI226" s="4"/>
      <c r="AKJ226" s="4"/>
      <c r="AKK226" s="4"/>
      <c r="AKL226" s="4"/>
      <c r="AKM226" s="4"/>
      <c r="AKN226" s="4"/>
      <c r="AKO226" s="4"/>
      <c r="AKP226" s="4"/>
      <c r="AKQ226" s="4"/>
      <c r="AKR226" s="4"/>
      <c r="AKS226" s="4"/>
      <c r="AKT226" s="4"/>
      <c r="AKU226" s="4"/>
      <c r="AKV226" s="4"/>
      <c r="AKW226" s="4"/>
      <c r="AKX226" s="4"/>
      <c r="AKY226" s="4"/>
      <c r="AKZ226" s="4"/>
      <c r="ALA226" s="4"/>
      <c r="ALB226" s="4"/>
      <c r="ALC226" s="4"/>
      <c r="ALD226" s="4"/>
      <c r="ALE226" s="4"/>
      <c r="ALF226" s="4"/>
      <c r="ALG226" s="4"/>
      <c r="ALH226" s="4"/>
      <c r="ALI226" s="4"/>
      <c r="ALJ226" s="4"/>
      <c r="ALK226" s="4"/>
      <c r="ALL226" s="4"/>
      <c r="ALM226" s="4"/>
      <c r="ALN226" s="4"/>
      <c r="ALO226" s="4"/>
      <c r="ALP226" s="4"/>
      <c r="ALQ226" s="4"/>
      <c r="ALR226" s="4"/>
      <c r="ALS226" s="4"/>
      <c r="ALT226" s="4"/>
      <c r="ALU226" s="4"/>
      <c r="ALV226" s="4"/>
      <c r="ALW226" s="4"/>
      <c r="ALX226" s="4"/>
      <c r="ALY226" s="4"/>
      <c r="ALZ226" s="4"/>
      <c r="AMA226" s="4"/>
      <c r="AMB226" s="4"/>
      <c r="AMC226" s="4"/>
      <c r="AMD226" s="4"/>
      <c r="AME226" s="4"/>
      <c r="AMF226" s="4"/>
      <c r="AMG226" s="4"/>
      <c r="AMH226" s="4"/>
      <c r="AMI226" s="4"/>
      <c r="AMJ226" s="4"/>
      <c r="AMK226" s="4"/>
      <c r="AML226" s="4"/>
      <c r="AMM226" s="4"/>
      <c r="AMN226" s="4"/>
      <c r="AMO226" s="4"/>
      <c r="AMP226" s="4"/>
      <c r="AMQ226" s="4"/>
      <c r="AMR226" s="4"/>
      <c r="AMS226" s="4"/>
      <c r="AMT226" s="4"/>
      <c r="AMU226" s="4"/>
      <c r="AMV226" s="4"/>
      <c r="AMW226" s="4"/>
      <c r="AMX226" s="4"/>
      <c r="AMY226" s="4"/>
      <c r="AMZ226" s="4"/>
      <c r="ANA226" s="4"/>
      <c r="ANB226" s="4"/>
      <c r="ANC226" s="4"/>
      <c r="AND226" s="4"/>
      <c r="ANE226" s="4"/>
      <c r="ANF226" s="4"/>
      <c r="ANG226" s="4"/>
      <c r="ANH226" s="4"/>
      <c r="ANI226" s="4"/>
      <c r="ANJ226" s="4"/>
      <c r="ANK226" s="4"/>
      <c r="ANL226" s="4"/>
      <c r="ANM226" s="4"/>
      <c r="ANN226" s="4"/>
      <c r="ANO226" s="4"/>
      <c r="ANP226" s="4"/>
      <c r="ANQ226" s="4"/>
      <c r="ANR226" s="4"/>
      <c r="ANS226" s="4"/>
      <c r="ANT226" s="4"/>
      <c r="ANU226" s="4"/>
      <c r="ANV226" s="4"/>
      <c r="ANW226" s="4"/>
      <c r="ANX226" s="4"/>
      <c r="ANY226" s="4"/>
      <c r="ANZ226" s="4"/>
      <c r="AOA226" s="4"/>
      <c r="AOB226" s="4"/>
      <c r="AOC226" s="4"/>
      <c r="AOD226" s="4"/>
      <c r="AOE226" s="4"/>
      <c r="AOF226" s="4"/>
      <c r="AOG226" s="4"/>
      <c r="AOH226" s="4"/>
      <c r="AOI226" s="4"/>
      <c r="AOJ226" s="4"/>
      <c r="AOK226" s="4"/>
      <c r="AOL226" s="4"/>
      <c r="AOM226" s="4"/>
      <c r="AON226" s="4"/>
      <c r="AOO226" s="4"/>
      <c r="AOP226" s="4"/>
      <c r="AOQ226" s="4"/>
      <c r="AOR226" s="4"/>
      <c r="AOS226" s="4"/>
      <c r="AOT226" s="4"/>
      <c r="AOU226" s="4"/>
      <c r="AOV226" s="4"/>
      <c r="AOW226" s="4"/>
      <c r="AOX226" s="4"/>
      <c r="AOY226" s="4"/>
      <c r="AOZ226" s="4"/>
      <c r="APA226" s="4"/>
      <c r="APB226" s="4"/>
      <c r="APC226" s="4"/>
      <c r="APD226" s="4"/>
      <c r="APE226" s="4"/>
      <c r="APF226" s="4"/>
      <c r="APG226" s="4"/>
      <c r="APH226" s="4"/>
      <c r="API226" s="4"/>
      <c r="APJ226" s="4"/>
      <c r="APK226" s="4"/>
      <c r="APL226" s="4"/>
      <c r="APM226" s="4"/>
      <c r="APN226" s="4"/>
      <c r="APO226" s="4"/>
      <c r="APP226" s="4"/>
      <c r="APQ226" s="4"/>
      <c r="APR226" s="4"/>
      <c r="APS226" s="4"/>
      <c r="APT226" s="4"/>
      <c r="APU226" s="4"/>
      <c r="APV226" s="4"/>
      <c r="APW226" s="4"/>
      <c r="APX226" s="4"/>
      <c r="APY226" s="4"/>
      <c r="APZ226" s="4"/>
      <c r="AQA226" s="4"/>
      <c r="AQB226" s="4"/>
      <c r="AQC226" s="4"/>
      <c r="AQD226" s="4"/>
      <c r="AQE226" s="4"/>
      <c r="AQF226" s="4"/>
      <c r="AQG226" s="4"/>
      <c r="AQH226" s="4"/>
      <c r="AQI226" s="4"/>
      <c r="AQJ226" s="4"/>
      <c r="AQK226" s="4"/>
      <c r="AQL226" s="4"/>
      <c r="AQM226" s="4"/>
      <c r="AQN226" s="4"/>
      <c r="AQO226" s="4"/>
      <c r="AQP226" s="4"/>
      <c r="AQQ226" s="4"/>
      <c r="AQR226" s="4"/>
      <c r="AQS226" s="4"/>
      <c r="AQT226" s="4"/>
      <c r="AQU226" s="4"/>
      <c r="AQV226" s="4"/>
      <c r="AQW226" s="4"/>
      <c r="AQX226" s="4"/>
      <c r="AQY226" s="4"/>
      <c r="AQZ226" s="4"/>
      <c r="ARA226" s="4"/>
      <c r="ARB226" s="4"/>
      <c r="ARC226" s="4"/>
      <c r="ARD226" s="4"/>
      <c r="ARE226" s="4"/>
      <c r="ARF226" s="4"/>
      <c r="ARG226" s="4"/>
      <c r="ARH226" s="4"/>
      <c r="ARI226" s="4"/>
      <c r="ARJ226" s="4"/>
      <c r="ARK226" s="4"/>
      <c r="ARL226" s="4"/>
      <c r="ARM226" s="4"/>
      <c r="ARN226" s="4"/>
      <c r="ARO226" s="4"/>
      <c r="ARP226" s="4"/>
      <c r="ARQ226" s="4"/>
      <c r="ARR226" s="4"/>
      <c r="ARS226" s="4"/>
      <c r="ART226" s="4"/>
      <c r="ARU226" s="4"/>
      <c r="ARV226" s="4"/>
      <c r="ARW226" s="4"/>
      <c r="ARX226" s="4"/>
      <c r="ARY226" s="4"/>
      <c r="ARZ226" s="4"/>
      <c r="ASA226" s="4"/>
      <c r="ASB226" s="4"/>
      <c r="ASC226" s="4"/>
      <c r="ASD226" s="4"/>
      <c r="ASE226" s="4"/>
      <c r="ASF226" s="4"/>
      <c r="ASG226" s="4"/>
      <c r="ASH226" s="4"/>
      <c r="ASI226" s="4"/>
      <c r="ASJ226" s="4"/>
      <c r="ASK226" s="4"/>
      <c r="ASL226" s="4"/>
      <c r="ASM226" s="4"/>
      <c r="ASN226" s="4"/>
      <c r="ASO226" s="4"/>
      <c r="ASP226" s="4"/>
      <c r="ASQ226" s="4"/>
      <c r="ASR226" s="4"/>
      <c r="ASS226" s="4"/>
      <c r="AST226" s="4"/>
      <c r="ASU226" s="4"/>
      <c r="ASV226" s="4"/>
      <c r="ASW226" s="4"/>
      <c r="ASX226" s="4"/>
      <c r="ASY226" s="4"/>
      <c r="ASZ226" s="4"/>
      <c r="ATA226" s="4"/>
      <c r="ATB226" s="4"/>
      <c r="ATC226" s="4"/>
      <c r="ATD226" s="4"/>
      <c r="ATE226" s="4"/>
      <c r="ATF226" s="4"/>
      <c r="ATG226" s="4"/>
      <c r="ATH226" s="4"/>
      <c r="ATI226" s="4"/>
      <c r="ATJ226" s="4"/>
      <c r="ATK226" s="4"/>
      <c r="ATL226" s="4"/>
      <c r="ATM226" s="4"/>
      <c r="ATN226" s="4"/>
      <c r="ATO226" s="4"/>
      <c r="ATP226" s="4"/>
      <c r="ATQ226" s="4"/>
      <c r="ATR226" s="4"/>
      <c r="ATS226" s="4"/>
      <c r="ATT226" s="4"/>
      <c r="ATU226" s="4"/>
      <c r="ATV226" s="4"/>
      <c r="ATW226" s="4"/>
      <c r="ATX226" s="4"/>
      <c r="ATY226" s="4"/>
      <c r="ATZ226" s="4"/>
      <c r="AUA226" s="4"/>
      <c r="AUB226" s="4"/>
      <c r="AUC226" s="4"/>
      <c r="AUD226" s="4"/>
      <c r="AUE226" s="4"/>
      <c r="AUF226" s="4"/>
      <c r="AUG226" s="4"/>
      <c r="AUH226" s="4"/>
      <c r="AUI226" s="4"/>
      <c r="AUJ226" s="4"/>
      <c r="AUK226" s="4"/>
      <c r="AUL226" s="4"/>
      <c r="AUM226" s="4"/>
      <c r="AUN226" s="4"/>
      <c r="AUO226" s="4"/>
      <c r="AUP226" s="4"/>
      <c r="AUQ226" s="4"/>
      <c r="AUR226" s="4"/>
      <c r="AUS226" s="4"/>
      <c r="AUT226" s="4"/>
      <c r="AUU226" s="4"/>
      <c r="AUV226" s="4"/>
      <c r="AUW226" s="4"/>
      <c r="AUX226" s="4"/>
      <c r="AUY226" s="4"/>
      <c r="AUZ226" s="4"/>
      <c r="AVA226" s="4"/>
      <c r="AVB226" s="4"/>
      <c r="AVC226" s="4"/>
      <c r="AVD226" s="4"/>
      <c r="AVE226" s="4"/>
      <c r="AVF226" s="4"/>
      <c r="AVG226" s="4"/>
      <c r="AVH226" s="4"/>
      <c r="AVI226" s="4"/>
      <c r="AVJ226" s="4"/>
      <c r="AVK226" s="4"/>
      <c r="AVL226" s="4"/>
      <c r="AVM226" s="4"/>
      <c r="AVN226" s="4"/>
      <c r="AVO226" s="4"/>
      <c r="AVP226" s="4"/>
      <c r="AVQ226" s="4"/>
      <c r="AVR226" s="4"/>
      <c r="AVS226" s="4"/>
      <c r="AVT226" s="4"/>
      <c r="AVU226" s="4"/>
      <c r="AVV226" s="4"/>
      <c r="AVW226" s="4"/>
      <c r="AVX226" s="4"/>
      <c r="AVY226" s="4"/>
      <c r="AVZ226" s="4"/>
      <c r="AWA226" s="4"/>
      <c r="AWB226" s="4"/>
      <c r="AWC226" s="4"/>
      <c r="AWD226" s="4"/>
      <c r="AWE226" s="4"/>
      <c r="AWF226" s="4"/>
      <c r="AWG226" s="4"/>
      <c r="AWH226" s="4"/>
      <c r="AWI226" s="4"/>
      <c r="AWJ226" s="4"/>
      <c r="AWK226" s="4"/>
      <c r="AWL226" s="4"/>
      <c r="AWM226" s="4"/>
      <c r="AWN226" s="4"/>
      <c r="AWO226" s="4"/>
      <c r="AWP226" s="4"/>
      <c r="AWQ226" s="4"/>
      <c r="AWR226" s="4"/>
      <c r="AWS226" s="4"/>
      <c r="AWT226" s="4"/>
      <c r="AWU226" s="4"/>
      <c r="AWV226" s="4"/>
      <c r="AWW226" s="4"/>
      <c r="AWX226" s="4"/>
      <c r="AWY226" s="4"/>
      <c r="AWZ226" s="4"/>
      <c r="AXA226" s="4"/>
      <c r="AXB226" s="4"/>
      <c r="AXC226" s="4"/>
      <c r="AXD226" s="4"/>
      <c r="AXE226" s="4"/>
      <c r="AXF226" s="4"/>
      <c r="AXG226" s="4"/>
      <c r="AXH226" s="4"/>
      <c r="AXI226" s="4"/>
      <c r="AXJ226" s="4"/>
      <c r="AXK226" s="4"/>
      <c r="AXL226" s="4"/>
      <c r="AXM226" s="4"/>
      <c r="AXN226" s="4"/>
      <c r="AXO226" s="4"/>
      <c r="AXP226" s="4"/>
      <c r="AXQ226" s="4"/>
      <c r="AXR226" s="4"/>
      <c r="AXS226" s="4"/>
      <c r="AXT226" s="4"/>
      <c r="AXU226" s="4"/>
      <c r="AXV226" s="4"/>
      <c r="AXW226" s="4"/>
      <c r="AXX226" s="4"/>
      <c r="AXY226" s="4"/>
      <c r="AXZ226" s="4"/>
      <c r="AYA226" s="4"/>
      <c r="AYB226" s="4"/>
      <c r="AYC226" s="4"/>
      <c r="AYD226" s="4"/>
      <c r="AYE226" s="4"/>
      <c r="AYF226" s="4"/>
      <c r="AYG226" s="4"/>
      <c r="AYH226" s="4"/>
      <c r="AYI226" s="4"/>
      <c r="AYJ226" s="4"/>
      <c r="AYK226" s="4"/>
      <c r="AYL226" s="4"/>
      <c r="AYM226" s="4"/>
      <c r="AYN226" s="4"/>
      <c r="AYO226" s="4"/>
      <c r="AYP226" s="4"/>
      <c r="AYQ226" s="4"/>
      <c r="AYR226" s="4"/>
      <c r="AYS226" s="4"/>
      <c r="AYT226" s="4"/>
      <c r="AYU226" s="4"/>
      <c r="AYV226" s="4"/>
      <c r="AYW226" s="4"/>
      <c r="AYX226" s="4"/>
      <c r="AYY226" s="4"/>
      <c r="AYZ226" s="4"/>
      <c r="AZA226" s="4"/>
      <c r="AZB226" s="4"/>
      <c r="AZC226" s="4"/>
      <c r="AZD226" s="4"/>
      <c r="AZE226" s="4"/>
      <c r="AZF226" s="4"/>
      <c r="AZG226" s="4"/>
      <c r="AZH226" s="4"/>
      <c r="AZI226" s="4"/>
      <c r="AZJ226" s="4"/>
      <c r="AZK226" s="4"/>
      <c r="AZL226" s="4"/>
      <c r="AZM226" s="4"/>
      <c r="AZN226" s="4"/>
      <c r="AZO226" s="4"/>
      <c r="AZP226" s="4"/>
      <c r="AZQ226" s="4"/>
      <c r="AZR226" s="4"/>
      <c r="AZS226" s="4"/>
      <c r="AZT226" s="4"/>
      <c r="AZU226" s="4"/>
      <c r="AZV226" s="4"/>
      <c r="AZW226" s="4"/>
      <c r="AZX226" s="4"/>
      <c r="AZY226" s="4"/>
      <c r="AZZ226" s="4"/>
      <c r="BAA226" s="4"/>
      <c r="BAB226" s="4"/>
      <c r="BAC226" s="4"/>
      <c r="BAD226" s="4"/>
      <c r="BAE226" s="4"/>
      <c r="BAF226" s="4"/>
      <c r="BAG226" s="4"/>
      <c r="BAH226" s="4"/>
      <c r="BAI226" s="4"/>
      <c r="BAJ226" s="4"/>
      <c r="BAK226" s="4"/>
      <c r="BAL226" s="4"/>
      <c r="BAM226" s="4"/>
      <c r="BAN226" s="4"/>
      <c r="BAO226" s="4"/>
      <c r="BAP226" s="4"/>
      <c r="BAQ226" s="4"/>
      <c r="BAR226" s="4"/>
      <c r="BAS226" s="4"/>
      <c r="BAT226" s="4"/>
      <c r="BAU226" s="4"/>
      <c r="BAV226" s="4"/>
      <c r="BAW226" s="4"/>
      <c r="BAX226" s="4"/>
      <c r="BAY226" s="4"/>
      <c r="BAZ226" s="4"/>
      <c r="BBA226" s="4"/>
      <c r="BBB226" s="4"/>
      <c r="BBC226" s="4"/>
      <c r="BBD226" s="4"/>
      <c r="BBE226" s="4"/>
      <c r="BBF226" s="4"/>
      <c r="BBG226" s="4"/>
      <c r="BBH226" s="4"/>
      <c r="BBI226" s="4"/>
      <c r="BBJ226" s="4"/>
      <c r="BBK226" s="4"/>
      <c r="BBL226" s="4"/>
      <c r="BBM226" s="4"/>
      <c r="BBN226" s="4"/>
      <c r="BBO226" s="4"/>
      <c r="BBP226" s="4"/>
      <c r="BBQ226" s="4"/>
      <c r="BBR226" s="4"/>
      <c r="BBS226" s="4"/>
      <c r="BBT226" s="4"/>
      <c r="BBU226" s="4"/>
      <c r="BBV226" s="4"/>
      <c r="BBW226" s="4"/>
      <c r="BBX226" s="4"/>
      <c r="BBY226" s="4"/>
      <c r="BBZ226" s="4"/>
      <c r="BCA226" s="4"/>
      <c r="BCB226" s="4"/>
      <c r="BCC226" s="4"/>
      <c r="BCD226" s="4"/>
      <c r="BCE226" s="4"/>
      <c r="BCF226" s="4"/>
      <c r="BCG226" s="4"/>
      <c r="BCH226" s="4"/>
      <c r="BCI226" s="4"/>
      <c r="BCJ226" s="4"/>
      <c r="BCK226" s="4"/>
      <c r="BCL226" s="4"/>
      <c r="BCM226" s="4"/>
      <c r="BCN226" s="4"/>
      <c r="BCO226" s="4"/>
      <c r="BCP226" s="4"/>
      <c r="BCQ226" s="4"/>
      <c r="BCR226" s="4"/>
      <c r="BCS226" s="4"/>
      <c r="BCT226" s="4"/>
      <c r="BCU226" s="4"/>
      <c r="BCV226" s="4"/>
      <c r="BCW226" s="4"/>
      <c r="BCX226" s="4"/>
      <c r="BCY226" s="4"/>
      <c r="BCZ226" s="4"/>
      <c r="BDA226" s="4"/>
      <c r="BDB226" s="4"/>
      <c r="BDC226" s="4"/>
      <c r="BDD226" s="4"/>
      <c r="BDE226" s="4"/>
      <c r="BDF226" s="4"/>
      <c r="BDG226" s="4"/>
      <c r="BDH226" s="4"/>
      <c r="BDI226" s="4"/>
      <c r="BDJ226" s="4"/>
      <c r="BDK226" s="4"/>
      <c r="BDL226" s="4"/>
      <c r="BDM226" s="4"/>
      <c r="BDN226" s="4"/>
      <c r="BDO226" s="4"/>
      <c r="BDP226" s="4"/>
      <c r="BDQ226" s="4"/>
      <c r="BDR226" s="4"/>
      <c r="BDS226" s="4"/>
      <c r="BDT226" s="4"/>
      <c r="BDU226" s="4"/>
      <c r="BDV226" s="4"/>
      <c r="BDW226" s="4"/>
      <c r="BDX226" s="4"/>
      <c r="BDY226" s="4"/>
      <c r="BDZ226" s="4"/>
      <c r="BEA226" s="4"/>
      <c r="BEB226" s="4"/>
      <c r="BEC226" s="4"/>
      <c r="BED226" s="4"/>
      <c r="BEE226" s="4"/>
      <c r="BEF226" s="4"/>
      <c r="BEG226" s="4"/>
      <c r="BEH226" s="4"/>
      <c r="BEI226" s="4"/>
      <c r="BEJ226" s="4"/>
      <c r="BEK226" s="4"/>
      <c r="BEL226" s="4"/>
      <c r="BEM226" s="4"/>
      <c r="BEN226" s="4"/>
      <c r="BEO226" s="4"/>
      <c r="BEP226" s="4"/>
      <c r="BEQ226" s="4"/>
      <c r="BER226" s="4"/>
      <c r="BES226" s="4"/>
      <c r="BET226" s="4"/>
      <c r="BEU226" s="4"/>
      <c r="BEV226" s="4"/>
      <c r="BEW226" s="4"/>
      <c r="BEX226" s="4"/>
      <c r="BEY226" s="4"/>
      <c r="BEZ226" s="4"/>
      <c r="BFA226" s="4"/>
      <c r="BFB226" s="4"/>
      <c r="BFC226" s="4"/>
      <c r="BFD226" s="4"/>
      <c r="BFE226" s="4"/>
      <c r="BFF226" s="4"/>
      <c r="BFG226" s="4"/>
      <c r="BFH226" s="4"/>
      <c r="BFI226" s="4"/>
      <c r="BFJ226" s="4"/>
      <c r="BFK226" s="4"/>
      <c r="BFL226" s="4"/>
      <c r="BFM226" s="4"/>
      <c r="BFN226" s="4"/>
      <c r="BFO226" s="4"/>
      <c r="BFP226" s="4"/>
      <c r="BFQ226" s="4"/>
      <c r="BFR226" s="4"/>
      <c r="BFS226" s="4"/>
      <c r="BFT226" s="4"/>
      <c r="BFU226" s="4"/>
      <c r="BFV226" s="4"/>
      <c r="BFW226" s="4"/>
      <c r="BFX226" s="4"/>
      <c r="BFY226" s="4"/>
      <c r="BFZ226" s="4"/>
      <c r="BGA226" s="4"/>
      <c r="BGB226" s="4"/>
      <c r="BGC226" s="4"/>
      <c r="BGD226" s="4"/>
      <c r="BGE226" s="4"/>
      <c r="BGF226" s="4"/>
      <c r="BGG226" s="4"/>
      <c r="BGH226" s="4"/>
      <c r="BGI226" s="4"/>
      <c r="BGJ226" s="4"/>
      <c r="BGK226" s="4"/>
      <c r="BGL226" s="4"/>
      <c r="BGM226" s="4"/>
      <c r="BGN226" s="4"/>
      <c r="BGO226" s="4"/>
      <c r="BGP226" s="4"/>
      <c r="BGQ226" s="4"/>
      <c r="BGR226" s="4"/>
      <c r="BGS226" s="4"/>
      <c r="BGT226" s="4"/>
      <c r="BGU226" s="4"/>
      <c r="BGV226" s="4"/>
      <c r="BGW226" s="4"/>
      <c r="BGX226" s="4"/>
      <c r="BGY226" s="4"/>
      <c r="BGZ226" s="4"/>
      <c r="BHA226" s="4"/>
      <c r="BHB226" s="4"/>
      <c r="BHC226" s="4"/>
      <c r="BHD226" s="4"/>
      <c r="BHE226" s="4"/>
      <c r="BHF226" s="4"/>
      <c r="BHG226" s="4"/>
      <c r="BHH226" s="4"/>
      <c r="BHI226" s="4"/>
      <c r="BHJ226" s="4"/>
      <c r="BHK226" s="4"/>
      <c r="BHL226" s="4"/>
      <c r="BHM226" s="4"/>
      <c r="BHN226" s="4"/>
      <c r="BHO226" s="4"/>
      <c r="BHP226" s="4"/>
      <c r="BHQ226" s="4"/>
      <c r="BHR226" s="4"/>
      <c r="BHS226" s="4"/>
      <c r="BHT226" s="4"/>
      <c r="BHU226" s="4"/>
      <c r="BHV226" s="4"/>
      <c r="BHW226" s="4"/>
      <c r="BHX226" s="4"/>
      <c r="BHY226" s="4"/>
      <c r="BHZ226" s="4"/>
      <c r="BIA226" s="4"/>
      <c r="BIB226" s="4"/>
      <c r="BIC226" s="4"/>
      <c r="BID226" s="4"/>
      <c r="BIE226" s="4"/>
      <c r="BIF226" s="4"/>
      <c r="BIG226" s="4"/>
      <c r="BIH226" s="4"/>
      <c r="BII226" s="4"/>
      <c r="BIJ226" s="4"/>
      <c r="BIK226" s="4"/>
      <c r="BIL226" s="4"/>
      <c r="BIM226" s="4"/>
      <c r="BIN226" s="4"/>
      <c r="BIO226" s="4"/>
      <c r="BIP226" s="4"/>
      <c r="BIQ226" s="4"/>
      <c r="BIR226" s="4"/>
      <c r="BIS226" s="4"/>
      <c r="BIT226" s="4"/>
      <c r="BIU226" s="4"/>
      <c r="BIV226" s="4"/>
      <c r="BIW226" s="4"/>
      <c r="BIX226" s="4"/>
      <c r="BIY226" s="4"/>
      <c r="BIZ226" s="4"/>
      <c r="BJA226" s="4"/>
      <c r="BJB226" s="4"/>
      <c r="BJC226" s="4"/>
      <c r="BJD226" s="4"/>
      <c r="BJE226" s="4"/>
      <c r="BJF226" s="4"/>
      <c r="BJG226" s="4"/>
      <c r="BJH226" s="4"/>
      <c r="BJI226" s="4"/>
      <c r="BJJ226" s="4"/>
      <c r="BJK226" s="4"/>
      <c r="BJL226" s="4"/>
      <c r="BJM226" s="4"/>
      <c r="BJN226" s="4"/>
      <c r="BJO226" s="4"/>
      <c r="BJP226" s="4"/>
      <c r="BJQ226" s="4"/>
      <c r="BJR226" s="4"/>
      <c r="BJS226" s="4"/>
      <c r="BJT226" s="4"/>
      <c r="BJU226" s="4"/>
      <c r="BJV226" s="4"/>
      <c r="BJW226" s="4"/>
      <c r="BJX226" s="4"/>
      <c r="BJY226" s="4"/>
      <c r="BJZ226" s="4"/>
      <c r="BKA226" s="4"/>
      <c r="BKB226" s="4"/>
      <c r="BKC226" s="4"/>
      <c r="BKD226" s="4"/>
      <c r="BKE226" s="4"/>
      <c r="BKF226" s="4"/>
      <c r="BKG226" s="4"/>
      <c r="BKH226" s="4"/>
      <c r="BKI226" s="4"/>
      <c r="BKJ226" s="4"/>
      <c r="BKK226" s="4"/>
      <c r="BKL226" s="4"/>
      <c r="BKM226" s="4"/>
      <c r="BKN226" s="4"/>
      <c r="BKO226" s="4"/>
      <c r="BKP226" s="4"/>
      <c r="BKQ226" s="4"/>
      <c r="BKR226" s="4"/>
      <c r="BKS226" s="4"/>
      <c r="BKT226" s="4"/>
      <c r="BKU226" s="4"/>
      <c r="BKV226" s="4"/>
      <c r="BKW226" s="4"/>
      <c r="BKX226" s="4"/>
      <c r="BKY226" s="4"/>
      <c r="BKZ226" s="4"/>
      <c r="BLA226" s="4"/>
      <c r="BLB226" s="4"/>
      <c r="BLC226" s="4"/>
      <c r="BLD226" s="4"/>
      <c r="BLE226" s="4"/>
      <c r="BLF226" s="4"/>
      <c r="BLG226" s="4"/>
      <c r="BLH226" s="4"/>
      <c r="BLI226" s="4"/>
      <c r="BLJ226" s="4"/>
      <c r="BLK226" s="4"/>
      <c r="BLL226" s="4"/>
      <c r="BLM226" s="4"/>
      <c r="BLN226" s="4"/>
      <c r="BLO226" s="4"/>
      <c r="BLP226" s="4"/>
      <c r="BLQ226" s="4"/>
      <c r="BLR226" s="4"/>
      <c r="BLS226" s="4"/>
      <c r="BLT226" s="4"/>
      <c r="BLU226" s="4"/>
      <c r="BLV226" s="4"/>
      <c r="BLW226" s="4"/>
      <c r="BLX226" s="4"/>
      <c r="BLY226" s="4"/>
      <c r="BLZ226" s="4"/>
      <c r="BMA226" s="4"/>
      <c r="BMB226" s="4"/>
      <c r="BMC226" s="4"/>
      <c r="BMD226" s="4"/>
      <c r="BME226" s="4"/>
      <c r="BMF226" s="4"/>
      <c r="BMG226" s="4"/>
      <c r="BMH226" s="4"/>
      <c r="BMI226" s="4"/>
      <c r="BMJ226" s="4"/>
      <c r="BMK226" s="4"/>
      <c r="BML226" s="4"/>
      <c r="BMM226" s="4"/>
      <c r="BMN226" s="4"/>
      <c r="BMO226" s="4"/>
      <c r="BMP226" s="4"/>
      <c r="BMQ226" s="4"/>
      <c r="BMR226" s="4"/>
      <c r="BMS226" s="4"/>
      <c r="BMT226" s="4"/>
      <c r="BMU226" s="4"/>
      <c r="BMV226" s="4"/>
      <c r="BMW226" s="4"/>
      <c r="BMX226" s="4"/>
      <c r="BMY226" s="4"/>
      <c r="BMZ226" s="4"/>
      <c r="BNA226" s="4"/>
      <c r="BNB226" s="4"/>
      <c r="BNC226" s="4"/>
      <c r="BND226" s="4"/>
      <c r="BNE226" s="4"/>
      <c r="BNF226" s="4"/>
      <c r="BNG226" s="4"/>
      <c r="BNH226" s="4"/>
      <c r="BNI226" s="4"/>
      <c r="BNJ226" s="4"/>
      <c r="BNK226" s="4"/>
      <c r="BNL226" s="4"/>
      <c r="BNM226" s="4"/>
      <c r="BNN226" s="4"/>
      <c r="BNO226" s="4"/>
      <c r="BNP226" s="4"/>
      <c r="BNQ226" s="4"/>
      <c r="BNR226" s="4"/>
      <c r="BNS226" s="4"/>
      <c r="BNT226" s="4"/>
      <c r="BNU226" s="4"/>
      <c r="BNV226" s="4"/>
      <c r="BNW226" s="4"/>
      <c r="BNX226" s="4"/>
      <c r="BNY226" s="4"/>
      <c r="BNZ226" s="4"/>
      <c r="BOA226" s="4"/>
      <c r="BOB226" s="4"/>
      <c r="BOC226" s="4"/>
      <c r="BOD226" s="4"/>
      <c r="BOE226" s="4"/>
      <c r="BOF226" s="4"/>
      <c r="BOG226" s="4"/>
      <c r="BOH226" s="4"/>
      <c r="BOI226" s="4"/>
      <c r="BOJ226" s="4"/>
      <c r="BOK226" s="4"/>
      <c r="BOL226" s="4"/>
      <c r="BOM226" s="4"/>
      <c r="BON226" s="4"/>
      <c r="BOO226" s="4"/>
      <c r="BOP226" s="4"/>
      <c r="BOQ226" s="4"/>
      <c r="BOR226" s="4"/>
      <c r="BOS226" s="4"/>
      <c r="BOT226" s="4"/>
      <c r="BOU226" s="4"/>
      <c r="BOV226" s="4"/>
      <c r="BOW226" s="4"/>
      <c r="BOX226" s="4"/>
      <c r="BOY226" s="4"/>
      <c r="BOZ226" s="4"/>
      <c r="BPA226" s="4"/>
      <c r="BPB226" s="4"/>
      <c r="BPC226" s="4"/>
      <c r="BPD226" s="4"/>
      <c r="BPE226" s="4"/>
      <c r="BPF226" s="4"/>
      <c r="BPG226" s="4"/>
      <c r="BPH226" s="4"/>
      <c r="BPI226" s="4"/>
      <c r="BPJ226" s="4"/>
      <c r="BPK226" s="4"/>
      <c r="BPL226" s="4"/>
      <c r="BPM226" s="4"/>
      <c r="BPN226" s="4"/>
      <c r="BPO226" s="4"/>
      <c r="BPP226" s="4"/>
      <c r="BPQ226" s="4"/>
      <c r="BPR226" s="4"/>
      <c r="BPS226" s="4"/>
      <c r="BPT226" s="4"/>
      <c r="BPU226" s="4"/>
      <c r="BPV226" s="4"/>
      <c r="BPW226" s="4"/>
      <c r="BPX226" s="4"/>
      <c r="BPY226" s="4"/>
      <c r="BPZ226" s="4"/>
      <c r="BQA226" s="4"/>
      <c r="BQB226" s="4"/>
      <c r="BQC226" s="4"/>
      <c r="BQD226" s="4"/>
      <c r="BQE226" s="4"/>
      <c r="BQF226" s="4"/>
      <c r="BQG226" s="4"/>
      <c r="BQH226" s="4"/>
      <c r="BQI226" s="4"/>
      <c r="BQJ226" s="4"/>
      <c r="BQK226" s="4"/>
      <c r="BQL226" s="4"/>
      <c r="BQM226" s="4"/>
      <c r="BQN226" s="4"/>
      <c r="BQO226" s="4"/>
      <c r="BQP226" s="4"/>
      <c r="BQQ226" s="4"/>
      <c r="BQR226" s="4"/>
      <c r="BQS226" s="4"/>
      <c r="BQT226" s="4"/>
      <c r="BQU226" s="4"/>
      <c r="BQV226" s="4"/>
      <c r="BQW226" s="4"/>
      <c r="BQX226" s="4"/>
      <c r="BQY226" s="4"/>
      <c r="BQZ226" s="4"/>
      <c r="BRA226" s="4"/>
      <c r="BRB226" s="4"/>
      <c r="BRC226" s="4"/>
      <c r="BRD226" s="4"/>
      <c r="BRE226" s="4"/>
      <c r="BRF226" s="4"/>
      <c r="BRG226" s="4"/>
      <c r="BRH226" s="4"/>
      <c r="BRI226" s="4"/>
      <c r="BRJ226" s="4"/>
      <c r="BRK226" s="4"/>
      <c r="BRL226" s="4"/>
      <c r="BRM226" s="4"/>
      <c r="BRN226" s="4"/>
      <c r="BRO226" s="4"/>
      <c r="BRP226" s="4"/>
      <c r="BRQ226" s="4"/>
      <c r="BRR226" s="4"/>
      <c r="BRS226" s="4"/>
      <c r="BRT226" s="4"/>
      <c r="BRU226" s="4"/>
      <c r="BRV226" s="4"/>
      <c r="BRW226" s="4"/>
      <c r="BRX226" s="4"/>
      <c r="BRY226" s="4"/>
      <c r="BRZ226" s="4"/>
      <c r="BSA226" s="4"/>
      <c r="BSB226" s="4"/>
      <c r="BSC226" s="4"/>
      <c r="BSD226" s="4"/>
      <c r="BSE226" s="4"/>
      <c r="BSF226" s="4"/>
      <c r="BSG226" s="4"/>
      <c r="BSH226" s="4"/>
      <c r="BSI226" s="4"/>
      <c r="BSJ226" s="4"/>
      <c r="BSK226" s="4"/>
      <c r="BSL226" s="4"/>
      <c r="BSM226" s="4"/>
      <c r="BSN226" s="4"/>
      <c r="BSO226" s="4"/>
      <c r="BSP226" s="4"/>
      <c r="BSQ226" s="4"/>
      <c r="BSR226" s="4"/>
      <c r="BSS226" s="4"/>
      <c r="BST226" s="4"/>
      <c r="BSU226" s="4"/>
      <c r="BSV226" s="4"/>
      <c r="BSW226" s="4"/>
      <c r="BSX226" s="4"/>
      <c r="BSY226" s="4"/>
      <c r="BSZ226" s="4"/>
      <c r="BTA226" s="4"/>
      <c r="BTB226" s="4"/>
      <c r="BTC226" s="4"/>
      <c r="BTD226" s="4"/>
      <c r="BTE226" s="4"/>
      <c r="BTF226" s="4"/>
      <c r="BTG226" s="4"/>
      <c r="BTH226" s="4"/>
      <c r="BTI226" s="4"/>
      <c r="BTJ226" s="4"/>
      <c r="BTK226" s="4"/>
      <c r="BTL226" s="4"/>
      <c r="BTM226" s="4"/>
      <c r="BTN226" s="4"/>
      <c r="BTO226" s="4"/>
      <c r="BTP226" s="4"/>
      <c r="BTQ226" s="4"/>
      <c r="BTR226" s="4"/>
      <c r="BTS226" s="4"/>
      <c r="BTT226" s="4"/>
      <c r="BTU226" s="4"/>
      <c r="BTV226" s="4"/>
      <c r="BTW226" s="4"/>
      <c r="BTX226" s="4"/>
      <c r="BTY226" s="4"/>
      <c r="BTZ226" s="4"/>
      <c r="BUA226" s="4"/>
      <c r="BUB226" s="4"/>
      <c r="BUC226" s="4"/>
      <c r="BUD226" s="4"/>
      <c r="BUE226" s="4"/>
      <c r="BUF226" s="4"/>
      <c r="BUG226" s="4"/>
      <c r="BUH226" s="4"/>
      <c r="BUI226" s="4"/>
      <c r="BUJ226" s="4"/>
      <c r="BUK226" s="4"/>
      <c r="BUL226" s="4"/>
      <c r="BUM226" s="4"/>
      <c r="BUN226" s="4"/>
      <c r="BUO226" s="4"/>
      <c r="BUP226" s="4"/>
      <c r="BUQ226" s="4"/>
      <c r="BUR226" s="4"/>
      <c r="BUS226" s="4"/>
      <c r="BUT226" s="4"/>
      <c r="BUU226" s="4"/>
      <c r="BUV226" s="4"/>
      <c r="BUW226" s="4"/>
      <c r="BUX226" s="4"/>
      <c r="BUY226" s="4"/>
      <c r="BUZ226" s="4"/>
      <c r="BVA226" s="4"/>
      <c r="BVB226" s="4"/>
      <c r="BVC226" s="4"/>
      <c r="BVD226" s="4"/>
      <c r="BVE226" s="4"/>
      <c r="BVF226" s="4"/>
      <c r="BVG226" s="4"/>
      <c r="BVH226" s="4"/>
      <c r="BVI226" s="4"/>
      <c r="BVJ226" s="4"/>
      <c r="BVK226" s="4"/>
      <c r="BVL226" s="4"/>
      <c r="BVM226" s="4"/>
      <c r="BVN226" s="4"/>
      <c r="BVO226" s="4"/>
      <c r="BVP226" s="4"/>
      <c r="BVQ226" s="4"/>
      <c r="BVR226" s="4"/>
      <c r="BVS226" s="4"/>
      <c r="BVT226" s="4"/>
      <c r="BVU226" s="4"/>
      <c r="BVV226" s="4"/>
      <c r="BVW226" s="4"/>
      <c r="BVX226" s="4"/>
      <c r="BVY226" s="4"/>
      <c r="BVZ226" s="4"/>
      <c r="BWA226" s="4"/>
      <c r="BWB226" s="4"/>
      <c r="BWC226" s="4"/>
      <c r="BWD226" s="4"/>
      <c r="BWE226" s="4"/>
      <c r="BWF226" s="4"/>
      <c r="BWG226" s="4"/>
      <c r="BWH226" s="4"/>
      <c r="BWI226" s="4"/>
      <c r="BWJ226" s="4"/>
      <c r="BWK226" s="4"/>
      <c r="BWL226" s="4"/>
      <c r="BWM226" s="4"/>
      <c r="BWN226" s="4"/>
      <c r="BWO226" s="4"/>
      <c r="BWP226" s="4"/>
      <c r="BWQ226" s="4"/>
      <c r="BWR226" s="4"/>
      <c r="BWS226" s="4"/>
      <c r="BWT226" s="4"/>
      <c r="BWU226" s="4"/>
      <c r="BWV226" s="4"/>
      <c r="BWW226" s="4"/>
      <c r="BWX226" s="4"/>
      <c r="BWY226" s="4"/>
      <c r="BWZ226" s="4"/>
      <c r="BXA226" s="4"/>
      <c r="BXB226" s="4"/>
      <c r="BXC226" s="4"/>
      <c r="BXD226" s="4"/>
      <c r="BXE226" s="4"/>
      <c r="BXF226" s="4"/>
      <c r="BXG226" s="4"/>
      <c r="BXH226" s="4"/>
      <c r="BXI226" s="4"/>
      <c r="BXJ226" s="4"/>
      <c r="BXK226" s="4"/>
      <c r="BXL226" s="4"/>
      <c r="BXM226" s="4"/>
      <c r="BXN226" s="4"/>
      <c r="BXO226" s="4"/>
      <c r="BXP226" s="4"/>
      <c r="BXQ226" s="4"/>
      <c r="BXR226" s="4"/>
      <c r="BXS226" s="4"/>
      <c r="BXT226" s="4"/>
      <c r="BXU226" s="4"/>
      <c r="BXV226" s="4"/>
      <c r="BXW226" s="4"/>
      <c r="BXX226" s="4"/>
      <c r="BXY226" s="4"/>
      <c r="BXZ226" s="4"/>
      <c r="BYA226" s="4"/>
      <c r="BYB226" s="4"/>
      <c r="BYC226" s="4"/>
      <c r="BYD226" s="4"/>
      <c r="BYE226" s="4"/>
      <c r="BYF226" s="4"/>
      <c r="BYG226" s="4"/>
      <c r="BYH226" s="4"/>
      <c r="BYI226" s="4"/>
      <c r="BYJ226" s="4"/>
      <c r="BYK226" s="4"/>
      <c r="BYL226" s="4"/>
      <c r="BYM226" s="4"/>
      <c r="BYN226" s="4"/>
      <c r="BYO226" s="4"/>
      <c r="BYP226" s="4"/>
      <c r="BYQ226" s="4"/>
      <c r="BYR226" s="4"/>
      <c r="BYS226" s="4"/>
      <c r="BYT226" s="4"/>
      <c r="BYU226" s="4"/>
      <c r="BYV226" s="4"/>
      <c r="BYW226" s="4"/>
      <c r="BYX226" s="4"/>
      <c r="BYY226" s="4"/>
      <c r="BYZ226" s="4"/>
      <c r="BZA226" s="4"/>
      <c r="BZB226" s="4"/>
      <c r="BZC226" s="4"/>
      <c r="BZD226" s="4"/>
      <c r="BZE226" s="4"/>
      <c r="BZF226" s="4"/>
      <c r="BZG226" s="4"/>
      <c r="BZH226" s="4"/>
      <c r="BZI226" s="4"/>
      <c r="BZJ226" s="4"/>
      <c r="BZK226" s="4"/>
      <c r="BZL226" s="4"/>
      <c r="BZM226" s="4"/>
      <c r="BZN226" s="4"/>
      <c r="BZO226" s="4"/>
      <c r="BZP226" s="4"/>
      <c r="BZQ226" s="4"/>
      <c r="BZR226" s="4"/>
      <c r="BZS226" s="4"/>
      <c r="BZT226" s="4"/>
      <c r="BZU226" s="4"/>
      <c r="BZV226" s="4"/>
      <c r="BZW226" s="4"/>
      <c r="BZX226" s="4"/>
      <c r="BZY226" s="4"/>
      <c r="BZZ226" s="4"/>
      <c r="CAA226" s="4"/>
      <c r="CAB226" s="4"/>
      <c r="CAC226" s="4"/>
      <c r="CAD226" s="4"/>
      <c r="CAE226" s="4"/>
      <c r="CAF226" s="4"/>
      <c r="CAG226" s="4"/>
      <c r="CAH226" s="4"/>
      <c r="CAI226" s="4"/>
      <c r="CAJ226" s="4"/>
      <c r="CAK226" s="4"/>
      <c r="CAL226" s="4"/>
      <c r="CAM226" s="4"/>
      <c r="CAN226" s="4"/>
      <c r="CAO226" s="4"/>
      <c r="CAP226" s="4"/>
      <c r="CAQ226" s="4"/>
      <c r="CAR226" s="4"/>
      <c r="CAS226" s="4"/>
      <c r="CAT226" s="4"/>
      <c r="CAU226" s="4"/>
      <c r="CAV226" s="4"/>
      <c r="CAW226" s="4"/>
      <c r="CAX226" s="4"/>
      <c r="CAY226" s="4"/>
      <c r="CAZ226" s="4"/>
      <c r="CBA226" s="4"/>
      <c r="CBB226" s="4"/>
      <c r="CBC226" s="4"/>
      <c r="CBD226" s="4"/>
      <c r="CBE226" s="4"/>
      <c r="CBF226" s="4"/>
      <c r="CBG226" s="4"/>
      <c r="CBH226" s="4"/>
      <c r="CBI226" s="4"/>
      <c r="CBJ226" s="4"/>
      <c r="CBK226" s="4"/>
      <c r="CBL226" s="4"/>
      <c r="CBM226" s="4"/>
      <c r="CBN226" s="4"/>
      <c r="CBO226" s="4"/>
      <c r="CBP226" s="4"/>
      <c r="CBQ226" s="4"/>
      <c r="CBR226" s="4"/>
      <c r="CBS226" s="4"/>
      <c r="CBT226" s="4"/>
      <c r="CBU226" s="4"/>
      <c r="CBV226" s="4"/>
      <c r="CBW226" s="4"/>
      <c r="CBX226" s="4"/>
      <c r="CBY226" s="4"/>
      <c r="CBZ226" s="4"/>
      <c r="CCA226" s="4"/>
      <c r="CCB226" s="4"/>
      <c r="CCC226" s="4"/>
      <c r="CCD226" s="4"/>
      <c r="CCE226" s="4"/>
      <c r="CCF226" s="4"/>
      <c r="CCG226" s="4"/>
      <c r="CCH226" s="4"/>
      <c r="CCI226" s="4"/>
      <c r="CCJ226" s="4"/>
      <c r="CCK226" s="4"/>
      <c r="CCL226" s="4"/>
      <c r="CCM226" s="4"/>
      <c r="CCN226" s="4"/>
      <c r="CCO226" s="4"/>
      <c r="CCP226" s="4"/>
      <c r="CCQ226" s="4"/>
      <c r="CCR226" s="4"/>
      <c r="CCS226" s="4"/>
      <c r="CCT226" s="4"/>
      <c r="CCU226" s="4"/>
      <c r="CCV226" s="4"/>
      <c r="CCW226" s="4"/>
      <c r="CCX226" s="4"/>
      <c r="CCY226" s="4"/>
      <c r="CCZ226" s="4"/>
      <c r="CDA226" s="4"/>
      <c r="CDB226" s="4"/>
      <c r="CDC226" s="4"/>
      <c r="CDD226" s="4"/>
      <c r="CDE226" s="4"/>
      <c r="CDF226" s="4"/>
      <c r="CDG226" s="4"/>
      <c r="CDH226" s="4"/>
      <c r="CDI226" s="4"/>
      <c r="CDJ226" s="4"/>
      <c r="CDK226" s="4"/>
      <c r="CDL226" s="4"/>
      <c r="CDM226" s="4"/>
      <c r="CDN226" s="4"/>
      <c r="CDO226" s="4"/>
      <c r="CDP226" s="4"/>
      <c r="CDQ226" s="4"/>
      <c r="CDR226" s="4"/>
      <c r="CDS226" s="4"/>
      <c r="CDT226" s="4"/>
      <c r="CDU226" s="4"/>
      <c r="CDV226" s="4"/>
      <c r="CDW226" s="4"/>
      <c r="CDX226" s="4"/>
      <c r="CDY226" s="4"/>
      <c r="CDZ226" s="4"/>
      <c r="CEA226" s="4"/>
      <c r="CEB226" s="4"/>
      <c r="CEC226" s="4"/>
      <c r="CED226" s="4"/>
      <c r="CEE226" s="4"/>
      <c r="CEF226" s="4"/>
      <c r="CEG226" s="4"/>
      <c r="CEH226" s="4"/>
      <c r="CEI226" s="4"/>
      <c r="CEJ226" s="4"/>
      <c r="CEK226" s="4"/>
      <c r="CEL226" s="4"/>
      <c r="CEM226" s="4"/>
      <c r="CEN226" s="4"/>
      <c r="CEO226" s="4"/>
      <c r="CEP226" s="4"/>
      <c r="CEQ226" s="4"/>
      <c r="CER226" s="4"/>
      <c r="CES226" s="4"/>
      <c r="CET226" s="4"/>
      <c r="CEU226" s="4"/>
      <c r="CEV226" s="4"/>
      <c r="CEW226" s="4"/>
      <c r="CEX226" s="4"/>
      <c r="CEY226" s="4"/>
      <c r="CEZ226" s="4"/>
      <c r="CFA226" s="4"/>
      <c r="CFB226" s="4"/>
      <c r="CFC226" s="4"/>
      <c r="CFD226" s="4"/>
      <c r="CFE226" s="4"/>
      <c r="CFF226" s="4"/>
      <c r="CFG226" s="4"/>
      <c r="CFH226" s="4"/>
      <c r="CFI226" s="4"/>
      <c r="CFJ226" s="4"/>
      <c r="CFK226" s="4"/>
      <c r="CFL226" s="4"/>
      <c r="CFM226" s="4"/>
      <c r="CFN226" s="4"/>
      <c r="CFO226" s="4"/>
      <c r="CFP226" s="4"/>
      <c r="CFQ226" s="4"/>
      <c r="CFR226" s="4"/>
      <c r="CFS226" s="4"/>
      <c r="CFT226" s="4"/>
      <c r="CFU226" s="4"/>
      <c r="CFV226" s="4"/>
      <c r="CFW226" s="4"/>
      <c r="CFX226" s="4"/>
      <c r="CFY226" s="4"/>
      <c r="CFZ226" s="4"/>
      <c r="CGA226" s="4"/>
      <c r="CGB226" s="4"/>
      <c r="CGC226" s="4"/>
      <c r="CGD226" s="4"/>
      <c r="CGE226" s="4"/>
      <c r="CGF226" s="4"/>
      <c r="CGG226" s="4"/>
      <c r="CGH226" s="4"/>
      <c r="CGI226" s="4"/>
      <c r="CGJ226" s="4"/>
      <c r="CGK226" s="4"/>
      <c r="CGL226" s="4"/>
      <c r="CGM226" s="4"/>
      <c r="CGN226" s="4"/>
      <c r="CGO226" s="4"/>
      <c r="CGP226" s="4"/>
      <c r="CGQ226" s="4"/>
      <c r="CGR226" s="4"/>
      <c r="CGS226" s="4"/>
      <c r="CGT226" s="4"/>
      <c r="CGU226" s="4"/>
      <c r="CGV226" s="4"/>
      <c r="CGW226" s="4"/>
      <c r="CGX226" s="4"/>
      <c r="CGY226" s="4"/>
      <c r="CGZ226" s="4"/>
      <c r="CHA226" s="4"/>
      <c r="CHB226" s="4"/>
      <c r="CHC226" s="4"/>
      <c r="CHD226" s="4"/>
      <c r="CHE226" s="4"/>
      <c r="CHF226" s="4"/>
      <c r="CHG226" s="4"/>
      <c r="CHH226" s="4"/>
      <c r="CHI226" s="4"/>
      <c r="CHJ226" s="4"/>
      <c r="CHK226" s="4"/>
      <c r="CHL226" s="4"/>
      <c r="CHM226" s="4"/>
      <c r="CHN226" s="4"/>
      <c r="CHO226" s="4"/>
      <c r="CHP226" s="4"/>
      <c r="CHQ226" s="4"/>
      <c r="CHR226" s="4"/>
      <c r="CHS226" s="4"/>
      <c r="CHT226" s="4"/>
      <c r="CHU226" s="4"/>
      <c r="CHV226" s="4"/>
      <c r="CHW226" s="4"/>
      <c r="CHX226" s="4"/>
      <c r="CHY226" s="4"/>
      <c r="CHZ226" s="4"/>
      <c r="CIA226" s="4"/>
      <c r="CIB226" s="4"/>
      <c r="CIC226" s="4"/>
      <c r="CID226" s="4"/>
      <c r="CIE226" s="4"/>
      <c r="CIF226" s="4"/>
      <c r="CIG226" s="4"/>
      <c r="CIH226" s="4"/>
      <c r="CII226" s="4"/>
      <c r="CIJ226" s="4"/>
      <c r="CIK226" s="4"/>
      <c r="CIL226" s="4"/>
      <c r="CIM226" s="4"/>
      <c r="CIN226" s="4"/>
      <c r="CIO226" s="4"/>
      <c r="CIP226" s="4"/>
      <c r="CIQ226" s="4"/>
      <c r="CIR226" s="4"/>
      <c r="CIS226" s="4"/>
      <c r="CIT226" s="4"/>
      <c r="CIU226" s="4"/>
      <c r="CIV226" s="4"/>
      <c r="CIW226" s="4"/>
      <c r="CIX226" s="4"/>
      <c r="CIY226" s="4"/>
      <c r="CIZ226" s="4"/>
      <c r="CJA226" s="4"/>
      <c r="CJB226" s="4"/>
      <c r="CJC226" s="4"/>
      <c r="CJD226" s="4"/>
      <c r="CJE226" s="4"/>
      <c r="CJF226" s="4"/>
      <c r="CJG226" s="4"/>
      <c r="CJH226" s="4"/>
      <c r="CJI226" s="4"/>
      <c r="CJJ226" s="4"/>
      <c r="CJK226" s="4"/>
      <c r="CJL226" s="4"/>
      <c r="CJM226" s="4"/>
      <c r="CJN226" s="4"/>
      <c r="CJO226" s="4"/>
      <c r="CJP226" s="4"/>
      <c r="CJQ226" s="4"/>
      <c r="CJR226" s="4"/>
      <c r="CJS226" s="4"/>
      <c r="CJT226" s="4"/>
      <c r="CJU226" s="4"/>
      <c r="CJV226" s="4"/>
      <c r="CJW226" s="4"/>
      <c r="CJX226" s="4"/>
      <c r="CJY226" s="4"/>
      <c r="CJZ226" s="4"/>
      <c r="CKA226" s="4"/>
      <c r="CKB226" s="4"/>
      <c r="CKC226" s="4"/>
      <c r="CKD226" s="4"/>
      <c r="CKE226" s="4"/>
      <c r="CKF226" s="4"/>
      <c r="CKG226" s="4"/>
      <c r="CKH226" s="4"/>
      <c r="CKI226" s="4"/>
      <c r="CKJ226" s="4"/>
      <c r="CKK226" s="4"/>
      <c r="CKL226" s="4"/>
      <c r="CKM226" s="4"/>
      <c r="CKN226" s="4"/>
      <c r="CKO226" s="4"/>
      <c r="CKP226" s="4"/>
      <c r="CKQ226" s="4"/>
      <c r="CKR226" s="4"/>
      <c r="CKS226" s="4"/>
      <c r="CKT226" s="4"/>
      <c r="CKU226" s="4"/>
      <c r="CKV226" s="4"/>
      <c r="CKW226" s="4"/>
      <c r="CKX226" s="4"/>
      <c r="CKY226" s="4"/>
      <c r="CKZ226" s="4"/>
      <c r="CLA226" s="4"/>
      <c r="CLB226" s="4"/>
      <c r="CLC226" s="4"/>
      <c r="CLD226" s="4"/>
      <c r="CLE226" s="4"/>
      <c r="CLF226" s="4"/>
      <c r="CLG226" s="4"/>
      <c r="CLH226" s="4"/>
      <c r="CLI226" s="4"/>
      <c r="CLJ226" s="4"/>
      <c r="CLK226" s="4"/>
      <c r="CLL226" s="4"/>
      <c r="CLM226" s="4"/>
      <c r="CLN226" s="4"/>
      <c r="CLO226" s="4"/>
      <c r="CLP226" s="4"/>
      <c r="CLQ226" s="4"/>
      <c r="CLR226" s="4"/>
      <c r="CLS226" s="4"/>
      <c r="CLT226" s="4"/>
      <c r="CLU226" s="4"/>
      <c r="CLV226" s="4"/>
      <c r="CLW226" s="4"/>
      <c r="CLX226" s="4"/>
      <c r="CLY226" s="4"/>
      <c r="CLZ226" s="4"/>
      <c r="CMA226" s="4"/>
      <c r="CMB226" s="4"/>
      <c r="CMC226" s="4"/>
      <c r="CMD226" s="4"/>
      <c r="CME226" s="4"/>
      <c r="CMF226" s="4"/>
      <c r="CMG226" s="4"/>
      <c r="CMH226" s="4"/>
      <c r="CMI226" s="4"/>
      <c r="CMJ226" s="4"/>
      <c r="CMK226" s="4"/>
      <c r="CML226" s="4"/>
      <c r="CMM226" s="4"/>
      <c r="CMN226" s="4"/>
      <c r="CMO226" s="4"/>
      <c r="CMP226" s="4"/>
      <c r="CMQ226" s="4"/>
      <c r="CMR226" s="4"/>
      <c r="CMS226" s="4"/>
      <c r="CMT226" s="4"/>
      <c r="CMU226" s="4"/>
      <c r="CMV226" s="4"/>
      <c r="CMW226" s="4"/>
      <c r="CMX226" s="4"/>
      <c r="CMY226" s="4"/>
      <c r="CMZ226" s="4"/>
      <c r="CNA226" s="4"/>
      <c r="CNB226" s="4"/>
      <c r="CNC226" s="4"/>
      <c r="CND226" s="4"/>
      <c r="CNE226" s="4"/>
      <c r="CNF226" s="4"/>
      <c r="CNG226" s="4"/>
      <c r="CNH226" s="4"/>
      <c r="CNI226" s="4"/>
      <c r="CNJ226" s="4"/>
      <c r="CNK226" s="4"/>
      <c r="CNL226" s="4"/>
      <c r="CNM226" s="4"/>
      <c r="CNN226" s="4"/>
      <c r="CNO226" s="4"/>
      <c r="CNP226" s="4"/>
      <c r="CNQ226" s="4"/>
      <c r="CNR226" s="4"/>
      <c r="CNS226" s="4"/>
      <c r="CNT226" s="4"/>
      <c r="CNU226" s="4"/>
      <c r="CNV226" s="4"/>
      <c r="CNW226" s="4"/>
      <c r="CNX226" s="4"/>
      <c r="CNY226" s="4"/>
      <c r="CNZ226" s="4"/>
      <c r="COA226" s="4"/>
      <c r="COB226" s="4"/>
      <c r="COC226" s="4"/>
      <c r="COD226" s="4"/>
      <c r="COE226" s="4"/>
      <c r="COF226" s="4"/>
      <c r="COG226" s="4"/>
      <c r="COH226" s="4"/>
      <c r="COI226" s="4"/>
      <c r="COJ226" s="4"/>
      <c r="COK226" s="4"/>
      <c r="COL226" s="4"/>
      <c r="COM226" s="4"/>
      <c r="CON226" s="4"/>
      <c r="COO226" s="4"/>
      <c r="COP226" s="4"/>
      <c r="COQ226" s="4"/>
      <c r="COR226" s="4"/>
      <c r="COS226" s="4"/>
      <c r="COT226" s="4"/>
      <c r="COU226" s="4"/>
      <c r="COV226" s="4"/>
      <c r="COW226" s="4"/>
      <c r="COX226" s="4"/>
      <c r="COY226" s="4"/>
      <c r="COZ226" s="4"/>
      <c r="CPA226" s="4"/>
      <c r="CPB226" s="4"/>
      <c r="CPC226" s="4"/>
      <c r="CPD226" s="4"/>
      <c r="CPE226" s="4"/>
      <c r="CPF226" s="4"/>
      <c r="CPG226" s="4"/>
      <c r="CPH226" s="4"/>
      <c r="CPI226" s="4"/>
      <c r="CPJ226" s="4"/>
      <c r="CPK226" s="4"/>
      <c r="CPL226" s="4"/>
      <c r="CPM226" s="4"/>
      <c r="CPN226" s="4"/>
      <c r="CPO226" s="4"/>
      <c r="CPP226" s="4"/>
      <c r="CPQ226" s="4"/>
      <c r="CPR226" s="4"/>
      <c r="CPS226" s="4"/>
      <c r="CPT226" s="4"/>
      <c r="CPU226" s="4"/>
      <c r="CPV226" s="4"/>
      <c r="CPW226" s="4"/>
      <c r="CPX226" s="4"/>
      <c r="CPY226" s="4"/>
      <c r="CPZ226" s="4"/>
      <c r="CQA226" s="4"/>
      <c r="CQB226" s="4"/>
      <c r="CQC226" s="4"/>
      <c r="CQD226" s="4"/>
      <c r="CQE226" s="4"/>
      <c r="CQF226" s="4"/>
      <c r="CQG226" s="4"/>
      <c r="CQH226" s="4"/>
      <c r="CQI226" s="4"/>
      <c r="CQJ226" s="4"/>
      <c r="CQK226" s="4"/>
      <c r="CQL226" s="4"/>
      <c r="CQM226" s="4"/>
      <c r="CQN226" s="4"/>
      <c r="CQO226" s="4"/>
      <c r="CQP226" s="4"/>
      <c r="CQQ226" s="4"/>
      <c r="CQR226" s="4"/>
      <c r="CQS226" s="4"/>
      <c r="CQT226" s="4"/>
      <c r="CQU226" s="4"/>
      <c r="CQV226" s="4"/>
      <c r="CQW226" s="4"/>
      <c r="CQX226" s="4"/>
      <c r="CQY226" s="4"/>
      <c r="CQZ226" s="4"/>
      <c r="CRA226" s="4"/>
      <c r="CRB226" s="4"/>
      <c r="CRC226" s="4"/>
      <c r="CRD226" s="4"/>
      <c r="CRE226" s="4"/>
      <c r="CRF226" s="4"/>
      <c r="CRG226" s="4"/>
      <c r="CRH226" s="4"/>
      <c r="CRI226" s="4"/>
      <c r="CRJ226" s="4"/>
      <c r="CRK226" s="4"/>
      <c r="CRL226" s="4"/>
      <c r="CRM226" s="4"/>
      <c r="CRN226" s="4"/>
      <c r="CRO226" s="4"/>
      <c r="CRP226" s="4"/>
      <c r="CRQ226" s="4"/>
      <c r="CRR226" s="4"/>
      <c r="CRS226" s="4"/>
      <c r="CRT226" s="4"/>
      <c r="CRU226" s="4"/>
      <c r="CRV226" s="4"/>
      <c r="CRW226" s="4"/>
      <c r="CRX226" s="4"/>
      <c r="CRY226" s="4"/>
      <c r="CRZ226" s="4"/>
      <c r="CSA226" s="4"/>
      <c r="CSB226" s="4"/>
      <c r="CSC226" s="4"/>
      <c r="CSD226" s="4"/>
      <c r="CSE226" s="4"/>
      <c r="CSF226" s="4"/>
      <c r="CSG226" s="4"/>
      <c r="CSH226" s="4"/>
      <c r="CSI226" s="4"/>
      <c r="CSJ226" s="4"/>
      <c r="CSK226" s="4"/>
      <c r="CSL226" s="4"/>
      <c r="CSM226" s="4"/>
      <c r="CSN226" s="4"/>
      <c r="CSO226" s="4"/>
      <c r="CSP226" s="4"/>
      <c r="CSQ226" s="4"/>
      <c r="CSR226" s="4"/>
      <c r="CSS226" s="4"/>
      <c r="CST226" s="4"/>
      <c r="CSU226" s="4"/>
      <c r="CSV226" s="4"/>
      <c r="CSW226" s="4"/>
      <c r="CSX226" s="4"/>
      <c r="CSY226" s="4"/>
      <c r="CSZ226" s="4"/>
      <c r="CTA226" s="4"/>
      <c r="CTB226" s="4"/>
      <c r="CTC226" s="4"/>
      <c r="CTD226" s="4"/>
      <c r="CTE226" s="4"/>
      <c r="CTF226" s="4"/>
      <c r="CTG226" s="4"/>
      <c r="CTH226" s="4"/>
      <c r="CTI226" s="4"/>
      <c r="CTJ226" s="4"/>
      <c r="CTK226" s="4"/>
      <c r="CTL226" s="4"/>
      <c r="CTM226" s="4"/>
      <c r="CTN226" s="4"/>
      <c r="CTO226" s="4"/>
      <c r="CTP226" s="4"/>
      <c r="CTQ226" s="4"/>
      <c r="CTR226" s="4"/>
      <c r="CTS226" s="4"/>
      <c r="CTT226" s="4"/>
      <c r="CTU226" s="4"/>
      <c r="CTV226" s="4"/>
      <c r="CTW226" s="4"/>
      <c r="CTX226" s="4"/>
      <c r="CTY226" s="4"/>
      <c r="CTZ226" s="4"/>
      <c r="CUA226" s="4"/>
      <c r="CUB226" s="4"/>
      <c r="CUC226" s="4"/>
      <c r="CUD226" s="4"/>
      <c r="CUE226" s="4"/>
      <c r="CUF226" s="4"/>
      <c r="CUG226" s="4"/>
      <c r="CUH226" s="4"/>
      <c r="CUI226" s="4"/>
      <c r="CUJ226" s="4"/>
      <c r="CUK226" s="4"/>
      <c r="CUL226" s="4"/>
      <c r="CUM226" s="4"/>
      <c r="CUN226" s="4"/>
      <c r="CUO226" s="4"/>
      <c r="CUP226" s="4"/>
      <c r="CUQ226" s="4"/>
      <c r="CUR226" s="4"/>
      <c r="CUS226" s="4"/>
      <c r="CUT226" s="4"/>
      <c r="CUU226" s="4"/>
      <c r="CUV226" s="4"/>
      <c r="CUW226" s="4"/>
      <c r="CUX226" s="4"/>
      <c r="CUY226" s="4"/>
      <c r="CUZ226" s="4"/>
      <c r="CVA226" s="4"/>
      <c r="CVB226" s="4"/>
      <c r="CVC226" s="4"/>
      <c r="CVD226" s="4"/>
      <c r="CVE226" s="4"/>
      <c r="CVF226" s="4"/>
      <c r="CVG226" s="4"/>
      <c r="CVH226" s="4"/>
      <c r="CVI226" s="4"/>
      <c r="CVJ226" s="4"/>
      <c r="CVK226" s="4"/>
      <c r="CVL226" s="4"/>
      <c r="CVM226" s="4"/>
      <c r="CVN226" s="4"/>
      <c r="CVO226" s="4"/>
      <c r="CVP226" s="4"/>
      <c r="CVQ226" s="4"/>
      <c r="CVR226" s="4"/>
      <c r="CVS226" s="4"/>
      <c r="CVT226" s="4"/>
      <c r="CVU226" s="4"/>
      <c r="CVV226" s="4"/>
      <c r="CVW226" s="4"/>
      <c r="CVX226" s="4"/>
      <c r="CVY226" s="4"/>
      <c r="CVZ226" s="4"/>
      <c r="CWA226" s="4"/>
      <c r="CWB226" s="4"/>
      <c r="CWC226" s="4"/>
      <c r="CWD226" s="4"/>
      <c r="CWE226" s="4"/>
      <c r="CWF226" s="4"/>
      <c r="CWG226" s="4"/>
      <c r="CWH226" s="4"/>
      <c r="CWI226" s="4"/>
      <c r="CWJ226" s="4"/>
      <c r="CWK226" s="4"/>
      <c r="CWL226" s="4"/>
      <c r="CWM226" s="4"/>
      <c r="CWN226" s="4"/>
      <c r="CWO226" s="4"/>
      <c r="CWP226" s="4"/>
      <c r="CWQ226" s="4"/>
      <c r="CWR226" s="4"/>
      <c r="CWS226" s="4"/>
      <c r="CWT226" s="4"/>
      <c r="CWU226" s="4"/>
      <c r="CWV226" s="4"/>
      <c r="CWW226" s="4"/>
      <c r="CWX226" s="4"/>
      <c r="CWY226" s="4"/>
      <c r="CWZ226" s="4"/>
      <c r="CXA226" s="4"/>
      <c r="CXB226" s="4"/>
      <c r="CXC226" s="4"/>
      <c r="CXD226" s="4"/>
      <c r="CXE226" s="4"/>
      <c r="CXF226" s="4"/>
      <c r="CXG226" s="4"/>
      <c r="CXH226" s="4"/>
      <c r="CXI226" s="4"/>
      <c r="CXJ226" s="4"/>
      <c r="CXK226" s="4"/>
      <c r="CXL226" s="4"/>
      <c r="CXM226" s="4"/>
      <c r="CXN226" s="4"/>
      <c r="CXO226" s="4"/>
      <c r="CXP226" s="4"/>
      <c r="CXQ226" s="4"/>
      <c r="CXR226" s="4"/>
      <c r="CXS226" s="4"/>
      <c r="CXT226" s="4"/>
      <c r="CXU226" s="4"/>
      <c r="CXV226" s="4"/>
      <c r="CXW226" s="4"/>
      <c r="CXX226" s="4"/>
      <c r="CXY226" s="4"/>
      <c r="CXZ226" s="4"/>
      <c r="CYA226" s="4"/>
      <c r="CYB226" s="4"/>
      <c r="CYC226" s="4"/>
      <c r="CYD226" s="4"/>
      <c r="CYE226" s="4"/>
      <c r="CYF226" s="4"/>
      <c r="CYG226" s="4"/>
      <c r="CYH226" s="4"/>
      <c r="CYI226" s="4"/>
      <c r="CYJ226" s="4"/>
      <c r="CYK226" s="4"/>
      <c r="CYL226" s="4"/>
      <c r="CYM226" s="4"/>
      <c r="CYN226" s="4"/>
      <c r="CYO226" s="4"/>
      <c r="CYP226" s="4"/>
      <c r="CYQ226" s="4"/>
      <c r="CYR226" s="4"/>
      <c r="CYS226" s="4"/>
      <c r="CYT226" s="4"/>
      <c r="CYU226" s="4"/>
      <c r="CYV226" s="4"/>
      <c r="CYW226" s="4"/>
      <c r="CYX226" s="4"/>
      <c r="CYY226" s="4"/>
      <c r="CYZ226" s="4"/>
      <c r="CZA226" s="4"/>
      <c r="CZB226" s="4"/>
      <c r="CZC226" s="4"/>
      <c r="CZD226" s="4"/>
      <c r="CZE226" s="4"/>
      <c r="CZF226" s="4"/>
      <c r="CZG226" s="4"/>
      <c r="CZH226" s="4"/>
      <c r="CZI226" s="4"/>
      <c r="CZJ226" s="4"/>
      <c r="CZK226" s="4"/>
      <c r="CZL226" s="4"/>
      <c r="CZM226" s="4"/>
      <c r="CZN226" s="4"/>
      <c r="CZO226" s="4"/>
      <c r="CZP226" s="4"/>
      <c r="CZQ226" s="4"/>
      <c r="CZR226" s="4"/>
      <c r="CZS226" s="4"/>
      <c r="CZT226" s="4"/>
      <c r="CZU226" s="4"/>
      <c r="CZV226" s="4"/>
      <c r="CZW226" s="4"/>
      <c r="CZX226" s="4"/>
      <c r="CZY226" s="4"/>
      <c r="CZZ226" s="4"/>
      <c r="DAA226" s="4"/>
      <c r="DAB226" s="4"/>
      <c r="DAC226" s="4"/>
      <c r="DAD226" s="4"/>
      <c r="DAE226" s="4"/>
      <c r="DAF226" s="4"/>
      <c r="DAG226" s="4"/>
      <c r="DAH226" s="4"/>
      <c r="DAI226" s="4"/>
      <c r="DAJ226" s="4"/>
      <c r="DAK226" s="4"/>
      <c r="DAL226" s="4"/>
      <c r="DAM226" s="4"/>
      <c r="DAN226" s="4"/>
      <c r="DAO226" s="4"/>
      <c r="DAP226" s="4"/>
      <c r="DAQ226" s="4"/>
      <c r="DAR226" s="4"/>
      <c r="DAS226" s="4"/>
      <c r="DAT226" s="4"/>
      <c r="DAU226" s="4"/>
      <c r="DAV226" s="4"/>
      <c r="DAW226" s="4"/>
      <c r="DAX226" s="4"/>
      <c r="DAY226" s="4"/>
      <c r="DAZ226" s="4"/>
      <c r="DBA226" s="4"/>
      <c r="DBB226" s="4"/>
      <c r="DBC226" s="4"/>
      <c r="DBD226" s="4"/>
      <c r="DBE226" s="4"/>
      <c r="DBF226" s="4"/>
      <c r="DBG226" s="4"/>
      <c r="DBH226" s="4"/>
      <c r="DBI226" s="4"/>
      <c r="DBJ226" s="4"/>
      <c r="DBK226" s="4"/>
      <c r="DBL226" s="4"/>
      <c r="DBM226" s="4"/>
      <c r="DBN226" s="4"/>
      <c r="DBO226" s="4"/>
      <c r="DBP226" s="4"/>
      <c r="DBQ226" s="4"/>
      <c r="DBR226" s="4"/>
      <c r="DBS226" s="4"/>
      <c r="DBT226" s="4"/>
      <c r="DBU226" s="4"/>
      <c r="DBV226" s="4"/>
      <c r="DBW226" s="4"/>
      <c r="DBX226" s="4"/>
      <c r="DBY226" s="4"/>
      <c r="DBZ226" s="4"/>
      <c r="DCA226" s="4"/>
      <c r="DCB226" s="4"/>
      <c r="DCC226" s="4"/>
      <c r="DCD226" s="4"/>
      <c r="DCE226" s="4"/>
      <c r="DCF226" s="4"/>
      <c r="DCG226" s="4"/>
      <c r="DCH226" s="4"/>
      <c r="DCI226" s="4"/>
      <c r="DCJ226" s="4"/>
      <c r="DCK226" s="4"/>
      <c r="DCL226" s="4"/>
      <c r="DCM226" s="4"/>
      <c r="DCN226" s="4"/>
      <c r="DCO226" s="4"/>
      <c r="DCP226" s="4"/>
      <c r="DCQ226" s="4"/>
      <c r="DCR226" s="4"/>
      <c r="DCS226" s="4"/>
      <c r="DCT226" s="4"/>
      <c r="DCU226" s="4"/>
      <c r="DCV226" s="4"/>
      <c r="DCW226" s="4"/>
      <c r="DCX226" s="4"/>
      <c r="DCY226" s="4"/>
      <c r="DCZ226" s="4"/>
      <c r="DDA226" s="4"/>
      <c r="DDB226" s="4"/>
      <c r="DDC226" s="4"/>
      <c r="DDD226" s="4"/>
      <c r="DDE226" s="4"/>
      <c r="DDF226" s="4"/>
      <c r="DDG226" s="4"/>
      <c r="DDH226" s="4"/>
      <c r="DDI226" s="4"/>
      <c r="DDJ226" s="4"/>
      <c r="DDK226" s="4"/>
      <c r="DDL226" s="4"/>
      <c r="DDM226" s="4"/>
      <c r="DDN226" s="4"/>
      <c r="DDO226" s="4"/>
      <c r="DDP226" s="4"/>
      <c r="DDQ226" s="4"/>
      <c r="DDR226" s="4"/>
      <c r="DDS226" s="4"/>
      <c r="DDT226" s="4"/>
      <c r="DDU226" s="4"/>
      <c r="DDV226" s="4"/>
      <c r="DDW226" s="4"/>
      <c r="DDX226" s="4"/>
      <c r="DDY226" s="4"/>
      <c r="DDZ226" s="4"/>
      <c r="DEA226" s="4"/>
      <c r="DEB226" s="4"/>
      <c r="DEC226" s="4"/>
      <c r="DED226" s="4"/>
      <c r="DEE226" s="4"/>
      <c r="DEF226" s="4"/>
      <c r="DEG226" s="4"/>
      <c r="DEH226" s="4"/>
      <c r="DEI226" s="4"/>
      <c r="DEJ226" s="4"/>
      <c r="DEK226" s="4"/>
      <c r="DEL226" s="4"/>
      <c r="DEM226" s="4"/>
      <c r="DEN226" s="4"/>
      <c r="DEO226" s="4"/>
      <c r="DEP226" s="4"/>
      <c r="DEQ226" s="4"/>
      <c r="DER226" s="4"/>
      <c r="DES226" s="4"/>
      <c r="DET226" s="4"/>
      <c r="DEU226" s="4"/>
      <c r="DEV226" s="4"/>
      <c r="DEW226" s="4"/>
      <c r="DEX226" s="4"/>
      <c r="DEY226" s="4"/>
      <c r="DEZ226" s="4"/>
      <c r="DFA226" s="4"/>
      <c r="DFB226" s="4"/>
      <c r="DFC226" s="4"/>
      <c r="DFD226" s="4"/>
      <c r="DFE226" s="4"/>
      <c r="DFF226" s="4"/>
      <c r="DFG226" s="4"/>
      <c r="DFH226" s="4"/>
      <c r="DFI226" s="4"/>
      <c r="DFJ226" s="4"/>
      <c r="DFK226" s="4"/>
      <c r="DFL226" s="4"/>
      <c r="DFM226" s="4"/>
      <c r="DFN226" s="4"/>
      <c r="DFO226" s="4"/>
      <c r="DFP226" s="4"/>
      <c r="DFQ226" s="4"/>
      <c r="DFR226" s="4"/>
      <c r="DFS226" s="4"/>
      <c r="DFT226" s="4"/>
      <c r="DFU226" s="4"/>
      <c r="DFV226" s="4"/>
      <c r="DFW226" s="4"/>
      <c r="DFX226" s="4"/>
      <c r="DFY226" s="4"/>
      <c r="DFZ226" s="4"/>
      <c r="DGA226" s="4"/>
      <c r="DGB226" s="4"/>
      <c r="DGC226" s="4"/>
      <c r="DGD226" s="4"/>
      <c r="DGE226" s="4"/>
      <c r="DGF226" s="4"/>
      <c r="DGG226" s="4"/>
      <c r="DGH226" s="4"/>
      <c r="DGI226" s="4"/>
      <c r="DGJ226" s="4"/>
      <c r="DGK226" s="4"/>
      <c r="DGL226" s="4"/>
      <c r="DGM226" s="4"/>
      <c r="DGN226" s="4"/>
      <c r="DGO226" s="4"/>
      <c r="DGP226" s="4"/>
      <c r="DGQ226" s="4"/>
      <c r="DGR226" s="4"/>
      <c r="DGS226" s="4"/>
      <c r="DGT226" s="4"/>
      <c r="DGU226" s="4"/>
      <c r="DGV226" s="4"/>
      <c r="DGW226" s="4"/>
      <c r="DGX226" s="4"/>
      <c r="DGY226" s="4"/>
      <c r="DGZ226" s="4"/>
      <c r="DHA226" s="4"/>
      <c r="DHB226" s="4"/>
      <c r="DHC226" s="4"/>
      <c r="DHD226" s="4"/>
      <c r="DHE226" s="4"/>
      <c r="DHF226" s="4"/>
      <c r="DHG226" s="4"/>
      <c r="DHH226" s="4"/>
      <c r="DHI226" s="4"/>
      <c r="DHJ226" s="4"/>
      <c r="DHK226" s="4"/>
      <c r="DHL226" s="4"/>
      <c r="DHM226" s="4"/>
      <c r="DHN226" s="4"/>
      <c r="DHO226" s="4"/>
      <c r="DHP226" s="4"/>
      <c r="DHQ226" s="4"/>
      <c r="DHR226" s="4"/>
      <c r="DHS226" s="4"/>
      <c r="DHT226" s="4"/>
      <c r="DHU226" s="4"/>
      <c r="DHV226" s="4"/>
      <c r="DHW226" s="4"/>
      <c r="DHX226" s="4"/>
      <c r="DHY226" s="4"/>
      <c r="DHZ226" s="4"/>
      <c r="DIA226" s="4"/>
      <c r="DIB226" s="4"/>
      <c r="DIC226" s="4"/>
      <c r="DID226" s="4"/>
      <c r="DIE226" s="4"/>
      <c r="DIF226" s="4"/>
      <c r="DIG226" s="4"/>
      <c r="DIH226" s="4"/>
      <c r="DII226" s="4"/>
      <c r="DIJ226" s="4"/>
      <c r="DIK226" s="4"/>
      <c r="DIL226" s="4"/>
      <c r="DIM226" s="4"/>
      <c r="DIN226" s="4"/>
      <c r="DIO226" s="4"/>
      <c r="DIP226" s="4"/>
      <c r="DIQ226" s="4"/>
      <c r="DIR226" s="4"/>
      <c r="DIS226" s="4"/>
      <c r="DIT226" s="4"/>
      <c r="DIU226" s="4"/>
      <c r="DIV226" s="4"/>
      <c r="DIW226" s="4"/>
      <c r="DIX226" s="4"/>
      <c r="DIY226" s="4"/>
      <c r="DIZ226" s="4"/>
      <c r="DJA226" s="4"/>
      <c r="DJB226" s="4"/>
      <c r="DJC226" s="4"/>
      <c r="DJD226" s="4"/>
      <c r="DJE226" s="4"/>
      <c r="DJF226" s="4"/>
      <c r="DJG226" s="4"/>
      <c r="DJH226" s="4"/>
      <c r="DJI226" s="4"/>
      <c r="DJJ226" s="4"/>
      <c r="DJK226" s="4"/>
      <c r="DJL226" s="4"/>
      <c r="DJM226" s="4"/>
      <c r="DJN226" s="4"/>
      <c r="DJO226" s="4"/>
      <c r="DJP226" s="4"/>
      <c r="DJQ226" s="4"/>
      <c r="DJR226" s="4"/>
      <c r="DJS226" s="4"/>
      <c r="DJT226" s="4"/>
      <c r="DJU226" s="4"/>
      <c r="DJV226" s="4"/>
      <c r="DJW226" s="4"/>
      <c r="DJX226" s="4"/>
      <c r="DJY226" s="4"/>
      <c r="DJZ226" s="4"/>
      <c r="DKA226" s="4"/>
      <c r="DKB226" s="4"/>
      <c r="DKC226" s="4"/>
      <c r="DKD226" s="4"/>
      <c r="DKE226" s="4"/>
      <c r="DKF226" s="4"/>
      <c r="DKG226" s="4"/>
      <c r="DKH226" s="4"/>
      <c r="DKI226" s="4"/>
      <c r="DKJ226" s="4"/>
      <c r="DKK226" s="4"/>
      <c r="DKL226" s="4"/>
      <c r="DKM226" s="4"/>
      <c r="DKN226" s="4"/>
      <c r="DKO226" s="4"/>
      <c r="DKP226" s="4"/>
      <c r="DKQ226" s="4"/>
      <c r="DKR226" s="4"/>
      <c r="DKS226" s="4"/>
      <c r="DKT226" s="4"/>
      <c r="DKU226" s="4"/>
      <c r="DKV226" s="4"/>
      <c r="DKW226" s="4"/>
      <c r="DKX226" s="4"/>
      <c r="DKY226" s="4"/>
      <c r="DKZ226" s="4"/>
      <c r="DLA226" s="4"/>
      <c r="DLB226" s="4"/>
      <c r="DLC226" s="4"/>
      <c r="DLD226" s="4"/>
      <c r="DLE226" s="4"/>
      <c r="DLF226" s="4"/>
      <c r="DLG226" s="4"/>
      <c r="DLH226" s="4"/>
      <c r="DLI226" s="4"/>
      <c r="DLJ226" s="4"/>
      <c r="DLK226" s="4"/>
      <c r="DLL226" s="4"/>
      <c r="DLM226" s="4"/>
      <c r="DLN226" s="4"/>
      <c r="DLO226" s="4"/>
      <c r="DLP226" s="4"/>
      <c r="DLQ226" s="4"/>
      <c r="DLR226" s="4"/>
      <c r="DLS226" s="4"/>
      <c r="DLT226" s="4"/>
      <c r="DLU226" s="4"/>
      <c r="DLV226" s="4"/>
      <c r="DLW226" s="4"/>
      <c r="DLX226" s="4"/>
      <c r="DLY226" s="4"/>
      <c r="DLZ226" s="4"/>
      <c r="DMA226" s="4"/>
      <c r="DMB226" s="4"/>
      <c r="DMC226" s="4"/>
      <c r="DMD226" s="4"/>
      <c r="DME226" s="4"/>
      <c r="DMF226" s="4"/>
      <c r="DMG226" s="4"/>
      <c r="DMH226" s="4"/>
      <c r="DMI226" s="4"/>
      <c r="DMJ226" s="4"/>
      <c r="DMK226" s="4"/>
      <c r="DML226" s="4"/>
      <c r="DMM226" s="4"/>
      <c r="DMN226" s="4"/>
      <c r="DMO226" s="4"/>
      <c r="DMP226" s="4"/>
      <c r="DMQ226" s="4"/>
      <c r="DMR226" s="4"/>
      <c r="DMS226" s="4"/>
      <c r="DMT226" s="4"/>
      <c r="DMU226" s="4"/>
      <c r="DMV226" s="4"/>
      <c r="DMW226" s="4"/>
      <c r="DMX226" s="4"/>
      <c r="DMY226" s="4"/>
      <c r="DMZ226" s="4"/>
      <c r="DNA226" s="4"/>
      <c r="DNB226" s="4"/>
      <c r="DNC226" s="4"/>
      <c r="DND226" s="4"/>
      <c r="DNE226" s="4"/>
      <c r="DNF226" s="4"/>
      <c r="DNG226" s="4"/>
      <c r="DNH226" s="4"/>
      <c r="DNI226" s="4"/>
      <c r="DNJ226" s="4"/>
      <c r="DNK226" s="4"/>
      <c r="DNL226" s="4"/>
      <c r="DNM226" s="4"/>
      <c r="DNN226" s="4"/>
      <c r="DNO226" s="4"/>
      <c r="DNP226" s="4"/>
      <c r="DNQ226" s="4"/>
      <c r="DNR226" s="4"/>
      <c r="DNS226" s="4"/>
      <c r="DNT226" s="4"/>
      <c r="DNU226" s="4"/>
      <c r="DNV226" s="4"/>
      <c r="DNW226" s="4"/>
      <c r="DNX226" s="4"/>
      <c r="DNY226" s="4"/>
      <c r="DNZ226" s="4"/>
      <c r="DOA226" s="4"/>
      <c r="DOB226" s="4"/>
      <c r="DOC226" s="4"/>
      <c r="DOD226" s="4"/>
      <c r="DOE226" s="4"/>
      <c r="DOF226" s="4"/>
      <c r="DOG226" s="4"/>
      <c r="DOH226" s="4"/>
      <c r="DOI226" s="4"/>
      <c r="DOJ226" s="4"/>
      <c r="DOK226" s="4"/>
      <c r="DOL226" s="4"/>
      <c r="DOM226" s="4"/>
      <c r="DON226" s="4"/>
      <c r="DOO226" s="4"/>
      <c r="DOP226" s="4"/>
      <c r="DOQ226" s="4"/>
      <c r="DOR226" s="4"/>
      <c r="DOS226" s="4"/>
      <c r="DOT226" s="4"/>
      <c r="DOU226" s="4"/>
      <c r="DOV226" s="4"/>
      <c r="DOW226" s="4"/>
      <c r="DOX226" s="4"/>
      <c r="DOY226" s="4"/>
      <c r="DOZ226" s="4"/>
      <c r="DPA226" s="4"/>
      <c r="DPB226" s="4"/>
      <c r="DPC226" s="4"/>
      <c r="DPD226" s="4"/>
      <c r="DPE226" s="4"/>
      <c r="DPF226" s="4"/>
      <c r="DPG226" s="4"/>
      <c r="DPH226" s="4"/>
      <c r="DPI226" s="4"/>
      <c r="DPJ226" s="4"/>
      <c r="DPK226" s="4"/>
      <c r="DPL226" s="4"/>
      <c r="DPM226" s="4"/>
      <c r="DPN226" s="4"/>
      <c r="DPO226" s="4"/>
      <c r="DPP226" s="4"/>
      <c r="DPQ226" s="4"/>
      <c r="DPR226" s="4"/>
      <c r="DPS226" s="4"/>
      <c r="DPT226" s="4"/>
      <c r="DPU226" s="4"/>
      <c r="DPV226" s="4"/>
      <c r="DPW226" s="4"/>
      <c r="DPX226" s="4"/>
      <c r="DPY226" s="4"/>
      <c r="DPZ226" s="4"/>
      <c r="DQA226" s="4"/>
      <c r="DQB226" s="4"/>
      <c r="DQC226" s="4"/>
      <c r="DQD226" s="4"/>
      <c r="DQE226" s="4"/>
      <c r="DQF226" s="4"/>
      <c r="DQG226" s="4"/>
      <c r="DQH226" s="4"/>
      <c r="DQI226" s="4"/>
      <c r="DQJ226" s="4"/>
      <c r="DQK226" s="4"/>
      <c r="DQL226" s="4"/>
      <c r="DQM226" s="4"/>
      <c r="DQN226" s="4"/>
      <c r="DQO226" s="4"/>
      <c r="DQP226" s="4"/>
      <c r="DQQ226" s="4"/>
      <c r="DQR226" s="4"/>
      <c r="DQS226" s="4"/>
      <c r="DQT226" s="4"/>
      <c r="DQU226" s="4"/>
      <c r="DQV226" s="4"/>
      <c r="DQW226" s="4"/>
      <c r="DQX226" s="4"/>
      <c r="DQY226" s="4"/>
      <c r="DQZ226" s="4"/>
      <c r="DRA226" s="4"/>
      <c r="DRB226" s="4"/>
      <c r="DRC226" s="4"/>
      <c r="DRD226" s="4"/>
      <c r="DRE226" s="4"/>
      <c r="DRF226" s="4"/>
      <c r="DRG226" s="4"/>
      <c r="DRH226" s="4"/>
      <c r="DRI226" s="4"/>
      <c r="DRJ226" s="4"/>
      <c r="DRK226" s="4"/>
      <c r="DRL226" s="4"/>
      <c r="DRM226" s="4"/>
      <c r="DRN226" s="4"/>
      <c r="DRO226" s="4"/>
      <c r="DRP226" s="4"/>
      <c r="DRQ226" s="4"/>
      <c r="DRR226" s="4"/>
      <c r="DRS226" s="4"/>
      <c r="DRT226" s="4"/>
      <c r="DRU226" s="4"/>
      <c r="DRV226" s="4"/>
      <c r="DRW226" s="4"/>
      <c r="DRX226" s="4"/>
      <c r="DRY226" s="4"/>
      <c r="DRZ226" s="4"/>
      <c r="DSA226" s="4"/>
      <c r="DSB226" s="4"/>
      <c r="DSC226" s="4"/>
      <c r="DSD226" s="4"/>
      <c r="DSE226" s="4"/>
      <c r="DSF226" s="4"/>
      <c r="DSG226" s="4"/>
      <c r="DSH226" s="4"/>
      <c r="DSI226" s="4"/>
      <c r="DSJ226" s="4"/>
      <c r="DSK226" s="4"/>
      <c r="DSL226" s="4"/>
      <c r="DSM226" s="4"/>
      <c r="DSN226" s="4"/>
      <c r="DSO226" s="4"/>
      <c r="DSP226" s="4"/>
      <c r="DSQ226" s="4"/>
      <c r="DSR226" s="4"/>
      <c r="DSS226" s="4"/>
      <c r="DST226" s="4"/>
      <c r="DSU226" s="4"/>
      <c r="DSV226" s="4"/>
      <c r="DSW226" s="4"/>
      <c r="DSX226" s="4"/>
      <c r="DSY226" s="4"/>
      <c r="DSZ226" s="4"/>
      <c r="DTA226" s="4"/>
      <c r="DTB226" s="4"/>
      <c r="DTC226" s="4"/>
      <c r="DTD226" s="4"/>
      <c r="DTE226" s="4"/>
      <c r="DTF226" s="4"/>
      <c r="DTG226" s="4"/>
      <c r="DTH226" s="4"/>
      <c r="DTI226" s="4"/>
      <c r="DTJ226" s="4"/>
      <c r="DTK226" s="4"/>
      <c r="DTL226" s="4"/>
      <c r="DTM226" s="4"/>
      <c r="DTN226" s="4"/>
      <c r="DTO226" s="4"/>
      <c r="DTP226" s="4"/>
      <c r="DTQ226" s="4"/>
      <c r="DTR226" s="4"/>
      <c r="DTS226" s="4"/>
      <c r="DTT226" s="4"/>
      <c r="DTU226" s="4"/>
      <c r="DTV226" s="4"/>
      <c r="DTW226" s="4"/>
      <c r="DTX226" s="4"/>
      <c r="DTY226" s="4"/>
      <c r="DTZ226" s="4"/>
      <c r="DUA226" s="4"/>
      <c r="DUB226" s="4"/>
      <c r="DUC226" s="4"/>
      <c r="DUD226" s="4"/>
      <c r="DUE226" s="4"/>
      <c r="DUF226" s="4"/>
      <c r="DUG226" s="4"/>
      <c r="DUH226" s="4"/>
      <c r="DUI226" s="4"/>
      <c r="DUJ226" s="4"/>
      <c r="DUK226" s="4"/>
      <c r="DUL226" s="4"/>
      <c r="DUM226" s="4"/>
      <c r="DUN226" s="4"/>
      <c r="DUO226" s="4"/>
      <c r="DUP226" s="4"/>
      <c r="DUQ226" s="4"/>
      <c r="DUR226" s="4"/>
      <c r="DUS226" s="4"/>
      <c r="DUT226" s="4"/>
      <c r="DUU226" s="4"/>
      <c r="DUV226" s="4"/>
      <c r="DUW226" s="4"/>
      <c r="DUX226" s="4"/>
      <c r="DUY226" s="4"/>
      <c r="DUZ226" s="4"/>
      <c r="DVA226" s="4"/>
      <c r="DVB226" s="4"/>
      <c r="DVC226" s="4"/>
      <c r="DVD226" s="4"/>
      <c r="DVE226" s="4"/>
      <c r="DVF226" s="4"/>
      <c r="DVG226" s="4"/>
      <c r="DVH226" s="4"/>
      <c r="DVI226" s="4"/>
      <c r="DVJ226" s="4"/>
      <c r="DVK226" s="4"/>
      <c r="DVL226" s="4"/>
      <c r="DVM226" s="4"/>
      <c r="DVN226" s="4"/>
      <c r="DVO226" s="4"/>
      <c r="DVP226" s="4"/>
      <c r="DVQ226" s="4"/>
      <c r="DVR226" s="4"/>
      <c r="DVS226" s="4"/>
      <c r="DVT226" s="4"/>
      <c r="DVU226" s="4"/>
      <c r="DVV226" s="4"/>
      <c r="DVW226" s="4"/>
      <c r="DVX226" s="4"/>
      <c r="DVY226" s="4"/>
      <c r="DVZ226" s="4"/>
      <c r="DWA226" s="4"/>
      <c r="DWB226" s="4"/>
      <c r="DWC226" s="4"/>
      <c r="DWD226" s="4"/>
      <c r="DWE226" s="4"/>
      <c r="DWF226" s="4"/>
      <c r="DWG226" s="4"/>
      <c r="DWH226" s="4"/>
      <c r="DWI226" s="4"/>
      <c r="DWJ226" s="4"/>
      <c r="DWK226" s="4"/>
      <c r="DWL226" s="4"/>
      <c r="DWM226" s="4"/>
      <c r="DWN226" s="4"/>
      <c r="DWO226" s="4"/>
      <c r="DWP226" s="4"/>
      <c r="DWQ226" s="4"/>
      <c r="DWR226" s="4"/>
      <c r="DWS226" s="4"/>
      <c r="DWT226" s="4"/>
      <c r="DWU226" s="4"/>
      <c r="DWV226" s="4"/>
      <c r="DWW226" s="4"/>
      <c r="DWX226" s="4"/>
      <c r="DWY226" s="4"/>
      <c r="DWZ226" s="4"/>
      <c r="DXA226" s="4"/>
      <c r="DXB226" s="4"/>
      <c r="DXC226" s="4"/>
      <c r="DXD226" s="4"/>
      <c r="DXE226" s="4"/>
      <c r="DXF226" s="4"/>
      <c r="DXG226" s="4"/>
      <c r="DXH226" s="4"/>
      <c r="DXI226" s="4"/>
      <c r="DXJ226" s="4"/>
      <c r="DXK226" s="4"/>
      <c r="DXL226" s="4"/>
      <c r="DXM226" s="4"/>
      <c r="DXN226" s="4"/>
      <c r="DXO226" s="4"/>
      <c r="DXP226" s="4"/>
      <c r="DXQ226" s="4"/>
      <c r="DXR226" s="4"/>
      <c r="DXS226" s="4"/>
      <c r="DXT226" s="4"/>
      <c r="DXU226" s="4"/>
      <c r="DXV226" s="4"/>
      <c r="DXW226" s="4"/>
      <c r="DXX226" s="4"/>
      <c r="DXY226" s="4"/>
      <c r="DXZ226" s="4"/>
      <c r="DYA226" s="4"/>
      <c r="DYB226" s="4"/>
      <c r="DYC226" s="4"/>
      <c r="DYD226" s="4"/>
      <c r="DYE226" s="4"/>
      <c r="DYF226" s="4"/>
      <c r="DYG226" s="4"/>
      <c r="DYH226" s="4"/>
      <c r="DYI226" s="4"/>
      <c r="DYJ226" s="4"/>
      <c r="DYK226" s="4"/>
      <c r="DYL226" s="4"/>
      <c r="DYM226" s="4"/>
      <c r="DYN226" s="4"/>
      <c r="DYO226" s="4"/>
      <c r="DYP226" s="4"/>
      <c r="DYQ226" s="4"/>
      <c r="DYR226" s="4"/>
      <c r="DYS226" s="4"/>
      <c r="DYT226" s="4"/>
      <c r="DYU226" s="4"/>
      <c r="DYV226" s="4"/>
      <c r="DYW226" s="4"/>
      <c r="DYX226" s="4"/>
      <c r="DYY226" s="4"/>
      <c r="DYZ226" s="4"/>
      <c r="DZA226" s="4"/>
      <c r="DZB226" s="4"/>
      <c r="DZC226" s="4"/>
      <c r="DZD226" s="4"/>
      <c r="DZE226" s="4"/>
      <c r="DZF226" s="4"/>
      <c r="DZG226" s="4"/>
      <c r="DZH226" s="4"/>
      <c r="DZI226" s="4"/>
      <c r="DZJ226" s="4"/>
      <c r="DZK226" s="4"/>
      <c r="DZL226" s="4"/>
      <c r="DZM226" s="4"/>
      <c r="DZN226" s="4"/>
      <c r="DZO226" s="4"/>
      <c r="DZP226" s="4"/>
      <c r="DZQ226" s="4"/>
      <c r="DZR226" s="4"/>
      <c r="DZS226" s="4"/>
      <c r="DZT226" s="4"/>
      <c r="DZU226" s="4"/>
      <c r="DZV226" s="4"/>
      <c r="DZW226" s="4"/>
      <c r="DZX226" s="4"/>
      <c r="DZY226" s="4"/>
      <c r="DZZ226" s="4"/>
      <c r="EAA226" s="4"/>
      <c r="EAB226" s="4"/>
      <c r="EAC226" s="4"/>
      <c r="EAD226" s="4"/>
      <c r="EAE226" s="4"/>
      <c r="EAF226" s="4"/>
      <c r="EAG226" s="4"/>
      <c r="EAH226" s="4"/>
      <c r="EAI226" s="4"/>
      <c r="EAJ226" s="4"/>
      <c r="EAK226" s="4"/>
      <c r="EAL226" s="4"/>
      <c r="EAM226" s="4"/>
      <c r="EAN226" s="4"/>
      <c r="EAO226" s="4"/>
      <c r="EAP226" s="4"/>
      <c r="EAQ226" s="4"/>
      <c r="EAR226" s="4"/>
      <c r="EAS226" s="4"/>
      <c r="EAT226" s="4"/>
      <c r="EAU226" s="4"/>
      <c r="EAV226" s="4"/>
      <c r="EAW226" s="4"/>
      <c r="EAX226" s="4"/>
      <c r="EAY226" s="4"/>
      <c r="EAZ226" s="4"/>
      <c r="EBA226" s="4"/>
      <c r="EBB226" s="4"/>
      <c r="EBC226" s="4"/>
      <c r="EBD226" s="4"/>
      <c r="EBE226" s="4"/>
      <c r="EBF226" s="4"/>
      <c r="EBG226" s="4"/>
      <c r="EBH226" s="4"/>
      <c r="EBI226" s="4"/>
      <c r="EBJ226" s="4"/>
      <c r="EBK226" s="4"/>
      <c r="EBL226" s="4"/>
      <c r="EBM226" s="4"/>
      <c r="EBN226" s="4"/>
      <c r="EBO226" s="4"/>
      <c r="EBP226" s="4"/>
      <c r="EBQ226" s="4"/>
      <c r="EBR226" s="4"/>
      <c r="EBS226" s="4"/>
      <c r="EBT226" s="4"/>
      <c r="EBU226" s="4"/>
      <c r="EBV226" s="4"/>
      <c r="EBW226" s="4"/>
      <c r="EBX226" s="4"/>
      <c r="EBY226" s="4"/>
      <c r="EBZ226" s="4"/>
      <c r="ECA226" s="4"/>
      <c r="ECB226" s="4"/>
      <c r="ECC226" s="4"/>
      <c r="ECD226" s="4"/>
      <c r="ECE226" s="4"/>
      <c r="ECF226" s="4"/>
      <c r="ECG226" s="4"/>
      <c r="ECH226" s="4"/>
      <c r="ECI226" s="4"/>
      <c r="ECJ226" s="4"/>
      <c r="ECK226" s="4"/>
      <c r="ECL226" s="4"/>
      <c r="ECM226" s="4"/>
      <c r="ECN226" s="4"/>
      <c r="ECO226" s="4"/>
      <c r="ECP226" s="4"/>
      <c r="ECQ226" s="4"/>
      <c r="ECR226" s="4"/>
      <c r="ECS226" s="4"/>
      <c r="ECT226" s="4"/>
      <c r="ECU226" s="4"/>
      <c r="ECV226" s="4"/>
      <c r="ECW226" s="4"/>
      <c r="ECX226" s="4"/>
      <c r="ECY226" s="4"/>
      <c r="ECZ226" s="4"/>
      <c r="EDA226" s="4"/>
      <c r="EDB226" s="4"/>
      <c r="EDC226" s="4"/>
      <c r="EDD226" s="4"/>
      <c r="EDE226" s="4"/>
      <c r="EDF226" s="4"/>
      <c r="EDG226" s="4"/>
      <c r="EDH226" s="4"/>
      <c r="EDI226" s="4"/>
      <c r="EDJ226" s="4"/>
      <c r="EDK226" s="4"/>
      <c r="EDL226" s="4"/>
      <c r="EDM226" s="4"/>
      <c r="EDN226" s="4"/>
      <c r="EDO226" s="4"/>
      <c r="EDP226" s="4"/>
      <c r="EDQ226" s="4"/>
      <c r="EDR226" s="4"/>
      <c r="EDS226" s="4"/>
      <c r="EDT226" s="4"/>
      <c r="EDU226" s="4"/>
      <c r="EDV226" s="4"/>
      <c r="EDW226" s="4"/>
      <c r="EDX226" s="4"/>
      <c r="EDY226" s="4"/>
      <c r="EDZ226" s="4"/>
      <c r="EEA226" s="4"/>
      <c r="EEB226" s="4"/>
      <c r="EEC226" s="4"/>
      <c r="EED226" s="4"/>
      <c r="EEE226" s="4"/>
      <c r="EEF226" s="4"/>
      <c r="EEG226" s="4"/>
      <c r="EEH226" s="4"/>
      <c r="EEI226" s="4"/>
      <c r="EEJ226" s="4"/>
      <c r="EEK226" s="4"/>
      <c r="EEL226" s="4"/>
      <c r="EEM226" s="4"/>
      <c r="EEN226" s="4"/>
      <c r="EEO226" s="4"/>
      <c r="EEP226" s="4"/>
      <c r="EEQ226" s="4"/>
      <c r="EER226" s="4"/>
      <c r="EES226" s="4"/>
      <c r="EET226" s="4"/>
      <c r="EEU226" s="4"/>
      <c r="EEV226" s="4"/>
      <c r="EEW226" s="4"/>
      <c r="EEX226" s="4"/>
      <c r="EEY226" s="4"/>
      <c r="EEZ226" s="4"/>
      <c r="EFA226" s="4"/>
      <c r="EFB226" s="4"/>
      <c r="EFC226" s="4"/>
      <c r="EFD226" s="4"/>
      <c r="EFE226" s="4"/>
      <c r="EFF226" s="4"/>
      <c r="EFG226" s="4"/>
      <c r="EFH226" s="4"/>
      <c r="EFI226" s="4"/>
      <c r="EFJ226" s="4"/>
      <c r="EFK226" s="4"/>
      <c r="EFL226" s="4"/>
      <c r="EFM226" s="4"/>
      <c r="EFN226" s="4"/>
      <c r="EFO226" s="4"/>
      <c r="EFP226" s="4"/>
      <c r="EFQ226" s="4"/>
      <c r="EFR226" s="4"/>
      <c r="EFS226" s="4"/>
      <c r="EFT226" s="4"/>
      <c r="EFU226" s="4"/>
      <c r="EFV226" s="4"/>
      <c r="EFW226" s="4"/>
      <c r="EFX226" s="4"/>
      <c r="EFY226" s="4"/>
      <c r="EFZ226" s="4"/>
      <c r="EGA226" s="4"/>
      <c r="EGB226" s="4"/>
      <c r="EGC226" s="4"/>
      <c r="EGD226" s="4"/>
      <c r="EGE226" s="4"/>
      <c r="EGF226" s="4"/>
      <c r="EGG226" s="4"/>
      <c r="EGH226" s="4"/>
      <c r="EGI226" s="4"/>
      <c r="EGJ226" s="4"/>
      <c r="EGK226" s="4"/>
      <c r="EGL226" s="4"/>
      <c r="EGM226" s="4"/>
      <c r="EGN226" s="4"/>
      <c r="EGO226" s="4"/>
      <c r="EGP226" s="4"/>
      <c r="EGQ226" s="4"/>
      <c r="EGR226" s="4"/>
      <c r="EGS226" s="4"/>
      <c r="EGT226" s="4"/>
      <c r="EGU226" s="4"/>
      <c r="EGV226" s="4"/>
      <c r="EGW226" s="4"/>
      <c r="EGX226" s="4"/>
      <c r="EGY226" s="4"/>
      <c r="EGZ226" s="4"/>
      <c r="EHA226" s="4"/>
      <c r="EHB226" s="4"/>
      <c r="EHC226" s="4"/>
      <c r="EHD226" s="4"/>
      <c r="EHE226" s="4"/>
      <c r="EHF226" s="4"/>
      <c r="EHG226" s="4"/>
      <c r="EHH226" s="4"/>
      <c r="EHI226" s="4"/>
      <c r="EHJ226" s="4"/>
      <c r="EHK226" s="4"/>
      <c r="EHL226" s="4"/>
      <c r="EHM226" s="4"/>
      <c r="EHN226" s="4"/>
      <c r="EHO226" s="4"/>
      <c r="EHP226" s="4"/>
      <c r="EHQ226" s="4"/>
      <c r="EHR226" s="4"/>
      <c r="EHS226" s="4"/>
      <c r="EHT226" s="4"/>
      <c r="EHU226" s="4"/>
      <c r="EHV226" s="4"/>
      <c r="EHW226" s="4"/>
      <c r="EHX226" s="4"/>
      <c r="EHY226" s="4"/>
      <c r="EHZ226" s="4"/>
      <c r="EIA226" s="4"/>
      <c r="EIB226" s="4"/>
      <c r="EIC226" s="4"/>
      <c r="EID226" s="4"/>
      <c r="EIE226" s="4"/>
      <c r="EIF226" s="4"/>
      <c r="EIG226" s="4"/>
      <c r="EIH226" s="4"/>
      <c r="EII226" s="4"/>
      <c r="EIJ226" s="4"/>
      <c r="EIK226" s="4"/>
      <c r="EIL226" s="4"/>
      <c r="EIM226" s="4"/>
      <c r="EIN226" s="4"/>
      <c r="EIO226" s="4"/>
      <c r="EIP226" s="4"/>
      <c r="EIQ226" s="4"/>
      <c r="EIR226" s="4"/>
      <c r="EIS226" s="4"/>
      <c r="EIT226" s="4"/>
      <c r="EIU226" s="4"/>
      <c r="EIV226" s="4"/>
      <c r="EIW226" s="4"/>
      <c r="EIX226" s="4"/>
      <c r="EIY226" s="4"/>
      <c r="EIZ226" s="4"/>
      <c r="EJA226" s="4"/>
      <c r="EJB226" s="4"/>
      <c r="EJC226" s="4"/>
      <c r="EJD226" s="4"/>
      <c r="EJE226" s="4"/>
      <c r="EJF226" s="4"/>
      <c r="EJG226" s="4"/>
      <c r="EJH226" s="4"/>
      <c r="EJI226" s="4"/>
      <c r="EJJ226" s="4"/>
      <c r="EJK226" s="4"/>
      <c r="EJL226" s="4"/>
      <c r="EJM226" s="4"/>
      <c r="EJN226" s="4"/>
      <c r="EJO226" s="4"/>
      <c r="EJP226" s="4"/>
      <c r="EJQ226" s="4"/>
      <c r="EJR226" s="4"/>
      <c r="EJS226" s="4"/>
      <c r="EJT226" s="4"/>
      <c r="EJU226" s="4"/>
      <c r="EJV226" s="4"/>
      <c r="EJW226" s="4"/>
      <c r="EJX226" s="4"/>
      <c r="EJY226" s="4"/>
      <c r="EJZ226" s="4"/>
      <c r="EKA226" s="4"/>
      <c r="EKB226" s="4"/>
      <c r="EKC226" s="4"/>
      <c r="EKD226" s="4"/>
      <c r="EKE226" s="4"/>
      <c r="EKF226" s="4"/>
      <c r="EKG226" s="4"/>
      <c r="EKH226" s="4"/>
      <c r="EKI226" s="4"/>
      <c r="EKJ226" s="4"/>
      <c r="EKK226" s="4"/>
      <c r="EKL226" s="4"/>
      <c r="EKM226" s="4"/>
      <c r="EKN226" s="4"/>
      <c r="EKO226" s="4"/>
      <c r="EKP226" s="4"/>
      <c r="EKQ226" s="4"/>
      <c r="EKR226" s="4"/>
      <c r="EKS226" s="4"/>
      <c r="EKT226" s="4"/>
      <c r="EKU226" s="4"/>
      <c r="EKV226" s="4"/>
      <c r="EKW226" s="4"/>
      <c r="EKX226" s="4"/>
      <c r="EKY226" s="4"/>
      <c r="EKZ226" s="4"/>
      <c r="ELA226" s="4"/>
      <c r="ELB226" s="4"/>
      <c r="ELC226" s="4"/>
      <c r="ELD226" s="4"/>
      <c r="ELE226" s="4"/>
      <c r="ELF226" s="4"/>
      <c r="ELG226" s="4"/>
      <c r="ELH226" s="4"/>
      <c r="ELI226" s="4"/>
      <c r="ELJ226" s="4"/>
      <c r="ELK226" s="4"/>
      <c r="ELL226" s="4"/>
      <c r="ELM226" s="4"/>
      <c r="ELN226" s="4"/>
      <c r="ELO226" s="4"/>
      <c r="ELP226" s="4"/>
      <c r="ELQ226" s="4"/>
      <c r="ELR226" s="4"/>
      <c r="ELS226" s="4"/>
      <c r="ELT226" s="4"/>
      <c r="ELU226" s="4"/>
      <c r="ELV226" s="4"/>
      <c r="ELW226" s="4"/>
      <c r="ELX226" s="4"/>
      <c r="ELY226" s="4"/>
      <c r="ELZ226" s="4"/>
      <c r="EMA226" s="4"/>
      <c r="EMB226" s="4"/>
      <c r="EMC226" s="4"/>
      <c r="EMD226" s="4"/>
      <c r="EME226" s="4"/>
      <c r="EMF226" s="4"/>
      <c r="EMG226" s="4"/>
      <c r="EMH226" s="4"/>
      <c r="EMI226" s="4"/>
      <c r="EMJ226" s="4"/>
      <c r="EMK226" s="4"/>
      <c r="EML226" s="4"/>
      <c r="EMM226" s="4"/>
      <c r="EMN226" s="4"/>
      <c r="EMO226" s="4"/>
      <c r="EMP226" s="4"/>
      <c r="EMQ226" s="4"/>
      <c r="EMR226" s="4"/>
      <c r="EMS226" s="4"/>
      <c r="EMT226" s="4"/>
      <c r="EMU226" s="4"/>
      <c r="EMV226" s="4"/>
      <c r="EMW226" s="4"/>
      <c r="EMX226" s="4"/>
      <c r="EMY226" s="4"/>
      <c r="EMZ226" s="4"/>
      <c r="ENA226" s="4"/>
      <c r="ENB226" s="4"/>
      <c r="ENC226" s="4"/>
      <c r="END226" s="4"/>
      <c r="ENE226" s="4"/>
      <c r="ENF226" s="4"/>
      <c r="ENG226" s="4"/>
      <c r="ENH226" s="4"/>
      <c r="ENI226" s="4"/>
      <c r="ENJ226" s="4"/>
      <c r="ENK226" s="4"/>
      <c r="ENL226" s="4"/>
      <c r="ENM226" s="4"/>
      <c r="ENN226" s="4"/>
      <c r="ENO226" s="4"/>
      <c r="ENP226" s="4"/>
      <c r="ENQ226" s="4"/>
      <c r="ENR226" s="4"/>
      <c r="ENS226" s="4"/>
      <c r="ENT226" s="4"/>
      <c r="ENU226" s="4"/>
      <c r="ENV226" s="4"/>
      <c r="ENW226" s="4"/>
      <c r="ENX226" s="4"/>
      <c r="ENY226" s="4"/>
      <c r="ENZ226" s="4"/>
      <c r="EOA226" s="4"/>
      <c r="EOB226" s="4"/>
      <c r="EOC226" s="4"/>
      <c r="EOD226" s="4"/>
      <c r="EOE226" s="4"/>
      <c r="EOF226" s="4"/>
      <c r="EOG226" s="4"/>
      <c r="EOH226" s="4"/>
      <c r="EOI226" s="4"/>
      <c r="EOJ226" s="4"/>
      <c r="EOK226" s="4"/>
      <c r="EOL226" s="4"/>
      <c r="EOM226" s="4"/>
      <c r="EON226" s="4"/>
      <c r="EOO226" s="4"/>
      <c r="EOP226" s="4"/>
      <c r="EOQ226" s="4"/>
      <c r="EOR226" s="4"/>
      <c r="EOS226" s="4"/>
      <c r="EOT226" s="4"/>
      <c r="EOU226" s="4"/>
      <c r="EOV226" s="4"/>
      <c r="EOW226" s="4"/>
      <c r="EOX226" s="4"/>
      <c r="EOY226" s="4"/>
      <c r="EOZ226" s="4"/>
      <c r="EPA226" s="4"/>
      <c r="EPB226" s="4"/>
      <c r="EPC226" s="4"/>
      <c r="EPD226" s="4"/>
      <c r="EPE226" s="4"/>
      <c r="EPF226" s="4"/>
      <c r="EPG226" s="4"/>
      <c r="EPH226" s="4"/>
      <c r="EPI226" s="4"/>
      <c r="EPJ226" s="4"/>
      <c r="EPK226" s="4"/>
      <c r="EPL226" s="4"/>
      <c r="EPM226" s="4"/>
      <c r="EPN226" s="4"/>
      <c r="EPO226" s="4"/>
      <c r="EPP226" s="4"/>
      <c r="EPQ226" s="4"/>
      <c r="EPR226" s="4"/>
      <c r="EPS226" s="4"/>
      <c r="EPT226" s="4"/>
      <c r="EPU226" s="4"/>
      <c r="EPV226" s="4"/>
      <c r="EPW226" s="4"/>
      <c r="EPX226" s="4"/>
      <c r="EPY226" s="4"/>
      <c r="EPZ226" s="4"/>
      <c r="EQA226" s="4"/>
      <c r="EQB226" s="4"/>
      <c r="EQC226" s="4"/>
      <c r="EQD226" s="4"/>
      <c r="EQE226" s="4"/>
      <c r="EQF226" s="4"/>
      <c r="EQG226" s="4"/>
      <c r="EQH226" s="4"/>
      <c r="EQI226" s="4"/>
      <c r="EQJ226" s="4"/>
      <c r="EQK226" s="4"/>
      <c r="EQL226" s="4"/>
      <c r="EQM226" s="4"/>
      <c r="EQN226" s="4"/>
      <c r="EQO226" s="4"/>
      <c r="EQP226" s="4"/>
      <c r="EQQ226" s="4"/>
      <c r="EQR226" s="4"/>
      <c r="EQS226" s="4"/>
      <c r="EQT226" s="4"/>
      <c r="EQU226" s="4"/>
      <c r="EQV226" s="4"/>
      <c r="EQW226" s="4"/>
      <c r="EQX226" s="4"/>
      <c r="EQY226" s="4"/>
      <c r="EQZ226" s="4"/>
      <c r="ERA226" s="4"/>
      <c r="ERB226" s="4"/>
      <c r="ERC226" s="4"/>
      <c r="ERD226" s="4"/>
      <c r="ERE226" s="4"/>
      <c r="ERF226" s="4"/>
      <c r="ERG226" s="4"/>
      <c r="ERH226" s="4"/>
      <c r="ERI226" s="4"/>
      <c r="ERJ226" s="4"/>
      <c r="ERK226" s="4"/>
      <c r="ERL226" s="4"/>
      <c r="ERM226" s="4"/>
      <c r="ERN226" s="4"/>
      <c r="ERO226" s="4"/>
      <c r="ERP226" s="4"/>
      <c r="ERQ226" s="4"/>
      <c r="ERR226" s="4"/>
      <c r="ERS226" s="4"/>
      <c r="ERT226" s="4"/>
      <c r="ERU226" s="4"/>
      <c r="ERV226" s="4"/>
      <c r="ERW226" s="4"/>
      <c r="ERX226" s="4"/>
      <c r="ERY226" s="4"/>
      <c r="ERZ226" s="4"/>
      <c r="ESA226" s="4"/>
      <c r="ESB226" s="4"/>
      <c r="ESC226" s="4"/>
      <c r="ESD226" s="4"/>
      <c r="ESE226" s="4"/>
      <c r="ESF226" s="4"/>
      <c r="ESG226" s="4"/>
      <c r="ESH226" s="4"/>
      <c r="ESI226" s="4"/>
      <c r="ESJ226" s="4"/>
      <c r="ESK226" s="4"/>
      <c r="ESL226" s="4"/>
      <c r="ESM226" s="4"/>
      <c r="ESN226" s="4"/>
      <c r="ESO226" s="4"/>
      <c r="ESP226" s="4"/>
      <c r="ESQ226" s="4"/>
      <c r="ESR226" s="4"/>
      <c r="ESS226" s="4"/>
      <c r="EST226" s="4"/>
      <c r="ESU226" s="4"/>
      <c r="ESV226" s="4"/>
      <c r="ESW226" s="4"/>
      <c r="ESX226" s="4"/>
      <c r="ESY226" s="4"/>
      <c r="ESZ226" s="4"/>
      <c r="ETA226" s="4"/>
      <c r="ETB226" s="4"/>
      <c r="ETC226" s="4"/>
      <c r="ETD226" s="4"/>
      <c r="ETE226" s="4"/>
      <c r="ETF226" s="4"/>
      <c r="ETG226" s="4"/>
      <c r="ETH226" s="4"/>
      <c r="ETI226" s="4"/>
      <c r="ETJ226" s="4"/>
      <c r="ETK226" s="4"/>
      <c r="ETL226" s="4"/>
      <c r="ETM226" s="4"/>
      <c r="ETN226" s="4"/>
      <c r="ETO226" s="4"/>
      <c r="ETP226" s="4"/>
      <c r="ETQ226" s="4"/>
      <c r="ETR226" s="4"/>
      <c r="ETS226" s="4"/>
      <c r="ETT226" s="4"/>
      <c r="ETU226" s="4"/>
      <c r="ETV226" s="4"/>
      <c r="ETW226" s="4"/>
      <c r="ETX226" s="4"/>
      <c r="ETY226" s="4"/>
      <c r="ETZ226" s="4"/>
      <c r="EUA226" s="4"/>
      <c r="EUB226" s="4"/>
      <c r="EUC226" s="4"/>
      <c r="EUD226" s="4"/>
      <c r="EUE226" s="4"/>
      <c r="EUF226" s="4"/>
      <c r="EUG226" s="4"/>
      <c r="EUH226" s="4"/>
      <c r="EUI226" s="4"/>
      <c r="EUJ226" s="4"/>
      <c r="EUK226" s="4"/>
      <c r="EUL226" s="4"/>
      <c r="EUM226" s="4"/>
      <c r="EUN226" s="4"/>
      <c r="EUO226" s="4"/>
      <c r="EUP226" s="4"/>
      <c r="EUQ226" s="4"/>
      <c r="EUR226" s="4"/>
      <c r="EUS226" s="4"/>
      <c r="EUT226" s="4"/>
      <c r="EUU226" s="4"/>
      <c r="EUV226" s="4"/>
      <c r="EUW226" s="4"/>
      <c r="EUX226" s="4"/>
      <c r="EUY226" s="4"/>
      <c r="EUZ226" s="4"/>
      <c r="EVA226" s="4"/>
      <c r="EVB226" s="4"/>
      <c r="EVC226" s="4"/>
      <c r="EVD226" s="4"/>
      <c r="EVE226" s="4"/>
      <c r="EVF226" s="4"/>
      <c r="EVG226" s="4"/>
      <c r="EVH226" s="4"/>
      <c r="EVI226" s="4"/>
      <c r="EVJ226" s="4"/>
      <c r="EVK226" s="4"/>
      <c r="EVL226" s="4"/>
      <c r="EVM226" s="4"/>
      <c r="EVN226" s="4"/>
      <c r="EVO226" s="4"/>
      <c r="EVP226" s="4"/>
      <c r="EVQ226" s="4"/>
      <c r="EVR226" s="4"/>
      <c r="EVS226" s="4"/>
      <c r="EVT226" s="4"/>
      <c r="EVU226" s="4"/>
      <c r="EVV226" s="4"/>
      <c r="EVW226" s="4"/>
      <c r="EVX226" s="4"/>
      <c r="EVY226" s="4"/>
      <c r="EVZ226" s="4"/>
      <c r="EWA226" s="4"/>
      <c r="EWB226" s="4"/>
      <c r="EWC226" s="4"/>
      <c r="EWD226" s="4"/>
      <c r="EWE226" s="4"/>
      <c r="EWF226" s="4"/>
      <c r="EWG226" s="4"/>
      <c r="EWH226" s="4"/>
      <c r="EWI226" s="4"/>
      <c r="EWJ226" s="4"/>
      <c r="EWK226" s="4"/>
      <c r="EWL226" s="4"/>
      <c r="EWM226" s="4"/>
      <c r="EWN226" s="4"/>
      <c r="EWO226" s="4"/>
      <c r="EWP226" s="4"/>
      <c r="EWQ226" s="4"/>
      <c r="EWR226" s="4"/>
      <c r="EWS226" s="4"/>
      <c r="EWT226" s="4"/>
      <c r="EWU226" s="4"/>
      <c r="EWV226" s="4"/>
      <c r="EWW226" s="4"/>
      <c r="EWX226" s="4"/>
      <c r="EWY226" s="4"/>
      <c r="EWZ226" s="4"/>
      <c r="EXA226" s="4"/>
      <c r="EXB226" s="4"/>
      <c r="EXC226" s="4"/>
      <c r="EXD226" s="4"/>
      <c r="EXE226" s="4"/>
      <c r="EXF226" s="4"/>
      <c r="EXG226" s="4"/>
      <c r="EXH226" s="4"/>
      <c r="EXI226" s="4"/>
      <c r="EXJ226" s="4"/>
      <c r="EXK226" s="4"/>
      <c r="EXL226" s="4"/>
      <c r="EXM226" s="4"/>
      <c r="EXN226" s="4"/>
      <c r="EXO226" s="4"/>
      <c r="EXP226" s="4"/>
      <c r="EXQ226" s="4"/>
      <c r="EXR226" s="4"/>
      <c r="EXS226" s="4"/>
      <c r="EXT226" s="4"/>
      <c r="EXU226" s="4"/>
      <c r="EXV226" s="4"/>
      <c r="EXW226" s="4"/>
      <c r="EXX226" s="4"/>
      <c r="EXY226" s="4"/>
      <c r="EXZ226" s="4"/>
      <c r="EYA226" s="4"/>
      <c r="EYB226" s="4"/>
      <c r="EYC226" s="4"/>
      <c r="EYD226" s="4"/>
      <c r="EYE226" s="4"/>
      <c r="EYF226" s="4"/>
      <c r="EYG226" s="4"/>
      <c r="EYH226" s="4"/>
      <c r="EYI226" s="4"/>
      <c r="EYJ226" s="4"/>
      <c r="EYK226" s="4"/>
      <c r="EYL226" s="4"/>
      <c r="EYM226" s="4"/>
      <c r="EYN226" s="4"/>
      <c r="EYO226" s="4"/>
      <c r="EYP226" s="4"/>
      <c r="EYQ226" s="4"/>
      <c r="EYR226" s="4"/>
      <c r="EYS226" s="4"/>
      <c r="EYT226" s="4"/>
      <c r="EYU226" s="4"/>
      <c r="EYV226" s="4"/>
      <c r="EYW226" s="4"/>
      <c r="EYX226" s="4"/>
      <c r="TOX226" s="2"/>
      <c r="TOY226" s="2"/>
      <c r="TOZ226" s="2"/>
      <c r="TPA226" s="2"/>
      <c r="TPB226" s="2"/>
      <c r="TPC226" s="2"/>
      <c r="TPD226" s="2"/>
      <c r="TPE226" s="2"/>
      <c r="TPF226" s="2"/>
      <c r="TPG226" s="2"/>
      <c r="TPH226" s="2"/>
      <c r="TPI226" s="2"/>
      <c r="TPJ226" s="2"/>
      <c r="TPK226" s="2"/>
      <c r="TPL226" s="2"/>
      <c r="TPM226" s="2"/>
      <c r="TPN226" s="2"/>
      <c r="TPO226" s="2"/>
      <c r="TPP226" s="2"/>
      <c r="TPQ226" s="2"/>
      <c r="TPR226" s="2"/>
      <c r="TPS226" s="2"/>
      <c r="TPT226" s="2"/>
      <c r="TPU226" s="2"/>
      <c r="TPV226" s="2"/>
      <c r="TPW226" s="2"/>
      <c r="TPX226" s="2"/>
      <c r="TPY226" s="2"/>
      <c r="TPZ226" s="2"/>
      <c r="TQA226" s="2"/>
      <c r="TQB226" s="2"/>
      <c r="TQC226" s="2"/>
      <c r="TQD226" s="2"/>
      <c r="TQE226" s="2"/>
      <c r="TQF226" s="2"/>
      <c r="TQG226" s="2"/>
      <c r="TQH226" s="2"/>
      <c r="TQI226" s="2"/>
      <c r="TQJ226" s="2"/>
      <c r="TQK226" s="2"/>
      <c r="TQL226" s="2"/>
      <c r="TQM226" s="2"/>
      <c r="TQN226" s="2"/>
      <c r="TQO226" s="2"/>
      <c r="TQP226" s="2"/>
      <c r="TQQ226" s="2"/>
      <c r="TQR226" s="2"/>
      <c r="TQS226" s="2"/>
      <c r="TQT226" s="2"/>
      <c r="TQU226" s="2"/>
      <c r="TQV226" s="2"/>
      <c r="TQW226" s="2"/>
      <c r="TQX226" s="2"/>
      <c r="TQY226" s="2"/>
      <c r="TQZ226" s="2"/>
      <c r="TRA226" s="2"/>
      <c r="TRB226" s="2"/>
      <c r="TRC226" s="2"/>
      <c r="TRD226" s="2"/>
      <c r="TRE226" s="2"/>
      <c r="TRF226" s="2"/>
      <c r="TRG226" s="2"/>
      <c r="TRH226" s="2"/>
      <c r="TRI226" s="2"/>
      <c r="TRJ226" s="2"/>
      <c r="TRK226" s="2"/>
      <c r="TRL226" s="2"/>
      <c r="TRM226" s="2"/>
      <c r="TRN226" s="2"/>
      <c r="TRO226" s="2"/>
      <c r="TRP226" s="2"/>
      <c r="TRQ226" s="2"/>
      <c r="TRR226" s="2"/>
      <c r="TRS226" s="2"/>
      <c r="TRT226" s="2"/>
      <c r="TRU226" s="2"/>
      <c r="TRV226" s="2"/>
      <c r="TRW226" s="2"/>
      <c r="TRX226" s="2"/>
      <c r="TRY226" s="2"/>
      <c r="TRZ226" s="2"/>
      <c r="TSA226" s="2"/>
      <c r="TSB226" s="2"/>
      <c r="TSC226" s="2"/>
      <c r="TSD226" s="2"/>
      <c r="TSE226" s="2"/>
      <c r="TSF226" s="2"/>
      <c r="TSG226" s="2"/>
      <c r="TSH226" s="2"/>
      <c r="TSI226" s="2"/>
      <c r="TSJ226" s="2"/>
      <c r="TSK226" s="2"/>
      <c r="TSL226" s="2"/>
      <c r="TSM226" s="2"/>
      <c r="TSN226" s="2"/>
      <c r="TSO226" s="2"/>
      <c r="TSP226" s="2"/>
      <c r="TSQ226" s="2"/>
      <c r="TSR226" s="2"/>
      <c r="TSS226" s="2"/>
      <c r="TST226" s="2"/>
      <c r="TSU226" s="2"/>
      <c r="TSV226" s="2"/>
      <c r="TSW226" s="2"/>
      <c r="TSX226" s="2"/>
      <c r="TSY226" s="2"/>
      <c r="TSZ226" s="2"/>
      <c r="TTA226" s="2"/>
      <c r="TTB226" s="2"/>
      <c r="TTC226" s="2"/>
      <c r="TTD226" s="2"/>
      <c r="TTE226" s="2"/>
      <c r="TTF226" s="2"/>
      <c r="TTG226" s="2"/>
      <c r="TTH226" s="2"/>
      <c r="TTI226" s="2"/>
      <c r="TTJ226" s="2"/>
      <c r="TTK226" s="2"/>
      <c r="TTL226" s="2"/>
      <c r="TTM226" s="2"/>
      <c r="TTN226" s="2"/>
      <c r="TTO226" s="2"/>
      <c r="TTP226" s="2"/>
      <c r="TTQ226" s="2"/>
      <c r="TTR226" s="2"/>
      <c r="TTS226" s="2"/>
      <c r="TTT226" s="2"/>
      <c r="TTU226" s="2"/>
      <c r="TTV226" s="2"/>
      <c r="TTW226" s="2"/>
      <c r="TTX226" s="2"/>
      <c r="TTY226" s="2"/>
      <c r="TTZ226" s="2"/>
      <c r="TUA226" s="2"/>
      <c r="TUB226" s="2"/>
      <c r="TUC226" s="2"/>
      <c r="TUD226" s="2"/>
      <c r="TUE226" s="2"/>
      <c r="TUF226" s="2"/>
      <c r="TUG226" s="2"/>
      <c r="TUH226" s="2"/>
      <c r="TUI226" s="2"/>
      <c r="TUJ226" s="2"/>
      <c r="TUK226" s="2"/>
      <c r="TUL226" s="2"/>
      <c r="TUM226" s="2"/>
      <c r="TUN226" s="2"/>
      <c r="TUO226" s="2"/>
      <c r="TUP226" s="2"/>
      <c r="TUQ226" s="2"/>
      <c r="TUR226" s="2"/>
      <c r="TUS226" s="2"/>
      <c r="TUT226" s="2"/>
      <c r="TUU226" s="2"/>
      <c r="TUV226" s="2"/>
      <c r="TUW226" s="2"/>
      <c r="TUX226" s="2"/>
      <c r="TUY226" s="2"/>
      <c r="TUZ226" s="2"/>
      <c r="TVA226" s="2"/>
      <c r="TVB226" s="2"/>
      <c r="TVC226" s="2"/>
      <c r="TVD226" s="2"/>
      <c r="TVE226" s="2"/>
      <c r="TVF226" s="2"/>
      <c r="TVG226" s="2"/>
      <c r="TVH226" s="2"/>
      <c r="TVI226" s="2"/>
      <c r="TVJ226" s="2"/>
      <c r="TVK226" s="2"/>
      <c r="TVL226" s="2"/>
      <c r="TVM226" s="2"/>
      <c r="TVN226" s="2"/>
      <c r="TVO226" s="2"/>
      <c r="TVP226" s="2"/>
      <c r="TVQ226" s="2"/>
      <c r="TVR226" s="2"/>
      <c r="TVS226" s="2"/>
      <c r="TVT226" s="2"/>
      <c r="TVU226" s="2"/>
      <c r="TVV226" s="2"/>
      <c r="TVW226" s="2"/>
      <c r="TVX226" s="2"/>
      <c r="TVY226" s="2"/>
      <c r="TVZ226" s="2"/>
      <c r="TWA226" s="2"/>
      <c r="TWB226" s="2"/>
      <c r="TWC226" s="2"/>
      <c r="TWD226" s="2"/>
      <c r="TWE226" s="2"/>
      <c r="TWF226" s="2"/>
      <c r="TWG226" s="2"/>
      <c r="TWH226" s="2"/>
      <c r="TWI226" s="2"/>
      <c r="TWJ226" s="2"/>
      <c r="TWK226" s="2"/>
      <c r="TWL226" s="2"/>
      <c r="TWM226" s="2"/>
      <c r="TWN226" s="2"/>
      <c r="TWO226" s="2"/>
      <c r="TWP226" s="2"/>
      <c r="TWQ226" s="2"/>
      <c r="TWR226" s="2"/>
      <c r="TWS226" s="2"/>
      <c r="TWT226" s="2"/>
      <c r="TWU226" s="2"/>
      <c r="TWV226" s="2"/>
      <c r="TWW226" s="2"/>
      <c r="TWX226" s="2"/>
      <c r="TWY226" s="2"/>
      <c r="TWZ226" s="2"/>
      <c r="TXA226" s="2"/>
      <c r="TXB226" s="2"/>
      <c r="TXC226" s="2"/>
      <c r="TXD226" s="2"/>
      <c r="TXE226" s="2"/>
      <c r="TXF226" s="2"/>
      <c r="TXG226" s="2"/>
      <c r="TXH226" s="2"/>
      <c r="TXI226" s="2"/>
      <c r="TXJ226" s="2"/>
      <c r="TXK226" s="2"/>
      <c r="TXL226" s="2"/>
      <c r="TXM226" s="2"/>
      <c r="TXN226" s="2"/>
      <c r="TXO226" s="2"/>
      <c r="TXP226" s="2"/>
      <c r="TXQ226" s="2"/>
      <c r="TXR226" s="2"/>
      <c r="TXS226" s="2"/>
      <c r="TXT226" s="2"/>
      <c r="TXU226" s="2"/>
      <c r="TXV226" s="2"/>
      <c r="TXW226" s="2"/>
      <c r="TXX226" s="2"/>
      <c r="TXY226" s="2"/>
      <c r="TXZ226" s="2"/>
      <c r="TYA226" s="2"/>
      <c r="TYB226" s="2"/>
      <c r="TYC226" s="2"/>
      <c r="TYD226" s="2"/>
      <c r="TYE226" s="2"/>
      <c r="TYF226" s="2"/>
      <c r="TYG226" s="2"/>
      <c r="TYH226" s="2"/>
      <c r="TYI226" s="2"/>
      <c r="TYJ226" s="2"/>
      <c r="TYK226" s="2"/>
      <c r="TYL226" s="2"/>
      <c r="TYM226" s="2"/>
      <c r="TYN226" s="2"/>
      <c r="TYO226" s="2"/>
      <c r="TYP226" s="2"/>
      <c r="TYQ226" s="2"/>
      <c r="TYR226" s="2"/>
      <c r="TYS226" s="2"/>
      <c r="TYT226" s="2"/>
      <c r="TYU226" s="2"/>
      <c r="TYV226" s="2"/>
      <c r="TYW226" s="2"/>
      <c r="TYX226" s="2"/>
      <c r="TYY226" s="2"/>
      <c r="TYZ226" s="2"/>
      <c r="TZA226" s="2"/>
      <c r="TZB226" s="2"/>
      <c r="TZC226" s="2"/>
      <c r="TZD226" s="2"/>
      <c r="TZE226" s="2"/>
      <c r="TZF226" s="2"/>
      <c r="TZG226" s="2"/>
      <c r="TZH226" s="2"/>
      <c r="TZI226" s="2"/>
      <c r="TZJ226" s="2"/>
      <c r="TZK226" s="2"/>
      <c r="TZL226" s="2"/>
      <c r="TZM226" s="2"/>
      <c r="TZN226" s="2"/>
      <c r="TZO226" s="2"/>
      <c r="TZP226" s="2"/>
      <c r="TZQ226" s="2"/>
      <c r="TZR226" s="2"/>
      <c r="TZS226" s="2"/>
      <c r="TZT226" s="2"/>
      <c r="TZU226" s="2"/>
      <c r="TZV226" s="2"/>
      <c r="TZW226" s="2"/>
      <c r="TZX226" s="2"/>
      <c r="TZY226" s="2"/>
      <c r="TZZ226" s="2"/>
      <c r="UAA226" s="2"/>
      <c r="UAB226" s="2"/>
      <c r="UAC226" s="2"/>
      <c r="UAD226" s="2"/>
      <c r="UAE226" s="2"/>
      <c r="UAF226" s="2"/>
      <c r="UAG226" s="2"/>
      <c r="UAH226" s="2"/>
      <c r="UAI226" s="2"/>
      <c r="UAJ226" s="2"/>
      <c r="UAK226" s="2"/>
      <c r="UAL226" s="2"/>
      <c r="UAM226" s="2"/>
      <c r="UAN226" s="2"/>
      <c r="UAO226" s="2"/>
      <c r="UAP226" s="2"/>
      <c r="UAQ226" s="2"/>
      <c r="UAR226" s="2"/>
      <c r="UAS226" s="2"/>
      <c r="UAT226" s="2"/>
      <c r="UAU226" s="2"/>
      <c r="UAV226" s="2"/>
      <c r="UAW226" s="2"/>
      <c r="UAX226" s="2"/>
      <c r="UAY226" s="2"/>
      <c r="UAZ226" s="2"/>
      <c r="UBA226" s="2"/>
      <c r="UBB226" s="2"/>
      <c r="UBC226" s="2"/>
      <c r="UBD226" s="2"/>
      <c r="UBE226" s="2"/>
      <c r="UBF226" s="2"/>
      <c r="UBG226" s="2"/>
      <c r="UBH226" s="2"/>
      <c r="UBI226" s="2"/>
      <c r="UBJ226" s="2"/>
      <c r="UBK226" s="2"/>
      <c r="UBL226" s="2"/>
      <c r="UBM226" s="2"/>
      <c r="UBN226" s="2"/>
      <c r="UBO226" s="2"/>
      <c r="UBP226" s="2"/>
      <c r="UBQ226" s="2"/>
      <c r="UBR226" s="2"/>
      <c r="UBS226" s="2"/>
      <c r="UBT226" s="2"/>
      <c r="UBU226" s="2"/>
      <c r="UBV226" s="2"/>
      <c r="UBW226" s="2"/>
      <c r="UBX226" s="2"/>
      <c r="UBY226" s="2"/>
      <c r="UBZ226" s="2"/>
      <c r="UCA226" s="2"/>
      <c r="UCB226" s="2"/>
      <c r="UCC226" s="2"/>
      <c r="UCD226" s="2"/>
      <c r="UCE226" s="2"/>
      <c r="UCF226" s="2"/>
      <c r="UCG226" s="2"/>
      <c r="UCH226" s="2"/>
      <c r="UCI226" s="2"/>
      <c r="UCJ226" s="2"/>
      <c r="UCK226" s="3"/>
      <c r="UCL226" s="3"/>
      <c r="UCM226" s="3"/>
      <c r="UCN226" s="3"/>
      <c r="UCO226" s="3"/>
      <c r="UCP226" s="3"/>
      <c r="UCQ226" s="3"/>
      <c r="UCR226" s="3"/>
      <c r="UCS226" s="3"/>
      <c r="UCT226" s="3"/>
      <c r="UCU226" s="3"/>
      <c r="UCV226" s="3"/>
      <c r="UCW226" s="3"/>
      <c r="UCX226" s="3"/>
      <c r="UCY226" s="3"/>
      <c r="UCZ226" s="3"/>
      <c r="UDA226" s="3"/>
      <c r="UDB226" s="3"/>
      <c r="UDC226" s="3"/>
      <c r="UDD226" s="3"/>
      <c r="UDE226" s="3"/>
      <c r="UDF226" s="3"/>
      <c r="UDG226" s="3"/>
      <c r="UDH226" s="3"/>
      <c r="UDI226" s="3"/>
      <c r="UDJ226" s="3"/>
      <c r="UDK226" s="3"/>
      <c r="UDL226" s="3"/>
      <c r="UDM226" s="3"/>
      <c r="UDN226" s="3"/>
      <c r="UDO226" s="3"/>
      <c r="UDP226" s="3"/>
      <c r="UDQ226" s="3"/>
      <c r="UDR226" s="3"/>
      <c r="UDS226" s="3"/>
      <c r="UDT226" s="3"/>
      <c r="UDU226" s="3"/>
      <c r="UDV226" s="3"/>
      <c r="UDW226" s="3"/>
      <c r="UDX226" s="3"/>
      <c r="UDY226" s="3"/>
      <c r="UDZ226" s="3"/>
      <c r="UEA226" s="3"/>
      <c r="UEB226" s="3"/>
      <c r="UEC226" s="3"/>
      <c r="UED226" s="3"/>
      <c r="UEE226" s="3"/>
      <c r="UEF226" s="3"/>
      <c r="UEG226" s="3"/>
      <c r="UEH226" s="3"/>
      <c r="UEI226" s="3"/>
      <c r="UEJ226" s="3"/>
      <c r="UEK226" s="3"/>
      <c r="UEL226" s="3"/>
      <c r="UEM226" s="3"/>
      <c r="UEN226" s="3"/>
      <c r="UEO226" s="3"/>
      <c r="UEP226" s="3"/>
      <c r="UEQ226" s="3"/>
      <c r="UER226" s="3"/>
      <c r="UES226" s="3"/>
      <c r="UET226" s="3"/>
      <c r="UEU226" s="3"/>
      <c r="UEV226" s="3"/>
      <c r="UEW226" s="3"/>
      <c r="UEX226" s="3"/>
      <c r="UEY226" s="3"/>
      <c r="UEZ226" s="3"/>
      <c r="UFA226" s="3"/>
      <c r="UFB226" s="3"/>
      <c r="UFC226" s="3"/>
      <c r="UFD226" s="3"/>
      <c r="UFE226" s="3"/>
      <c r="UFF226" s="3"/>
      <c r="UFG226" s="3"/>
      <c r="UFH226" s="3"/>
      <c r="UFI226" s="3"/>
      <c r="UFJ226" s="3"/>
      <c r="UFK226" s="3"/>
      <c r="UFL226" s="3"/>
      <c r="UFM226" s="3"/>
      <c r="UFN226" s="4"/>
      <c r="UFO226" s="4"/>
      <c r="UFP226" s="4"/>
      <c r="UFQ226" s="4"/>
      <c r="UFR226" s="4"/>
      <c r="UFS226" s="4"/>
      <c r="UFT226" s="4"/>
      <c r="UFU226" s="4"/>
      <c r="UFV226" s="4"/>
      <c r="UFW226" s="4"/>
      <c r="UFX226" s="4"/>
      <c r="UFY226" s="4"/>
      <c r="UFZ226" s="4"/>
      <c r="UGA226" s="4"/>
      <c r="UGB226" s="4"/>
      <c r="UGC226" s="4"/>
      <c r="UGD226" s="4"/>
      <c r="UGE226" s="4"/>
      <c r="UGF226" s="4"/>
      <c r="UGG226" s="4"/>
      <c r="UGH226" s="4"/>
      <c r="UGI226" s="4"/>
      <c r="UGJ226" s="4"/>
      <c r="UGK226" s="4"/>
      <c r="UGL226" s="4"/>
      <c r="UGM226" s="4"/>
      <c r="UGN226" s="4"/>
      <c r="UGO226" s="4"/>
      <c r="UGP226" s="4"/>
      <c r="UGQ226" s="4"/>
      <c r="UGR226" s="4"/>
      <c r="UGS226" s="4"/>
      <c r="UGT226" s="4"/>
      <c r="UGU226" s="4"/>
      <c r="UGV226" s="4"/>
      <c r="UGW226" s="4"/>
      <c r="UGX226" s="4"/>
      <c r="UGY226" s="4"/>
      <c r="UGZ226" s="4"/>
      <c r="UHA226" s="4"/>
      <c r="UHB226" s="4"/>
      <c r="UHC226" s="4"/>
      <c r="UHD226" s="4"/>
      <c r="UHE226" s="4"/>
      <c r="UHF226" s="4"/>
      <c r="UHG226" s="4"/>
      <c r="UHH226" s="4"/>
      <c r="UHI226" s="4"/>
      <c r="UHJ226" s="4"/>
      <c r="UHK226" s="4"/>
      <c r="UHL226" s="4"/>
      <c r="UHM226" s="4"/>
      <c r="UHN226" s="4"/>
      <c r="UHO226" s="4"/>
      <c r="UHP226" s="4"/>
      <c r="UHQ226" s="4"/>
      <c r="UHR226" s="4"/>
      <c r="UHS226" s="4"/>
      <c r="UHT226" s="4"/>
      <c r="UHU226" s="4"/>
      <c r="UHV226" s="4"/>
      <c r="UHW226" s="4"/>
      <c r="UHX226" s="4"/>
      <c r="UHY226" s="4"/>
      <c r="UHZ226" s="4"/>
      <c r="UIA226" s="4"/>
      <c r="UIB226" s="4"/>
      <c r="UIC226" s="4"/>
      <c r="UID226" s="4"/>
      <c r="UIE226" s="4"/>
      <c r="UIF226" s="4"/>
      <c r="UIG226" s="4"/>
      <c r="UIH226" s="4"/>
      <c r="UII226" s="4"/>
      <c r="UIJ226" s="4"/>
      <c r="UIK226" s="4"/>
      <c r="UIL226" s="4"/>
      <c r="UIM226" s="4"/>
      <c r="UIN226" s="4"/>
      <c r="UIO226" s="4"/>
      <c r="UIP226" s="4"/>
      <c r="UIQ226" s="4"/>
      <c r="UIR226" s="4"/>
      <c r="UIS226" s="4"/>
      <c r="UIT226" s="4"/>
      <c r="UIU226" s="4"/>
      <c r="UIV226" s="4"/>
      <c r="UIW226" s="4"/>
      <c r="UIX226" s="4"/>
      <c r="UIY226" s="4"/>
      <c r="UIZ226" s="4"/>
      <c r="UJA226" s="4"/>
      <c r="UJB226" s="4"/>
      <c r="UJC226" s="4"/>
      <c r="UJD226" s="4"/>
      <c r="UJE226" s="4"/>
      <c r="UJF226" s="4"/>
      <c r="UJG226" s="4"/>
      <c r="UJH226" s="4"/>
      <c r="UJI226" s="4"/>
      <c r="UJJ226" s="4"/>
      <c r="UJK226" s="4"/>
      <c r="UJL226" s="4"/>
      <c r="UJM226" s="4"/>
      <c r="UJN226" s="4"/>
      <c r="UJO226" s="4"/>
      <c r="UJP226" s="4"/>
      <c r="UJQ226" s="4"/>
      <c r="UJR226" s="4"/>
      <c r="UJS226" s="4"/>
      <c r="UJT226" s="4"/>
      <c r="UJU226" s="4"/>
      <c r="UJV226" s="4"/>
      <c r="UJW226" s="4"/>
      <c r="UJX226" s="4"/>
      <c r="UJY226" s="4"/>
      <c r="UJZ226" s="4"/>
      <c r="UKA226" s="4"/>
      <c r="UKB226" s="4"/>
      <c r="UKC226" s="4"/>
      <c r="UKD226" s="4"/>
      <c r="UKE226" s="4"/>
      <c r="UKF226" s="4"/>
      <c r="UKG226" s="4"/>
      <c r="UKH226" s="4"/>
      <c r="UKI226" s="4"/>
      <c r="UKJ226" s="4"/>
      <c r="UKK226" s="4"/>
      <c r="UKL226" s="4"/>
      <c r="UKM226" s="4"/>
      <c r="UKN226" s="4"/>
      <c r="UKO226" s="4"/>
      <c r="UKP226" s="4"/>
      <c r="UKQ226" s="4"/>
      <c r="UKR226" s="4"/>
      <c r="UKS226" s="4"/>
      <c r="UKT226" s="4"/>
      <c r="UKU226" s="4"/>
      <c r="UKV226" s="4"/>
      <c r="UKW226" s="4"/>
      <c r="UKX226" s="4"/>
      <c r="UKY226" s="4"/>
      <c r="UKZ226" s="4"/>
      <c r="ULA226" s="4"/>
      <c r="ULB226" s="4"/>
      <c r="ULC226" s="4"/>
      <c r="ULD226" s="4"/>
      <c r="ULE226" s="4"/>
      <c r="ULF226" s="4"/>
      <c r="ULG226" s="4"/>
      <c r="ULH226" s="4"/>
      <c r="ULI226" s="4"/>
      <c r="ULJ226" s="4"/>
      <c r="ULK226" s="4"/>
      <c r="ULL226" s="4"/>
      <c r="ULM226" s="4"/>
      <c r="ULN226" s="4"/>
      <c r="ULO226" s="4"/>
      <c r="ULP226" s="4"/>
      <c r="ULQ226" s="4"/>
      <c r="ULR226" s="4"/>
      <c r="ULS226" s="4"/>
      <c r="ULT226" s="4"/>
      <c r="ULU226" s="4"/>
      <c r="ULV226" s="4"/>
      <c r="ULW226" s="4"/>
      <c r="ULX226" s="4"/>
      <c r="ULY226" s="4"/>
      <c r="ULZ226" s="4"/>
      <c r="UMA226" s="4"/>
      <c r="UMB226" s="4"/>
      <c r="UMC226" s="4"/>
      <c r="UMD226" s="4"/>
      <c r="UME226" s="4"/>
      <c r="UMF226" s="4"/>
      <c r="UMG226" s="4"/>
      <c r="UMH226" s="4"/>
      <c r="UMI226" s="4"/>
      <c r="UMJ226" s="4"/>
      <c r="UMK226" s="4"/>
      <c r="UML226" s="4"/>
      <c r="UMM226" s="4"/>
      <c r="UMN226" s="4"/>
      <c r="UMO226" s="4"/>
      <c r="UMP226" s="4"/>
      <c r="UMQ226" s="4"/>
      <c r="UMR226" s="4"/>
      <c r="UMS226" s="4"/>
      <c r="UMT226" s="4"/>
      <c r="UMU226" s="4"/>
      <c r="UMV226" s="4"/>
      <c r="UMW226" s="4"/>
      <c r="UMX226" s="4"/>
      <c r="UMY226" s="4"/>
      <c r="UMZ226" s="4"/>
      <c r="UNA226" s="4"/>
      <c r="UNB226" s="4"/>
      <c r="UNC226" s="4"/>
      <c r="UND226" s="4"/>
      <c r="UNE226" s="4"/>
      <c r="UNF226" s="4"/>
      <c r="UNG226" s="4"/>
      <c r="UNH226" s="4"/>
      <c r="UNI226" s="4"/>
      <c r="UNJ226" s="4"/>
      <c r="UNK226" s="4"/>
      <c r="UNL226" s="4"/>
      <c r="UNM226" s="4"/>
      <c r="UNN226" s="4"/>
      <c r="UNO226" s="4"/>
      <c r="UNP226" s="4"/>
      <c r="UNQ226" s="4"/>
      <c r="UNR226" s="4"/>
      <c r="UNS226" s="4"/>
      <c r="UNT226" s="4"/>
      <c r="UNU226" s="4"/>
      <c r="UNV226" s="4"/>
      <c r="UNW226" s="4"/>
      <c r="UNX226" s="4"/>
      <c r="UNY226" s="4"/>
      <c r="UNZ226" s="4"/>
      <c r="UOA226" s="4"/>
      <c r="UOB226" s="4"/>
      <c r="UOC226" s="4"/>
      <c r="UOD226" s="4"/>
      <c r="UOE226" s="4"/>
      <c r="UOF226" s="4"/>
      <c r="UOG226" s="4"/>
      <c r="UOH226" s="4"/>
      <c r="UOI226" s="4"/>
      <c r="UOJ226" s="4"/>
      <c r="UOK226" s="4"/>
      <c r="UOL226" s="4"/>
      <c r="UOM226" s="4"/>
      <c r="UON226" s="4"/>
      <c r="UOO226" s="4"/>
      <c r="UOP226" s="4"/>
      <c r="UOQ226" s="4"/>
      <c r="UOR226" s="4"/>
      <c r="UOS226" s="4"/>
      <c r="UOT226" s="4"/>
      <c r="UOU226" s="4"/>
      <c r="UOV226" s="4"/>
      <c r="UOW226" s="4"/>
      <c r="UOX226" s="4"/>
      <c r="UOY226" s="4"/>
      <c r="UOZ226" s="4"/>
      <c r="UPA226" s="4"/>
      <c r="UPB226" s="4"/>
      <c r="UPC226" s="4"/>
      <c r="UPD226" s="4"/>
      <c r="UPE226" s="4"/>
      <c r="UPF226" s="4"/>
      <c r="UPG226" s="4"/>
      <c r="UPH226" s="4"/>
      <c r="UPI226" s="4"/>
      <c r="UPJ226" s="4"/>
      <c r="UPK226" s="4"/>
      <c r="UPL226" s="4"/>
      <c r="UPM226" s="4"/>
      <c r="UPN226" s="4"/>
      <c r="UPO226" s="4"/>
      <c r="UPP226" s="4"/>
      <c r="UPQ226" s="4"/>
      <c r="UPR226" s="4"/>
      <c r="UPS226" s="4"/>
      <c r="UPT226" s="4"/>
      <c r="UPU226" s="4"/>
      <c r="UPV226" s="4"/>
      <c r="UPW226" s="4"/>
      <c r="UPX226" s="4"/>
      <c r="UPY226" s="4"/>
      <c r="UPZ226" s="4"/>
      <c r="UQA226" s="4"/>
      <c r="UQB226" s="4"/>
      <c r="UQC226" s="4"/>
      <c r="UQD226" s="4"/>
      <c r="UQE226" s="4"/>
      <c r="UQF226" s="4"/>
      <c r="UQG226" s="4"/>
      <c r="UQH226" s="4"/>
      <c r="UQI226" s="4"/>
      <c r="UQJ226" s="4"/>
      <c r="UQK226" s="4"/>
      <c r="UQL226" s="4"/>
      <c r="UQM226" s="4"/>
      <c r="UQN226" s="4"/>
      <c r="UQO226" s="4"/>
      <c r="UQP226" s="4"/>
      <c r="UQQ226" s="4"/>
      <c r="UQR226" s="4"/>
      <c r="UQS226" s="4"/>
      <c r="UQT226" s="4"/>
      <c r="UQU226" s="4"/>
      <c r="UQV226" s="4"/>
      <c r="UQW226" s="4"/>
      <c r="UQX226" s="4"/>
      <c r="UQY226" s="4"/>
      <c r="UQZ226" s="4"/>
      <c r="URA226" s="4"/>
      <c r="URB226" s="4"/>
      <c r="URC226" s="4"/>
      <c r="URD226" s="4"/>
      <c r="URE226" s="4"/>
      <c r="URF226" s="4"/>
      <c r="URG226" s="4"/>
      <c r="URH226" s="4"/>
      <c r="URI226" s="4"/>
      <c r="URJ226" s="4"/>
      <c r="URK226" s="4"/>
      <c r="URL226" s="4"/>
      <c r="URM226" s="4"/>
      <c r="URN226" s="4"/>
      <c r="URO226" s="4"/>
      <c r="URP226" s="4"/>
      <c r="URQ226" s="4"/>
      <c r="URR226" s="4"/>
      <c r="URS226" s="4"/>
      <c r="URT226" s="4"/>
      <c r="URU226" s="4"/>
      <c r="URV226" s="4"/>
      <c r="URW226" s="4"/>
      <c r="URX226" s="4"/>
      <c r="URY226" s="4"/>
      <c r="URZ226" s="4"/>
      <c r="USA226" s="4"/>
      <c r="USB226" s="4"/>
      <c r="USC226" s="4"/>
      <c r="USD226" s="4"/>
      <c r="USE226" s="4"/>
      <c r="USF226" s="4"/>
      <c r="USG226" s="4"/>
      <c r="USH226" s="4"/>
      <c r="USI226" s="4"/>
      <c r="USJ226" s="4"/>
      <c r="USK226" s="4"/>
      <c r="USL226" s="4"/>
      <c r="USM226" s="4"/>
      <c r="USN226" s="4"/>
      <c r="USO226" s="4"/>
      <c r="USP226" s="4"/>
      <c r="USQ226" s="4"/>
      <c r="USR226" s="4"/>
      <c r="USS226" s="4"/>
      <c r="UST226" s="4"/>
      <c r="USU226" s="4"/>
      <c r="USV226" s="4"/>
      <c r="USW226" s="4"/>
      <c r="USX226" s="4"/>
      <c r="USY226" s="4"/>
      <c r="USZ226" s="4"/>
      <c r="UTA226" s="4"/>
      <c r="UTB226" s="4"/>
      <c r="UTC226" s="4"/>
      <c r="UTD226" s="4"/>
      <c r="UTE226" s="4"/>
      <c r="UTF226" s="4"/>
      <c r="UTG226" s="4"/>
      <c r="UTH226" s="4"/>
      <c r="UTI226" s="4"/>
      <c r="UTJ226" s="4"/>
      <c r="UTK226" s="4"/>
      <c r="UTL226" s="4"/>
      <c r="UTM226" s="4"/>
      <c r="UTN226" s="4"/>
      <c r="UTO226" s="4"/>
      <c r="UTP226" s="4"/>
      <c r="UTQ226" s="4"/>
      <c r="UTR226" s="4"/>
      <c r="UTS226" s="4"/>
      <c r="UTT226" s="4"/>
      <c r="UTU226" s="4"/>
      <c r="UTV226" s="4"/>
      <c r="UTW226" s="4"/>
      <c r="UTX226" s="4"/>
      <c r="UTY226" s="4"/>
      <c r="UTZ226" s="4"/>
      <c r="UUA226" s="4"/>
      <c r="UUB226" s="4"/>
      <c r="UUC226" s="4"/>
      <c r="UUD226" s="4"/>
      <c r="UUE226" s="4"/>
      <c r="UUF226" s="4"/>
      <c r="UUG226" s="4"/>
      <c r="UUH226" s="4"/>
      <c r="UUI226" s="4"/>
      <c r="UUJ226" s="4"/>
      <c r="UUK226" s="4"/>
      <c r="UUL226" s="4"/>
      <c r="UUM226" s="4"/>
      <c r="UUN226" s="4"/>
      <c r="UUO226" s="4"/>
      <c r="UUP226" s="4"/>
      <c r="UUQ226" s="4"/>
      <c r="UUR226" s="4"/>
      <c r="UUS226" s="4"/>
      <c r="UUT226" s="4"/>
      <c r="UUU226" s="4"/>
      <c r="UUV226" s="4"/>
      <c r="UUW226" s="4"/>
      <c r="UUX226" s="4"/>
      <c r="UUY226" s="4"/>
      <c r="UUZ226" s="4"/>
      <c r="UVA226" s="4"/>
      <c r="UVB226" s="4"/>
      <c r="UVC226" s="4"/>
      <c r="UVD226" s="4"/>
      <c r="UVE226" s="4"/>
      <c r="UVF226" s="4"/>
      <c r="UVG226" s="4"/>
      <c r="UVH226" s="4"/>
      <c r="UVI226" s="4"/>
      <c r="UVJ226" s="4"/>
      <c r="UVK226" s="4"/>
      <c r="UVL226" s="4"/>
      <c r="UVM226" s="4"/>
      <c r="UVN226" s="4"/>
      <c r="UVO226" s="4"/>
      <c r="UVP226" s="4"/>
      <c r="UVQ226" s="4"/>
      <c r="UVR226" s="4"/>
      <c r="UVS226" s="4"/>
      <c r="UVT226" s="4"/>
      <c r="UVU226" s="4"/>
      <c r="UVV226" s="4"/>
      <c r="UVW226" s="4"/>
      <c r="UVX226" s="4"/>
      <c r="UVY226" s="4"/>
      <c r="UVZ226" s="4"/>
      <c r="UWA226" s="4"/>
      <c r="UWB226" s="4"/>
      <c r="UWC226" s="4"/>
      <c r="UWD226" s="4"/>
      <c r="UWE226" s="4"/>
      <c r="UWF226" s="4"/>
      <c r="UWG226" s="4"/>
      <c r="UWH226" s="4"/>
      <c r="UWI226" s="4"/>
      <c r="UWJ226" s="4"/>
      <c r="UWK226" s="4"/>
      <c r="UWL226" s="4"/>
      <c r="UWM226" s="4"/>
      <c r="UWN226" s="4"/>
      <c r="UWO226" s="4"/>
      <c r="UWP226" s="4"/>
      <c r="UWQ226" s="4"/>
      <c r="UWR226" s="4"/>
      <c r="UWS226" s="4"/>
      <c r="UWT226" s="4"/>
      <c r="UWU226" s="4"/>
      <c r="UWV226" s="4"/>
      <c r="UWW226" s="4"/>
      <c r="UWX226" s="4"/>
      <c r="UWY226" s="4"/>
      <c r="UWZ226" s="4"/>
      <c r="UXA226" s="4"/>
      <c r="UXB226" s="4"/>
      <c r="UXC226" s="4"/>
      <c r="UXD226" s="4"/>
      <c r="UXE226" s="4"/>
      <c r="UXF226" s="4"/>
      <c r="UXG226" s="4"/>
      <c r="UXH226" s="4"/>
      <c r="UXI226" s="4"/>
      <c r="UXJ226" s="4"/>
      <c r="UXK226" s="4"/>
      <c r="UXL226" s="4"/>
      <c r="UXM226" s="4"/>
      <c r="UXN226" s="4"/>
      <c r="UXO226" s="4"/>
      <c r="UXP226" s="4"/>
      <c r="UXQ226" s="4"/>
      <c r="UXR226" s="4"/>
      <c r="UXS226" s="4"/>
      <c r="UXT226" s="4"/>
      <c r="UXU226" s="4"/>
      <c r="UXV226" s="4"/>
      <c r="UXW226" s="4"/>
      <c r="UXX226" s="4"/>
      <c r="UXY226" s="4"/>
      <c r="UXZ226" s="4"/>
      <c r="UYA226" s="4"/>
      <c r="UYB226" s="4"/>
      <c r="UYC226" s="4"/>
      <c r="UYD226" s="4"/>
      <c r="UYE226" s="4"/>
      <c r="UYF226" s="4"/>
      <c r="UYG226" s="4"/>
      <c r="UYH226" s="4"/>
      <c r="UYI226" s="4"/>
      <c r="UYJ226" s="4"/>
      <c r="UYK226" s="4"/>
      <c r="UYL226" s="4"/>
      <c r="UYM226" s="4"/>
      <c r="UYN226" s="4"/>
      <c r="UYO226" s="4"/>
      <c r="UYP226" s="4"/>
      <c r="UYQ226" s="4"/>
      <c r="UYR226" s="4"/>
      <c r="UYS226" s="4"/>
      <c r="UYT226" s="4"/>
      <c r="UYU226" s="4"/>
      <c r="UYV226" s="4"/>
      <c r="UYW226" s="4"/>
      <c r="UYX226" s="4"/>
      <c r="UYY226" s="4"/>
      <c r="UYZ226" s="4"/>
      <c r="UZA226" s="4"/>
      <c r="UZB226" s="4"/>
      <c r="UZC226" s="4"/>
      <c r="UZD226" s="4"/>
      <c r="UZE226" s="4"/>
      <c r="UZF226" s="4"/>
      <c r="UZG226" s="4"/>
      <c r="UZH226" s="4"/>
      <c r="UZI226" s="4"/>
      <c r="UZJ226" s="4"/>
      <c r="UZK226" s="4"/>
      <c r="UZL226" s="4"/>
      <c r="UZM226" s="4"/>
      <c r="UZN226" s="4"/>
      <c r="UZO226" s="4"/>
      <c r="UZP226" s="4"/>
      <c r="UZQ226" s="4"/>
      <c r="UZR226" s="4"/>
      <c r="UZS226" s="4"/>
      <c r="UZT226" s="4"/>
      <c r="UZU226" s="4"/>
      <c r="UZV226" s="4"/>
      <c r="UZW226" s="4"/>
      <c r="UZX226" s="4"/>
      <c r="UZY226" s="4"/>
      <c r="UZZ226" s="4"/>
      <c r="VAA226" s="4"/>
      <c r="VAB226" s="4"/>
      <c r="VAC226" s="4"/>
      <c r="VAD226" s="4"/>
      <c r="VAE226" s="4"/>
      <c r="VAF226" s="4"/>
      <c r="VAG226" s="4"/>
      <c r="VAH226" s="4"/>
      <c r="VAI226" s="4"/>
      <c r="VAJ226" s="4"/>
      <c r="VAK226" s="4"/>
      <c r="VAL226" s="4"/>
      <c r="VAM226" s="4"/>
      <c r="VAN226" s="4"/>
      <c r="VAO226" s="4"/>
      <c r="VAP226" s="4"/>
      <c r="VAQ226" s="4"/>
      <c r="VAR226" s="4"/>
      <c r="VAS226" s="4"/>
      <c r="VAT226" s="4"/>
      <c r="VAU226" s="4"/>
      <c r="VAV226" s="4"/>
      <c r="VAW226" s="4"/>
      <c r="VAX226" s="4"/>
      <c r="VAY226" s="4"/>
      <c r="VAZ226" s="4"/>
      <c r="VBA226" s="4"/>
      <c r="VBB226" s="4"/>
      <c r="VBC226" s="4"/>
      <c r="VBD226" s="4"/>
      <c r="VBE226" s="4"/>
      <c r="VBF226" s="4"/>
      <c r="VBG226" s="4"/>
      <c r="VBH226" s="4"/>
      <c r="VBI226" s="4"/>
      <c r="VBJ226" s="4"/>
      <c r="VBK226" s="4"/>
      <c r="VBL226" s="4"/>
      <c r="VBM226" s="4"/>
      <c r="VBN226" s="4"/>
      <c r="VBO226" s="4"/>
      <c r="VBP226" s="4"/>
      <c r="VBQ226" s="4"/>
      <c r="VBR226" s="4"/>
      <c r="VBS226" s="4"/>
      <c r="VBT226" s="4"/>
      <c r="VBU226" s="4"/>
      <c r="VBV226" s="4"/>
      <c r="VBW226" s="4"/>
      <c r="VBX226" s="4"/>
      <c r="VBY226" s="4"/>
      <c r="VBZ226" s="4"/>
      <c r="VCA226" s="4"/>
      <c r="VCB226" s="4"/>
      <c r="VCC226" s="4"/>
      <c r="VCD226" s="4"/>
      <c r="VCE226" s="4"/>
      <c r="VCF226" s="4"/>
      <c r="VCG226" s="4"/>
      <c r="VCH226" s="4"/>
      <c r="VCI226" s="4"/>
      <c r="VCJ226" s="4"/>
      <c r="VCK226" s="4"/>
      <c r="VCL226" s="4"/>
      <c r="VCM226" s="4"/>
      <c r="VCN226" s="4"/>
      <c r="VCO226" s="4"/>
      <c r="VCP226" s="4"/>
      <c r="VCQ226" s="4"/>
      <c r="VCR226" s="4"/>
      <c r="VCS226" s="4"/>
      <c r="VCT226" s="4"/>
      <c r="VCU226" s="4"/>
      <c r="VCV226" s="4"/>
      <c r="VCW226" s="4"/>
      <c r="VCX226" s="4"/>
      <c r="VCY226" s="4"/>
      <c r="VCZ226" s="4"/>
      <c r="VDA226" s="4"/>
      <c r="VDB226" s="4"/>
      <c r="VDC226" s="4"/>
      <c r="VDD226" s="4"/>
      <c r="VDE226" s="4"/>
      <c r="VDF226" s="4"/>
      <c r="VDG226" s="4"/>
      <c r="VDH226" s="4"/>
      <c r="VDI226" s="4"/>
      <c r="VDJ226" s="4"/>
      <c r="VDK226" s="4"/>
      <c r="VDL226" s="4"/>
      <c r="VDM226" s="4"/>
      <c r="VDN226" s="4"/>
      <c r="VDO226" s="4"/>
      <c r="VDP226" s="4"/>
      <c r="VDQ226" s="4"/>
      <c r="VDR226" s="4"/>
      <c r="VDS226" s="4"/>
      <c r="VDT226" s="4"/>
      <c r="VDU226" s="4"/>
      <c r="VDV226" s="4"/>
      <c r="VDW226" s="4"/>
      <c r="VDX226" s="4"/>
      <c r="VDY226" s="4"/>
      <c r="VDZ226" s="4"/>
      <c r="VEA226" s="4"/>
      <c r="VEB226" s="4"/>
      <c r="VEC226" s="4"/>
      <c r="VED226" s="4"/>
      <c r="VEE226" s="4"/>
      <c r="VEF226" s="4"/>
      <c r="VEG226" s="4"/>
      <c r="VEH226" s="4"/>
      <c r="VEI226" s="4"/>
      <c r="VEJ226" s="4"/>
      <c r="VEK226" s="4"/>
      <c r="VEL226" s="4"/>
      <c r="VEM226" s="4"/>
      <c r="VEN226" s="4"/>
      <c r="VEO226" s="4"/>
      <c r="VEP226" s="4"/>
      <c r="VEQ226" s="4"/>
      <c r="VER226" s="4"/>
      <c r="VES226" s="4"/>
      <c r="VET226" s="4"/>
      <c r="VEU226" s="4"/>
      <c r="VEV226" s="4"/>
      <c r="VEW226" s="4"/>
      <c r="VEX226" s="4"/>
      <c r="VEY226" s="4"/>
      <c r="VEZ226" s="4"/>
      <c r="VFA226" s="4"/>
      <c r="VFB226" s="4"/>
      <c r="VFC226" s="4"/>
      <c r="VFD226" s="4"/>
      <c r="VFE226" s="4"/>
      <c r="VFF226" s="4"/>
      <c r="VFG226" s="4"/>
      <c r="VFH226" s="4"/>
      <c r="VFI226" s="4"/>
      <c r="VFJ226" s="4"/>
      <c r="VFK226" s="4"/>
      <c r="VFL226" s="4"/>
      <c r="VFM226" s="4"/>
      <c r="VFN226" s="4"/>
      <c r="VFO226" s="4"/>
      <c r="VFP226" s="4"/>
      <c r="VFQ226" s="4"/>
      <c r="VFR226" s="4"/>
      <c r="VFS226" s="4"/>
      <c r="VFT226" s="4"/>
      <c r="VFU226" s="4"/>
      <c r="VFV226" s="4"/>
      <c r="VFW226" s="4"/>
      <c r="VFX226" s="4"/>
      <c r="VFY226" s="4"/>
      <c r="VFZ226" s="4"/>
      <c r="VGA226" s="4"/>
      <c r="VGB226" s="4"/>
      <c r="VGC226" s="4"/>
      <c r="VGD226" s="4"/>
      <c r="VGE226" s="4"/>
      <c r="VGF226" s="4"/>
      <c r="VGG226" s="4"/>
      <c r="VGH226" s="4"/>
      <c r="VGI226" s="4"/>
      <c r="VGJ226" s="4"/>
      <c r="VGK226" s="4"/>
      <c r="VGL226" s="4"/>
      <c r="VGM226" s="4"/>
      <c r="VGN226" s="4"/>
      <c r="VGO226" s="4"/>
      <c r="VGP226" s="4"/>
      <c r="VGQ226" s="4"/>
      <c r="VGR226" s="4"/>
      <c r="VGS226" s="4"/>
      <c r="VGT226" s="4"/>
      <c r="VGU226" s="4"/>
      <c r="VGV226" s="4"/>
      <c r="VGW226" s="4"/>
      <c r="VGX226" s="4"/>
      <c r="VGY226" s="4"/>
      <c r="VGZ226" s="4"/>
      <c r="VHA226" s="4"/>
      <c r="VHB226" s="4"/>
      <c r="VHC226" s="4"/>
      <c r="VHD226" s="4"/>
      <c r="VHE226" s="4"/>
      <c r="VHF226" s="4"/>
      <c r="VHG226" s="4"/>
      <c r="VHH226" s="4"/>
      <c r="VHI226" s="4"/>
      <c r="VHJ226" s="4"/>
      <c r="VHK226" s="4"/>
      <c r="VHL226" s="4"/>
      <c r="VHM226" s="4"/>
      <c r="VHN226" s="4"/>
      <c r="VHO226" s="4"/>
      <c r="VHP226" s="4"/>
      <c r="VHQ226" s="4"/>
      <c r="VHR226" s="4"/>
      <c r="VHS226" s="4"/>
      <c r="VHT226" s="4"/>
      <c r="VHU226" s="4"/>
      <c r="VHV226" s="4"/>
      <c r="VHW226" s="4"/>
      <c r="VHX226" s="4"/>
      <c r="VHY226" s="4"/>
      <c r="VHZ226" s="4"/>
      <c r="VIA226" s="4"/>
      <c r="VIB226" s="4"/>
      <c r="VIC226" s="4"/>
      <c r="VID226" s="4"/>
      <c r="VIE226" s="4"/>
      <c r="VIF226" s="4"/>
      <c r="VIG226" s="4"/>
      <c r="VIH226" s="4"/>
      <c r="VII226" s="4"/>
      <c r="VIJ226" s="4"/>
      <c r="VIK226" s="4"/>
      <c r="VIL226" s="4"/>
      <c r="VIM226" s="4"/>
      <c r="VIN226" s="4"/>
      <c r="VIO226" s="4"/>
      <c r="VIP226" s="4"/>
      <c r="VIQ226" s="4"/>
      <c r="VIR226" s="4"/>
      <c r="VIS226" s="4"/>
      <c r="VIT226" s="4"/>
      <c r="VIU226" s="4"/>
      <c r="VIV226" s="4"/>
      <c r="VIW226" s="4"/>
      <c r="VIX226" s="4"/>
      <c r="VIY226" s="4"/>
      <c r="VIZ226" s="4"/>
      <c r="VJA226" s="4"/>
      <c r="VJB226" s="4"/>
      <c r="VJC226" s="4"/>
      <c r="VJD226" s="4"/>
      <c r="VJE226" s="4"/>
      <c r="VJF226" s="4"/>
      <c r="VJG226" s="4"/>
      <c r="VJH226" s="4"/>
      <c r="VJI226" s="4"/>
      <c r="VJJ226" s="4"/>
      <c r="VJK226" s="4"/>
      <c r="VJL226" s="4"/>
      <c r="VJM226" s="4"/>
      <c r="VJN226" s="4"/>
      <c r="VJO226" s="4"/>
      <c r="VJP226" s="4"/>
      <c r="VJQ226" s="4"/>
      <c r="VJR226" s="4"/>
      <c r="VJS226" s="4"/>
      <c r="VJT226" s="4"/>
      <c r="VJU226" s="4"/>
      <c r="VJV226" s="4"/>
      <c r="VJW226" s="4"/>
      <c r="VJX226" s="4"/>
      <c r="VJY226" s="4"/>
      <c r="VJZ226" s="4"/>
      <c r="VKA226" s="4"/>
      <c r="VKB226" s="4"/>
      <c r="VKC226" s="4"/>
      <c r="VKD226" s="4"/>
      <c r="VKE226" s="4"/>
      <c r="VKF226" s="4"/>
      <c r="VKG226" s="4"/>
      <c r="VKH226" s="4"/>
      <c r="VKI226" s="4"/>
      <c r="VKJ226" s="4"/>
      <c r="VKK226" s="4"/>
      <c r="VKL226" s="4"/>
      <c r="VKM226" s="4"/>
      <c r="VKN226" s="4"/>
      <c r="VKO226" s="4"/>
      <c r="VKP226" s="4"/>
      <c r="VKQ226" s="4"/>
      <c r="VKR226" s="4"/>
      <c r="VKS226" s="4"/>
      <c r="VKT226" s="4"/>
      <c r="VKU226" s="4"/>
      <c r="VKV226" s="4"/>
      <c r="VKW226" s="4"/>
      <c r="VKX226" s="4"/>
      <c r="VKY226" s="4"/>
      <c r="VKZ226" s="4"/>
      <c r="VLA226" s="4"/>
      <c r="VLB226" s="4"/>
      <c r="VLC226" s="4"/>
      <c r="VLD226" s="4"/>
      <c r="VLE226" s="4"/>
      <c r="VLF226" s="4"/>
      <c r="VLG226" s="4"/>
      <c r="VLH226" s="4"/>
      <c r="VLI226" s="4"/>
      <c r="VLJ226" s="4"/>
      <c r="VLK226" s="4"/>
      <c r="VLL226" s="4"/>
      <c r="VLM226" s="4"/>
      <c r="VLN226" s="4"/>
      <c r="VLO226" s="4"/>
      <c r="VLP226" s="4"/>
      <c r="VLQ226" s="4"/>
      <c r="VLR226" s="4"/>
      <c r="VLS226" s="4"/>
      <c r="VLT226" s="4"/>
      <c r="VLU226" s="4"/>
      <c r="VLV226" s="4"/>
      <c r="VLW226" s="4"/>
      <c r="VLX226" s="4"/>
      <c r="VLY226" s="4"/>
      <c r="VLZ226" s="4"/>
      <c r="VMA226" s="4"/>
      <c r="VMB226" s="4"/>
      <c r="VMC226" s="4"/>
      <c r="VMD226" s="4"/>
      <c r="VME226" s="4"/>
      <c r="VMF226" s="4"/>
      <c r="VMG226" s="4"/>
      <c r="VMH226" s="4"/>
      <c r="VMI226" s="4"/>
      <c r="VMJ226" s="4"/>
      <c r="VMK226" s="4"/>
      <c r="VML226" s="4"/>
      <c r="VMM226" s="4"/>
      <c r="VMN226" s="4"/>
      <c r="VMO226" s="4"/>
      <c r="VMP226" s="4"/>
      <c r="VMQ226" s="4"/>
      <c r="VMR226" s="4"/>
      <c r="VMS226" s="4"/>
      <c r="VMT226" s="4"/>
      <c r="VMU226" s="4"/>
      <c r="VMV226" s="4"/>
      <c r="VMW226" s="4"/>
      <c r="VMX226" s="4"/>
      <c r="VMY226" s="4"/>
      <c r="VMZ226" s="4"/>
      <c r="VNA226" s="4"/>
      <c r="VNB226" s="4"/>
      <c r="VNC226" s="4"/>
      <c r="VND226" s="4"/>
      <c r="VNE226" s="4"/>
      <c r="VNF226" s="4"/>
      <c r="VNG226" s="4"/>
      <c r="VNH226" s="4"/>
      <c r="VNI226" s="4"/>
      <c r="VNJ226" s="4"/>
      <c r="VNK226" s="4"/>
      <c r="VNL226" s="4"/>
      <c r="VNM226" s="4"/>
      <c r="VNN226" s="4"/>
      <c r="VNO226" s="4"/>
      <c r="VNP226" s="4"/>
      <c r="VNQ226" s="4"/>
      <c r="VNR226" s="4"/>
      <c r="VNS226" s="4"/>
      <c r="VNT226" s="4"/>
      <c r="VNU226" s="4"/>
      <c r="VNV226" s="4"/>
      <c r="VNW226" s="4"/>
      <c r="VNX226" s="4"/>
      <c r="VNY226" s="4"/>
      <c r="VNZ226" s="4"/>
      <c r="VOA226" s="4"/>
      <c r="VOB226" s="4"/>
      <c r="VOC226" s="4"/>
      <c r="VOD226" s="4"/>
      <c r="VOE226" s="4"/>
      <c r="VOF226" s="4"/>
      <c r="VOG226" s="4"/>
      <c r="VOH226" s="4"/>
      <c r="VOI226" s="4"/>
      <c r="VOJ226" s="4"/>
      <c r="VOK226" s="4"/>
      <c r="VOL226" s="4"/>
      <c r="VOM226" s="4"/>
      <c r="VON226" s="4"/>
      <c r="VOO226" s="4"/>
      <c r="VOP226" s="4"/>
      <c r="VOQ226" s="4"/>
      <c r="VOR226" s="4"/>
      <c r="VOS226" s="4"/>
      <c r="VOT226" s="4"/>
      <c r="VOU226" s="4"/>
      <c r="VOV226" s="4"/>
      <c r="VOW226" s="4"/>
      <c r="VOX226" s="4"/>
      <c r="VOY226" s="4"/>
      <c r="VOZ226" s="4"/>
      <c r="VPA226" s="4"/>
      <c r="VPB226" s="4"/>
      <c r="VPC226" s="4"/>
      <c r="VPD226" s="4"/>
      <c r="VPE226" s="4"/>
      <c r="VPF226" s="4"/>
      <c r="VPG226" s="4"/>
      <c r="VPH226" s="4"/>
      <c r="VPI226" s="4"/>
      <c r="VPJ226" s="4"/>
      <c r="VPK226" s="4"/>
      <c r="VPL226" s="4"/>
      <c r="VPM226" s="4"/>
      <c r="VPN226" s="4"/>
      <c r="VPO226" s="4"/>
      <c r="VPP226" s="4"/>
      <c r="VPQ226" s="4"/>
      <c r="VPR226" s="4"/>
      <c r="VPS226" s="4"/>
      <c r="VPT226" s="4"/>
      <c r="VPU226" s="4"/>
      <c r="VPV226" s="4"/>
      <c r="VPW226" s="4"/>
      <c r="VPX226" s="4"/>
      <c r="VPY226" s="4"/>
      <c r="VPZ226" s="4"/>
      <c r="VQA226" s="4"/>
      <c r="VQB226" s="4"/>
      <c r="VQC226" s="4"/>
      <c r="VQD226" s="4"/>
      <c r="VQE226" s="4"/>
      <c r="VQF226" s="4"/>
      <c r="VQG226" s="4"/>
      <c r="VQH226" s="4"/>
      <c r="VQI226" s="4"/>
      <c r="VQJ226" s="4"/>
      <c r="VQK226" s="4"/>
      <c r="VQL226" s="4"/>
      <c r="VQM226" s="4"/>
      <c r="VQN226" s="4"/>
      <c r="VQO226" s="4"/>
      <c r="VQP226" s="4"/>
      <c r="VQQ226" s="4"/>
      <c r="VQR226" s="4"/>
      <c r="VQS226" s="4"/>
      <c r="VQT226" s="4"/>
      <c r="VQU226" s="4"/>
      <c r="VQV226" s="4"/>
      <c r="VQW226" s="4"/>
      <c r="VQX226" s="4"/>
      <c r="VQY226" s="4"/>
      <c r="VQZ226" s="4"/>
      <c r="VRA226" s="4"/>
      <c r="VRB226" s="4"/>
      <c r="VRC226" s="4"/>
      <c r="VRD226" s="4"/>
      <c r="VRE226" s="4"/>
      <c r="VRF226" s="4"/>
      <c r="VRG226" s="4"/>
      <c r="VRH226" s="4"/>
      <c r="VRI226" s="4"/>
      <c r="VRJ226" s="4"/>
      <c r="VRK226" s="4"/>
      <c r="VRL226" s="4"/>
      <c r="VRM226" s="4"/>
      <c r="VRN226" s="4"/>
      <c r="VRO226" s="4"/>
      <c r="VRP226" s="4"/>
      <c r="VRQ226" s="4"/>
      <c r="VRR226" s="4"/>
      <c r="VRS226" s="4"/>
      <c r="VRT226" s="4"/>
      <c r="VRU226" s="4"/>
      <c r="VRV226" s="4"/>
      <c r="VRW226" s="4"/>
      <c r="VRX226" s="4"/>
      <c r="VRY226" s="4"/>
      <c r="VRZ226" s="4"/>
      <c r="VSA226" s="4"/>
      <c r="VSB226" s="4"/>
      <c r="VSC226" s="4"/>
      <c r="VSD226" s="4"/>
      <c r="VSE226" s="4"/>
      <c r="VSF226" s="4"/>
      <c r="VSG226" s="4"/>
      <c r="VSH226" s="4"/>
      <c r="VSI226" s="4"/>
      <c r="VSJ226" s="4"/>
      <c r="VSK226" s="4"/>
      <c r="VSL226" s="4"/>
      <c r="VSM226" s="4"/>
      <c r="VSN226" s="4"/>
      <c r="VSO226" s="4"/>
      <c r="VSP226" s="4"/>
      <c r="VSQ226" s="4"/>
      <c r="VSR226" s="4"/>
      <c r="VSS226" s="4"/>
      <c r="VST226" s="4"/>
      <c r="VSU226" s="4"/>
      <c r="VSV226" s="4"/>
      <c r="VSW226" s="4"/>
      <c r="VSX226" s="4"/>
      <c r="VSY226" s="4"/>
      <c r="VSZ226" s="4"/>
      <c r="VTA226" s="4"/>
      <c r="VTB226" s="4"/>
      <c r="VTC226" s="4"/>
      <c r="VTD226" s="4"/>
      <c r="VTE226" s="4"/>
      <c r="VTF226" s="4"/>
      <c r="VTG226" s="4"/>
      <c r="VTH226" s="4"/>
      <c r="VTI226" s="4"/>
      <c r="VTJ226" s="4"/>
      <c r="VTK226" s="4"/>
      <c r="VTL226" s="4"/>
      <c r="VTM226" s="4"/>
      <c r="VTN226" s="4"/>
      <c r="VTO226" s="4"/>
      <c r="VTP226" s="4"/>
      <c r="VTQ226" s="4"/>
      <c r="VTR226" s="4"/>
      <c r="VTS226" s="4"/>
      <c r="VTT226" s="4"/>
      <c r="VTU226" s="4"/>
      <c r="VTV226" s="4"/>
      <c r="VTW226" s="4"/>
      <c r="VTX226" s="4"/>
      <c r="VTY226" s="4"/>
      <c r="VTZ226" s="4"/>
      <c r="VUA226" s="4"/>
      <c r="VUB226" s="4"/>
      <c r="VUC226" s="4"/>
      <c r="VUD226" s="4"/>
      <c r="VUE226" s="4"/>
      <c r="VUF226" s="4"/>
      <c r="VUG226" s="4"/>
      <c r="VUH226" s="4"/>
      <c r="VUI226" s="4"/>
      <c r="VUJ226" s="4"/>
      <c r="VUK226" s="4"/>
      <c r="VUL226" s="4"/>
      <c r="VUM226" s="4"/>
      <c r="VUN226" s="4"/>
      <c r="VUO226" s="4"/>
      <c r="VUP226" s="4"/>
      <c r="VUQ226" s="4"/>
      <c r="VUR226" s="4"/>
      <c r="VUS226" s="4"/>
      <c r="VUT226" s="4"/>
      <c r="VUU226" s="4"/>
      <c r="VUV226" s="4"/>
      <c r="VUW226" s="4"/>
      <c r="VUX226" s="4"/>
      <c r="VUY226" s="4"/>
      <c r="VUZ226" s="4"/>
      <c r="VVA226" s="4"/>
      <c r="VVB226" s="4"/>
      <c r="VVC226" s="4"/>
      <c r="VVD226" s="4"/>
      <c r="VVE226" s="4"/>
      <c r="VVF226" s="4"/>
      <c r="VVG226" s="4"/>
      <c r="VVH226" s="4"/>
      <c r="VVI226" s="4"/>
      <c r="VVJ226" s="4"/>
      <c r="VVK226" s="4"/>
      <c r="VVL226" s="4"/>
      <c r="VVM226" s="4"/>
      <c r="VVN226" s="4"/>
      <c r="VVO226" s="4"/>
      <c r="VVP226" s="4"/>
      <c r="VVQ226" s="4"/>
      <c r="VVR226" s="4"/>
      <c r="VVS226" s="4"/>
      <c r="VVT226" s="4"/>
      <c r="VVU226" s="4"/>
      <c r="VVV226" s="4"/>
      <c r="VVW226" s="4"/>
      <c r="VVX226" s="4"/>
      <c r="VVY226" s="4"/>
      <c r="VVZ226" s="4"/>
      <c r="VWA226" s="4"/>
      <c r="VWB226" s="4"/>
      <c r="VWC226" s="4"/>
      <c r="VWD226" s="4"/>
      <c r="VWE226" s="4"/>
      <c r="VWF226" s="4"/>
      <c r="VWG226" s="4"/>
      <c r="VWH226" s="4"/>
      <c r="VWI226" s="4"/>
      <c r="VWJ226" s="4"/>
      <c r="VWK226" s="4"/>
      <c r="VWL226" s="4"/>
      <c r="VWM226" s="4"/>
      <c r="VWN226" s="4"/>
      <c r="VWO226" s="4"/>
      <c r="VWP226" s="4"/>
      <c r="VWQ226" s="4"/>
      <c r="VWR226" s="4"/>
      <c r="VWS226" s="4"/>
      <c r="VWT226" s="4"/>
      <c r="VWU226" s="4"/>
      <c r="VWV226" s="4"/>
      <c r="VWW226" s="4"/>
      <c r="VWX226" s="4"/>
      <c r="VWY226" s="4"/>
      <c r="VWZ226" s="4"/>
      <c r="VXA226" s="4"/>
      <c r="VXB226" s="4"/>
      <c r="VXC226" s="4"/>
      <c r="VXD226" s="4"/>
      <c r="VXE226" s="4"/>
      <c r="VXF226" s="4"/>
      <c r="VXG226" s="4"/>
      <c r="VXH226" s="4"/>
      <c r="VXI226" s="4"/>
      <c r="VXJ226" s="4"/>
      <c r="VXK226" s="4"/>
      <c r="VXL226" s="4"/>
      <c r="VXM226" s="4"/>
      <c r="VXN226" s="4"/>
      <c r="VXO226" s="4"/>
      <c r="VXP226" s="4"/>
      <c r="VXQ226" s="4"/>
      <c r="VXR226" s="4"/>
      <c r="VXS226" s="4"/>
      <c r="VXT226" s="4"/>
      <c r="VXU226" s="4"/>
      <c r="VXV226" s="4"/>
      <c r="VXW226" s="4"/>
      <c r="VXX226" s="4"/>
      <c r="VXY226" s="4"/>
      <c r="VXZ226" s="4"/>
      <c r="VYA226" s="4"/>
      <c r="VYB226" s="4"/>
      <c r="VYC226" s="4"/>
      <c r="VYD226" s="4"/>
      <c r="VYE226" s="4"/>
      <c r="VYF226" s="4"/>
      <c r="VYG226" s="4"/>
      <c r="VYH226" s="4"/>
      <c r="VYI226" s="4"/>
      <c r="VYJ226" s="4"/>
      <c r="VYK226" s="4"/>
      <c r="VYL226" s="4"/>
      <c r="VYM226" s="4"/>
      <c r="VYN226" s="4"/>
      <c r="VYO226" s="4"/>
      <c r="VYP226" s="4"/>
      <c r="VYQ226" s="4"/>
      <c r="VYR226" s="4"/>
      <c r="VYS226" s="4"/>
      <c r="VYT226" s="4"/>
      <c r="VYU226" s="4"/>
      <c r="VYV226" s="4"/>
      <c r="VYW226" s="4"/>
      <c r="VYX226" s="4"/>
      <c r="VYY226" s="4"/>
      <c r="VYZ226" s="4"/>
      <c r="VZA226" s="4"/>
      <c r="VZB226" s="4"/>
      <c r="VZC226" s="4"/>
      <c r="VZD226" s="4"/>
      <c r="VZE226" s="4"/>
      <c r="VZF226" s="4"/>
      <c r="VZG226" s="4"/>
      <c r="VZH226" s="4"/>
      <c r="VZI226" s="4"/>
      <c r="VZJ226" s="4"/>
      <c r="VZK226" s="4"/>
      <c r="VZL226" s="4"/>
      <c r="VZM226" s="4"/>
      <c r="VZN226" s="4"/>
      <c r="VZO226" s="4"/>
      <c r="VZP226" s="4"/>
      <c r="VZQ226" s="4"/>
      <c r="VZR226" s="4"/>
      <c r="VZS226" s="4"/>
      <c r="VZT226" s="4"/>
      <c r="VZU226" s="4"/>
      <c r="VZV226" s="4"/>
      <c r="VZW226" s="4"/>
      <c r="VZX226" s="4"/>
      <c r="VZY226" s="4"/>
      <c r="VZZ226" s="4"/>
      <c r="WAA226" s="4"/>
      <c r="WAB226" s="4"/>
      <c r="WAC226" s="4"/>
      <c r="WAD226" s="4"/>
      <c r="WAE226" s="4"/>
      <c r="WAF226" s="4"/>
      <c r="WAG226" s="4"/>
      <c r="WAH226" s="4"/>
      <c r="WAI226" s="4"/>
      <c r="WAJ226" s="4"/>
      <c r="WAK226" s="4"/>
      <c r="WAL226" s="4"/>
      <c r="WAM226" s="4"/>
      <c r="WAN226" s="4"/>
      <c r="WAO226" s="4"/>
      <c r="WAP226" s="4"/>
      <c r="WAQ226" s="4"/>
      <c r="WAR226" s="4"/>
      <c r="WAS226" s="4"/>
      <c r="WAT226" s="4"/>
      <c r="WAU226" s="4"/>
      <c r="WAV226" s="4"/>
      <c r="WAW226" s="4"/>
      <c r="WAX226" s="4"/>
      <c r="WAY226" s="4"/>
      <c r="WAZ226" s="4"/>
      <c r="WBA226" s="4"/>
      <c r="WBB226" s="4"/>
      <c r="WBC226" s="4"/>
      <c r="WBD226" s="4"/>
      <c r="WBE226" s="4"/>
      <c r="WBF226" s="4"/>
      <c r="WBG226" s="4"/>
      <c r="WBH226" s="4"/>
      <c r="WBI226" s="4"/>
      <c r="WBJ226" s="4"/>
      <c r="WBK226" s="4"/>
      <c r="WBL226" s="4"/>
      <c r="WBM226" s="4"/>
      <c r="WBN226" s="4"/>
      <c r="WBO226" s="4"/>
      <c r="WBP226" s="4"/>
      <c r="WBQ226" s="4"/>
      <c r="WBR226" s="4"/>
      <c r="WBS226" s="4"/>
      <c r="WBT226" s="4"/>
      <c r="WBU226" s="4"/>
      <c r="WBV226" s="4"/>
      <c r="WBW226" s="4"/>
      <c r="WBX226" s="4"/>
      <c r="WBY226" s="4"/>
      <c r="WBZ226" s="4"/>
      <c r="WCA226" s="4"/>
      <c r="WCB226" s="4"/>
      <c r="WCC226" s="4"/>
      <c r="WCD226" s="4"/>
      <c r="WCE226" s="4"/>
      <c r="WCF226" s="4"/>
      <c r="WCG226" s="4"/>
      <c r="WCH226" s="4"/>
      <c r="WCI226" s="4"/>
      <c r="WCJ226" s="4"/>
      <c r="WCK226" s="4"/>
      <c r="WCL226" s="4"/>
      <c r="WCM226" s="4"/>
      <c r="WCN226" s="4"/>
      <c r="WCO226" s="4"/>
      <c r="WCP226" s="4"/>
      <c r="WCQ226" s="4"/>
      <c r="WCR226" s="4"/>
      <c r="WCS226" s="4"/>
      <c r="WCT226" s="4"/>
      <c r="WCU226" s="4"/>
      <c r="WCV226" s="4"/>
      <c r="WCW226" s="4"/>
      <c r="WCX226" s="4"/>
      <c r="WCY226" s="4"/>
      <c r="WCZ226" s="4"/>
      <c r="WDA226" s="4"/>
      <c r="WDB226" s="4"/>
      <c r="WDC226" s="4"/>
      <c r="WDD226" s="4"/>
      <c r="WDE226" s="4"/>
      <c r="WDF226" s="4"/>
      <c r="WDG226" s="4"/>
      <c r="WDH226" s="4"/>
      <c r="WDI226" s="4"/>
      <c r="WDJ226" s="4"/>
      <c r="WDK226" s="4"/>
      <c r="WDL226" s="4"/>
      <c r="WDM226" s="4"/>
      <c r="WDN226" s="4"/>
      <c r="WDO226" s="4"/>
      <c r="WDP226" s="4"/>
      <c r="WDQ226" s="4"/>
      <c r="WDR226" s="4"/>
      <c r="WDS226" s="4"/>
      <c r="WDT226" s="4"/>
      <c r="WDU226" s="4"/>
      <c r="WDV226" s="4"/>
      <c r="WDW226" s="4"/>
      <c r="WDX226" s="4"/>
      <c r="WDY226" s="4"/>
      <c r="WDZ226" s="4"/>
      <c r="WEA226" s="4"/>
      <c r="WEB226" s="4"/>
      <c r="WEC226" s="4"/>
      <c r="WED226" s="4"/>
      <c r="WEE226" s="4"/>
      <c r="WEF226" s="4"/>
      <c r="WEG226" s="4"/>
      <c r="WEH226" s="4"/>
      <c r="WEI226" s="4"/>
      <c r="WEJ226" s="4"/>
      <c r="WEK226" s="4"/>
      <c r="WEL226" s="4"/>
      <c r="WEM226" s="4"/>
      <c r="WEN226" s="4"/>
      <c r="WEO226" s="4"/>
      <c r="WEP226" s="4"/>
      <c r="WEQ226" s="4"/>
      <c r="WER226" s="4"/>
      <c r="WES226" s="4"/>
      <c r="WET226" s="4"/>
      <c r="WEU226" s="4"/>
      <c r="WEV226" s="4"/>
      <c r="WEW226" s="4"/>
      <c r="WEX226" s="4"/>
      <c r="WEY226" s="4"/>
      <c r="WEZ226" s="4"/>
      <c r="WFA226" s="4"/>
      <c r="WFB226" s="4"/>
      <c r="WFC226" s="4"/>
      <c r="WFD226" s="4"/>
      <c r="WFE226" s="4"/>
      <c r="WFF226" s="4"/>
      <c r="WFG226" s="4"/>
      <c r="WFH226" s="4"/>
      <c r="WFI226" s="4"/>
      <c r="WFJ226" s="4"/>
      <c r="WFK226" s="4"/>
      <c r="WFL226" s="4"/>
      <c r="WFM226" s="4"/>
      <c r="WFN226" s="4"/>
      <c r="WFO226" s="4"/>
      <c r="WFP226" s="4"/>
      <c r="WFQ226" s="4"/>
      <c r="WFR226" s="4"/>
      <c r="WFS226" s="4"/>
      <c r="WFT226" s="4"/>
      <c r="WFU226" s="4"/>
      <c r="WFV226" s="4"/>
      <c r="WFW226" s="4"/>
      <c r="WFX226" s="4"/>
      <c r="WFY226" s="4"/>
      <c r="WFZ226" s="4"/>
      <c r="WGA226" s="4"/>
      <c r="WGB226" s="4"/>
      <c r="WGC226" s="4"/>
      <c r="WGD226" s="4"/>
      <c r="WGE226" s="4"/>
      <c r="WGF226" s="4"/>
      <c r="WGG226" s="4"/>
      <c r="WGH226" s="4"/>
      <c r="WGI226" s="4"/>
      <c r="WGJ226" s="4"/>
      <c r="WGK226" s="4"/>
      <c r="WGL226" s="4"/>
      <c r="WGM226" s="4"/>
      <c r="WGN226" s="4"/>
      <c r="WGO226" s="4"/>
      <c r="WGP226" s="4"/>
      <c r="WGQ226" s="4"/>
      <c r="WGR226" s="4"/>
      <c r="WGS226" s="4"/>
      <c r="WGT226" s="4"/>
      <c r="WGU226" s="4"/>
      <c r="WGV226" s="4"/>
      <c r="WGW226" s="4"/>
      <c r="WGX226" s="4"/>
      <c r="WGY226" s="4"/>
      <c r="WGZ226" s="4"/>
      <c r="WHA226" s="4"/>
      <c r="WHB226" s="4"/>
      <c r="WHC226" s="4"/>
      <c r="WHD226" s="4"/>
      <c r="WHE226" s="4"/>
      <c r="WHF226" s="4"/>
      <c r="WHG226" s="4"/>
      <c r="WHH226" s="4"/>
      <c r="WHI226" s="4"/>
      <c r="WHJ226" s="4"/>
      <c r="WHK226" s="4"/>
      <c r="WHL226" s="4"/>
      <c r="WHM226" s="4"/>
      <c r="WHN226" s="4"/>
      <c r="WHO226" s="4"/>
      <c r="WHP226" s="4"/>
      <c r="WHQ226" s="4"/>
      <c r="WHR226" s="4"/>
      <c r="WHS226" s="4"/>
      <c r="WHT226" s="4"/>
      <c r="WHU226" s="4"/>
      <c r="WHV226" s="4"/>
      <c r="WHW226" s="4"/>
      <c r="WHX226" s="4"/>
      <c r="WHY226" s="4"/>
      <c r="WHZ226" s="4"/>
      <c r="WIA226" s="4"/>
      <c r="WIB226" s="4"/>
      <c r="WIC226" s="4"/>
      <c r="WID226" s="4"/>
      <c r="WIE226" s="4"/>
      <c r="WIF226" s="4"/>
      <c r="WIG226" s="4"/>
      <c r="WIH226" s="4"/>
      <c r="WII226" s="4"/>
      <c r="WIJ226" s="4"/>
      <c r="WIK226" s="4"/>
      <c r="WIL226" s="4"/>
      <c r="WIM226" s="4"/>
      <c r="WIN226" s="4"/>
      <c r="WIO226" s="4"/>
      <c r="WIP226" s="4"/>
      <c r="WIQ226" s="4"/>
      <c r="WIR226" s="4"/>
      <c r="WIS226" s="4"/>
      <c r="WIT226" s="4"/>
      <c r="WIU226" s="4"/>
      <c r="WIV226" s="4"/>
      <c r="WIW226" s="4"/>
      <c r="WIX226" s="4"/>
      <c r="WIY226" s="4"/>
      <c r="WIZ226" s="4"/>
      <c r="WJA226" s="4"/>
      <c r="WJB226" s="4"/>
      <c r="WJC226" s="4"/>
      <c r="WJD226" s="4"/>
      <c r="WJE226" s="4"/>
      <c r="WJF226" s="4"/>
      <c r="WJG226" s="4"/>
      <c r="WJH226" s="4"/>
      <c r="WJI226" s="4"/>
      <c r="WJJ226" s="4"/>
      <c r="WJK226" s="4"/>
      <c r="WJL226" s="4"/>
      <c r="WJM226" s="4"/>
      <c r="WJN226" s="4"/>
      <c r="WJO226" s="4"/>
      <c r="WJP226" s="4"/>
      <c r="WJQ226" s="4"/>
      <c r="WJR226" s="4"/>
      <c r="WJS226" s="4"/>
      <c r="WJT226" s="4"/>
      <c r="WJU226" s="4"/>
      <c r="WJV226" s="4"/>
      <c r="WJW226" s="4"/>
      <c r="WJX226" s="4"/>
      <c r="WJY226" s="4"/>
      <c r="WJZ226" s="4"/>
      <c r="WKA226" s="4"/>
      <c r="WKB226" s="4"/>
      <c r="WKC226" s="4"/>
      <c r="WKD226" s="4"/>
      <c r="WKE226" s="4"/>
      <c r="WKF226" s="4"/>
      <c r="WKG226" s="4"/>
      <c r="WKH226" s="4"/>
      <c r="WKI226" s="4"/>
      <c r="WKJ226" s="4"/>
      <c r="WKK226" s="4"/>
      <c r="WKL226" s="4"/>
      <c r="WKM226" s="4"/>
      <c r="WKN226" s="4"/>
      <c r="WKO226" s="4"/>
      <c r="WKP226" s="4"/>
      <c r="WKQ226" s="4"/>
      <c r="WKR226" s="4"/>
      <c r="WKS226" s="4"/>
      <c r="WKT226" s="4"/>
      <c r="WKU226" s="4"/>
      <c r="WKV226" s="4"/>
      <c r="WKW226" s="4"/>
      <c r="WKX226" s="4"/>
      <c r="WKY226" s="4"/>
      <c r="WKZ226" s="4"/>
      <c r="WLA226" s="4"/>
      <c r="WLB226" s="4"/>
      <c r="WLC226" s="4"/>
      <c r="WLD226" s="4"/>
      <c r="WLE226" s="4"/>
      <c r="WLF226" s="4"/>
      <c r="WLG226" s="4"/>
      <c r="WLH226" s="4"/>
      <c r="WLI226" s="4"/>
      <c r="WLJ226" s="4"/>
      <c r="WLK226" s="4"/>
      <c r="WLL226" s="4"/>
      <c r="WLM226" s="4"/>
      <c r="WLN226" s="4"/>
      <c r="WLO226" s="4"/>
      <c r="WLP226" s="4"/>
      <c r="WLQ226" s="4"/>
      <c r="WLR226" s="4"/>
      <c r="WLS226" s="4"/>
      <c r="WLT226" s="4"/>
      <c r="WLU226" s="4"/>
      <c r="WLV226" s="4"/>
      <c r="WLW226" s="4"/>
      <c r="WLX226" s="4"/>
      <c r="WLY226" s="4"/>
      <c r="WLZ226" s="4"/>
      <c r="WMA226" s="4"/>
      <c r="WMB226" s="4"/>
      <c r="WMC226" s="4"/>
      <c r="WMD226" s="4"/>
      <c r="WME226" s="4"/>
      <c r="WMF226" s="4"/>
      <c r="WMG226" s="4"/>
      <c r="WMH226" s="4"/>
      <c r="WMI226" s="4"/>
      <c r="WMJ226" s="4"/>
      <c r="WMK226" s="4"/>
      <c r="WML226" s="4"/>
      <c r="WMM226" s="4"/>
      <c r="WMN226" s="4"/>
      <c r="WMO226" s="4"/>
      <c r="WMP226" s="4"/>
      <c r="WMQ226" s="4"/>
      <c r="WMR226" s="4"/>
      <c r="WMS226" s="4"/>
      <c r="WMT226" s="4"/>
      <c r="WMU226" s="4"/>
      <c r="WMV226" s="4"/>
      <c r="WMW226" s="4"/>
      <c r="WMX226" s="4"/>
      <c r="WMY226" s="4"/>
      <c r="WMZ226" s="4"/>
      <c r="WNA226" s="4"/>
      <c r="WNB226" s="4"/>
      <c r="WNC226" s="4"/>
      <c r="WND226" s="4"/>
      <c r="WNE226" s="4"/>
      <c r="WNF226" s="4"/>
      <c r="WNG226" s="4"/>
      <c r="WNH226" s="4"/>
      <c r="WNI226" s="4"/>
      <c r="WNJ226" s="4"/>
      <c r="WNK226" s="4"/>
      <c r="WNL226" s="4"/>
      <c r="WNM226" s="4"/>
      <c r="WNN226" s="4"/>
      <c r="WNO226" s="4"/>
      <c r="WNP226" s="4"/>
      <c r="WNQ226" s="4"/>
      <c r="WNR226" s="4"/>
      <c r="WNS226" s="4"/>
      <c r="WNT226" s="4"/>
      <c r="WNU226" s="4"/>
      <c r="WNV226" s="4"/>
      <c r="WNW226" s="4"/>
      <c r="WNX226" s="4"/>
      <c r="WNY226" s="4"/>
      <c r="WNZ226" s="4"/>
      <c r="WOA226" s="4"/>
      <c r="WOB226" s="4"/>
      <c r="WOC226" s="4"/>
      <c r="WOD226" s="4"/>
      <c r="WOE226" s="4"/>
      <c r="WOF226" s="4"/>
      <c r="WOG226" s="4"/>
      <c r="WOH226" s="4"/>
      <c r="WOI226" s="4"/>
      <c r="WOJ226" s="4"/>
      <c r="WOK226" s="4"/>
      <c r="WOL226" s="4"/>
      <c r="WOM226" s="4"/>
      <c r="WON226" s="4"/>
      <c r="WOO226" s="4"/>
      <c r="WOP226" s="4"/>
      <c r="WOQ226" s="4"/>
      <c r="WOR226" s="4"/>
      <c r="WOS226" s="4"/>
      <c r="WOT226" s="4"/>
      <c r="WOU226" s="4"/>
      <c r="WOV226" s="4"/>
      <c r="WOW226" s="4"/>
      <c r="WOX226" s="4"/>
      <c r="WOY226" s="4"/>
      <c r="WOZ226" s="4"/>
      <c r="WPA226" s="4"/>
      <c r="WPB226" s="4"/>
      <c r="WPC226" s="4"/>
      <c r="WPD226" s="4"/>
      <c r="WPE226" s="4"/>
      <c r="WPF226" s="4"/>
      <c r="WPG226" s="4"/>
      <c r="WPH226" s="4"/>
      <c r="WPI226" s="4"/>
      <c r="WPJ226" s="4"/>
      <c r="WPK226" s="4"/>
      <c r="WPL226" s="4"/>
      <c r="WPM226" s="4"/>
      <c r="WPN226" s="4"/>
      <c r="WPO226" s="4"/>
      <c r="WPP226" s="4"/>
      <c r="WPQ226" s="4"/>
      <c r="WPR226" s="4"/>
      <c r="WPS226" s="4"/>
      <c r="WPT226" s="4"/>
      <c r="WPU226" s="4"/>
      <c r="WPV226" s="4"/>
      <c r="WPW226" s="4"/>
      <c r="WPX226" s="4"/>
      <c r="WPY226" s="4"/>
      <c r="WPZ226" s="4"/>
      <c r="WQA226" s="4"/>
      <c r="WQB226" s="4"/>
      <c r="WQC226" s="4"/>
      <c r="WQD226" s="4"/>
      <c r="WQE226" s="4"/>
      <c r="WQF226" s="4"/>
      <c r="WQG226" s="4"/>
      <c r="WQH226" s="4"/>
      <c r="WQI226" s="4"/>
      <c r="WQJ226" s="4"/>
      <c r="WQK226" s="4"/>
      <c r="WQL226" s="4"/>
      <c r="WQM226" s="4"/>
      <c r="WQN226" s="4"/>
      <c r="WQO226" s="4"/>
      <c r="WQP226" s="4"/>
      <c r="WQQ226" s="4"/>
      <c r="WQR226" s="4"/>
      <c r="WQS226" s="4"/>
      <c r="WQT226" s="4"/>
      <c r="WQU226" s="4"/>
      <c r="WQV226" s="4"/>
      <c r="WQW226" s="4"/>
      <c r="WQX226" s="4"/>
      <c r="WQY226" s="4"/>
      <c r="WQZ226" s="4"/>
      <c r="WRA226" s="4"/>
      <c r="WRB226" s="4"/>
      <c r="WRC226" s="4"/>
      <c r="WRD226" s="4"/>
      <c r="WRE226" s="4"/>
      <c r="WRF226" s="4"/>
      <c r="WRG226" s="4"/>
      <c r="WRH226" s="4"/>
      <c r="WRI226" s="4"/>
      <c r="WRJ226" s="4"/>
      <c r="WRK226" s="4"/>
      <c r="WRL226" s="4"/>
      <c r="WRM226" s="4"/>
      <c r="WRN226" s="4"/>
      <c r="WRO226" s="4"/>
      <c r="WRP226" s="4"/>
      <c r="WRQ226" s="4"/>
      <c r="WRR226" s="4"/>
      <c r="WRS226" s="4"/>
      <c r="WRT226" s="4"/>
      <c r="WRU226" s="4"/>
      <c r="WRV226" s="4"/>
      <c r="WRW226" s="4"/>
      <c r="WRX226" s="4"/>
      <c r="WRY226" s="4"/>
      <c r="WRZ226" s="4"/>
      <c r="WSA226" s="4"/>
      <c r="WSB226" s="4"/>
      <c r="WSC226" s="4"/>
      <c r="WSD226" s="4"/>
      <c r="WSE226" s="4"/>
      <c r="WSF226" s="4"/>
      <c r="WSG226" s="4"/>
      <c r="WSH226" s="4"/>
      <c r="WSI226" s="4"/>
      <c r="WSJ226" s="4"/>
      <c r="WSK226" s="4"/>
      <c r="WSL226" s="4"/>
      <c r="WSM226" s="4"/>
      <c r="WSN226" s="4"/>
      <c r="WSO226" s="4"/>
      <c r="WSP226" s="4"/>
      <c r="WSQ226" s="4"/>
      <c r="WSR226" s="4"/>
      <c r="WSS226" s="4"/>
      <c r="WST226" s="4"/>
      <c r="WSU226" s="4"/>
      <c r="WSV226" s="4"/>
      <c r="WSW226" s="4"/>
      <c r="WSX226" s="4"/>
      <c r="WSY226" s="4"/>
      <c r="WSZ226" s="4"/>
      <c r="WTA226" s="4"/>
      <c r="WTB226" s="4"/>
      <c r="WTC226" s="4"/>
      <c r="WTD226" s="4"/>
      <c r="WTE226" s="4"/>
      <c r="WTF226" s="4"/>
      <c r="WTG226" s="4"/>
      <c r="WTH226" s="4"/>
      <c r="WTI226" s="4"/>
      <c r="WTJ226" s="4"/>
      <c r="WTK226" s="4"/>
      <c r="WTL226" s="4"/>
      <c r="WTM226" s="4"/>
      <c r="WTN226" s="4"/>
      <c r="WTO226" s="4"/>
      <c r="WTP226" s="4"/>
      <c r="WTQ226" s="4"/>
      <c r="WTR226" s="4"/>
      <c r="WTS226" s="4"/>
      <c r="WTT226" s="4"/>
      <c r="WTU226" s="4"/>
      <c r="WTV226" s="4"/>
      <c r="WTW226" s="4"/>
      <c r="WTX226" s="4"/>
      <c r="WTY226" s="4"/>
      <c r="WTZ226" s="4"/>
      <c r="WUA226" s="4"/>
      <c r="WUB226" s="4"/>
      <c r="WUC226" s="4"/>
      <c r="WUD226" s="4"/>
      <c r="WUE226" s="4"/>
      <c r="WUF226" s="4"/>
      <c r="WUG226" s="4"/>
      <c r="WUH226" s="4"/>
      <c r="WUI226" s="4"/>
      <c r="WUJ226" s="4"/>
      <c r="WUK226" s="4"/>
      <c r="WUL226" s="4"/>
      <c r="WUM226" s="4"/>
      <c r="WUN226" s="4"/>
      <c r="WUO226" s="4"/>
      <c r="WUP226" s="4"/>
      <c r="WUQ226" s="4"/>
      <c r="WUR226" s="4"/>
      <c r="WUS226" s="4"/>
      <c r="WUT226" s="4"/>
      <c r="WUU226" s="4"/>
      <c r="WUV226" s="4"/>
      <c r="WUW226" s="4"/>
      <c r="WUX226" s="4"/>
      <c r="WUY226" s="4"/>
      <c r="WUZ226" s="4"/>
      <c r="WVA226" s="4"/>
      <c r="WVB226" s="4"/>
      <c r="WVC226" s="4"/>
      <c r="WVD226" s="4"/>
      <c r="WVE226" s="4"/>
      <c r="WVF226" s="4"/>
      <c r="WVG226" s="4"/>
      <c r="WVH226" s="4"/>
      <c r="WVI226" s="4"/>
      <c r="WVJ226" s="4"/>
      <c r="WVK226" s="4"/>
      <c r="WVL226" s="4"/>
      <c r="WVM226" s="4"/>
      <c r="WVN226" s="4"/>
      <c r="WVO226" s="4"/>
      <c r="WVP226" s="4"/>
      <c r="WVQ226" s="4"/>
      <c r="WVR226" s="4"/>
      <c r="WVS226" s="4"/>
      <c r="WVT226" s="4"/>
      <c r="WVU226" s="4"/>
      <c r="WVV226" s="4"/>
      <c r="WVW226" s="4"/>
      <c r="WVX226" s="4"/>
      <c r="WVY226" s="4"/>
      <c r="WVZ226" s="4"/>
      <c r="WWA226" s="4"/>
      <c r="WWB226" s="4"/>
      <c r="WWC226" s="4"/>
      <c r="WWD226" s="4"/>
      <c r="WWE226" s="4"/>
      <c r="WWF226" s="4"/>
      <c r="WWG226" s="4"/>
      <c r="WWH226" s="4"/>
      <c r="WWI226" s="4"/>
      <c r="WWJ226" s="4"/>
      <c r="WWK226" s="4"/>
      <c r="WWL226" s="4"/>
      <c r="WWM226" s="4"/>
      <c r="WWN226" s="4"/>
      <c r="WWO226" s="4"/>
      <c r="WWP226" s="4"/>
      <c r="WWQ226" s="4"/>
      <c r="WWR226" s="4"/>
      <c r="WWS226" s="4"/>
      <c r="WWT226" s="4"/>
      <c r="WWU226" s="4"/>
      <c r="WWV226" s="4"/>
      <c r="WWW226" s="4"/>
      <c r="WWX226" s="4"/>
      <c r="WWY226" s="4"/>
      <c r="WWZ226" s="4"/>
      <c r="WXA226" s="4"/>
      <c r="WXB226" s="4"/>
      <c r="WXC226" s="4"/>
      <c r="WXD226" s="4"/>
      <c r="WXE226" s="4"/>
      <c r="WXF226" s="4"/>
      <c r="WXG226" s="4"/>
      <c r="WXH226" s="4"/>
      <c r="WXI226" s="4"/>
      <c r="WXJ226" s="4"/>
      <c r="WXK226" s="4"/>
      <c r="WXL226" s="4"/>
      <c r="WXM226" s="4"/>
      <c r="WXN226" s="4"/>
      <c r="WXO226" s="4"/>
      <c r="WXP226" s="4"/>
      <c r="WXQ226" s="4"/>
      <c r="WXR226" s="4"/>
      <c r="WXS226" s="4"/>
      <c r="WXT226" s="4"/>
      <c r="WXU226" s="4"/>
      <c r="WXV226" s="4"/>
      <c r="WXW226" s="4"/>
      <c r="WXX226" s="4"/>
      <c r="WXY226" s="4"/>
      <c r="WXZ226" s="4"/>
      <c r="WYA226" s="4"/>
      <c r="WYB226" s="4"/>
      <c r="WYC226" s="4"/>
      <c r="WYD226" s="4"/>
      <c r="WYE226" s="4"/>
      <c r="WYF226" s="4"/>
      <c r="WYG226" s="4"/>
      <c r="WYH226" s="4"/>
      <c r="WYI226" s="4"/>
      <c r="WYJ226" s="4"/>
      <c r="WYK226" s="4"/>
      <c r="WYL226" s="4"/>
      <c r="WYM226" s="4"/>
      <c r="WYN226" s="4"/>
      <c r="WYO226" s="4"/>
      <c r="WYP226" s="4"/>
      <c r="WYQ226" s="4"/>
      <c r="WYR226" s="4"/>
      <c r="WYS226" s="4"/>
      <c r="WYT226" s="4"/>
      <c r="WYU226" s="4"/>
      <c r="WYV226" s="4"/>
      <c r="WYW226" s="4"/>
      <c r="WYX226" s="4"/>
      <c r="WYY226" s="4"/>
      <c r="WYZ226" s="4"/>
      <c r="WZA226" s="4"/>
      <c r="WZB226" s="4"/>
      <c r="WZC226" s="4"/>
      <c r="WZD226" s="4"/>
      <c r="WZE226" s="4"/>
      <c r="WZF226" s="4"/>
      <c r="WZG226" s="4"/>
      <c r="WZH226" s="4"/>
      <c r="WZI226" s="4"/>
      <c r="WZJ226" s="4"/>
      <c r="WZK226" s="4"/>
      <c r="WZL226" s="4"/>
      <c r="WZM226" s="4"/>
      <c r="WZN226" s="4"/>
      <c r="WZO226" s="4"/>
      <c r="WZP226" s="4"/>
      <c r="WZQ226" s="4"/>
      <c r="WZR226" s="4"/>
      <c r="WZS226" s="4"/>
      <c r="WZT226" s="4"/>
      <c r="WZU226" s="4"/>
      <c r="WZV226" s="4"/>
      <c r="WZW226" s="4"/>
      <c r="WZX226" s="4"/>
      <c r="WZY226" s="4"/>
      <c r="WZZ226" s="4"/>
      <c r="XAA226" s="4"/>
      <c r="XAB226" s="4"/>
      <c r="XAC226" s="4"/>
      <c r="XAD226" s="4"/>
      <c r="XAE226" s="4"/>
      <c r="XAF226" s="4"/>
      <c r="XAG226" s="4"/>
      <c r="XAH226" s="4"/>
      <c r="XAI226" s="4"/>
      <c r="XAJ226" s="4"/>
      <c r="XAK226" s="4"/>
      <c r="XAL226" s="4"/>
      <c r="XAM226" s="4"/>
      <c r="XAN226" s="4"/>
      <c r="XAO226" s="4"/>
      <c r="XAP226" s="4"/>
      <c r="XAQ226" s="4"/>
      <c r="XAR226" s="4"/>
      <c r="XAS226" s="4"/>
      <c r="XAT226" s="4"/>
      <c r="XAU226" s="4"/>
      <c r="XAV226" s="4"/>
      <c r="XAW226" s="4"/>
      <c r="XAX226" s="4"/>
      <c r="XAY226" s="4"/>
      <c r="XAZ226" s="4"/>
      <c r="XBA226" s="4"/>
      <c r="XBB226" s="4"/>
      <c r="XBC226" s="4"/>
      <c r="XBD226" s="4"/>
      <c r="XBE226" s="4"/>
      <c r="XBF226" s="4"/>
      <c r="XBG226" s="4"/>
      <c r="XBH226" s="4"/>
      <c r="XBI226" s="4"/>
      <c r="XBJ226" s="4"/>
      <c r="XBK226" s="4"/>
      <c r="XBL226" s="4"/>
      <c r="XBM226" s="4"/>
      <c r="XBN226" s="4"/>
      <c r="XBO226" s="4"/>
      <c r="XBP226" s="4"/>
      <c r="XBQ226" s="4"/>
      <c r="XBR226" s="4"/>
      <c r="XBS226" s="4"/>
      <c r="XBT226" s="4"/>
      <c r="XBU226" s="4"/>
      <c r="XBV226" s="4"/>
      <c r="XBW226" s="4"/>
      <c r="XBX226" s="4"/>
      <c r="XBY226" s="4"/>
      <c r="XBZ226" s="4"/>
      <c r="XCA226" s="4"/>
      <c r="XCB226" s="4"/>
      <c r="XCC226" s="4"/>
      <c r="XCD226" s="4"/>
      <c r="XCE226" s="4"/>
      <c r="XCF226" s="4"/>
      <c r="XCG226" s="4"/>
      <c r="XCH226" s="4"/>
      <c r="XCI226" s="4"/>
      <c r="XCJ226" s="4"/>
      <c r="XCK226" s="4"/>
      <c r="XCL226" s="4"/>
      <c r="XCM226" s="4"/>
      <c r="XCN226" s="4"/>
      <c r="XCO226" s="4"/>
      <c r="XCP226" s="4"/>
      <c r="XCQ226" s="4"/>
      <c r="XCR226" s="4"/>
      <c r="XCS226" s="4"/>
      <c r="XCT226" s="4"/>
      <c r="XCU226" s="4"/>
      <c r="XCV226" s="4"/>
      <c r="XCW226" s="4"/>
      <c r="XCX226" s="4"/>
      <c r="XCY226" s="4"/>
      <c r="XCZ226" s="4"/>
      <c r="XDA226" s="4"/>
      <c r="XDB226" s="4"/>
      <c r="XDC226" s="4"/>
      <c r="XDD226" s="4"/>
      <c r="XDE226" s="4"/>
      <c r="XDF226" s="4"/>
      <c r="XDG226" s="4"/>
      <c r="XDH226" s="4"/>
      <c r="XDI226" s="4"/>
      <c r="XDJ226" s="4"/>
      <c r="XDK226" s="4"/>
      <c r="XDL226" s="4"/>
      <c r="XDM226" s="4"/>
      <c r="XDN226" s="4"/>
      <c r="XDO226" s="4"/>
      <c r="XDP226" s="4"/>
      <c r="XDQ226" s="4"/>
      <c r="XDR226" s="4"/>
      <c r="XDS226" s="4"/>
      <c r="XDT226" s="4"/>
      <c r="XDU226" s="4"/>
      <c r="XDV226" s="4"/>
      <c r="XDW226" s="4"/>
      <c r="XDX226" s="4"/>
      <c r="XDY226" s="4"/>
      <c r="XDZ226" s="4"/>
      <c r="XEA226" s="4"/>
      <c r="XEB226" s="4"/>
      <c r="XEC226" s="4"/>
      <c r="XED226" s="4"/>
      <c r="XEE226" s="4"/>
      <c r="XEF226" s="4"/>
      <c r="XEG226" s="4"/>
      <c r="XEH226" s="4"/>
      <c r="XEI226" s="4"/>
      <c r="XEJ226" s="4"/>
      <c r="XEK226" s="4"/>
      <c r="XEL226" s="4"/>
      <c r="XEM226" s="4"/>
      <c r="XEN226" s="4"/>
      <c r="XEO226" s="4"/>
      <c r="XEP226" s="4"/>
      <c r="XEQ226" s="4"/>
      <c r="XER226" s="4"/>
      <c r="XES226" s="4"/>
      <c r="XET226" s="4"/>
      <c r="XEU226" s="4"/>
      <c r="XEV226" s="4"/>
      <c r="XEW226" s="4"/>
      <c r="XEX226" s="4"/>
      <c r="XEY226" s="4"/>
      <c r="XEZ226" s="4"/>
      <c r="XFA226" s="4"/>
      <c r="XFB226" s="4"/>
      <c r="XFC226" s="4"/>
    </row>
    <row r="227" customFormat="false" ht="13.8" hidden="false" customHeight="false" outlineLevel="0" collapsed="false">
      <c r="A227" s="78"/>
      <c r="B227" s="21" t="s">
        <v>68</v>
      </c>
      <c r="C227" s="15" t="s">
        <v>69</v>
      </c>
      <c r="D227" s="21" t="n">
        <v>150</v>
      </c>
      <c r="E227" s="27" t="n">
        <f aca="false">BD227*150/100</f>
        <v>3.06</v>
      </c>
      <c r="F227" s="27" t="n">
        <f aca="false">BE227*150/100</f>
        <v>4.8</v>
      </c>
      <c r="G227" s="27" t="n">
        <f aca="false">BF227*150/100</f>
        <v>20.445</v>
      </c>
      <c r="H227" s="27" t="n">
        <f aca="false">BG227*150/100</f>
        <v>136.5</v>
      </c>
      <c r="I227" s="27" t="n">
        <f aca="false">BH227*150/100</f>
        <v>0</v>
      </c>
      <c r="J227" s="27" t="n">
        <f aca="false">BI227*150/100</f>
        <v>0.135</v>
      </c>
      <c r="K227" s="27" t="n">
        <f aca="false">BJ227*150/100</f>
        <v>0.105</v>
      </c>
      <c r="L227" s="27" t="n">
        <f aca="false">BK227*150/100</f>
        <v>18.165</v>
      </c>
      <c r="M227" s="27" t="n">
        <f aca="false">BL227*150/100</f>
        <v>36.975</v>
      </c>
      <c r="N227" s="27" t="n">
        <f aca="false">BM227*150/100</f>
        <v>27.75</v>
      </c>
      <c r="O227" s="27" t="n">
        <f aca="false">BN227*150/100</f>
        <v>86.595</v>
      </c>
      <c r="P227" s="27" t="n">
        <f aca="false">BO227*150/100</f>
        <v>1.005</v>
      </c>
      <c r="AC227" s="27" t="n">
        <v>3.2</v>
      </c>
      <c r="AD227" s="27" t="n">
        <v>5.2</v>
      </c>
      <c r="AE227" s="27" t="n">
        <v>19.8</v>
      </c>
      <c r="AF227" s="27" t="n">
        <v>139.4</v>
      </c>
      <c r="AG227" s="27" t="n">
        <v>23.8</v>
      </c>
      <c r="AH227" s="27" t="n">
        <v>0.12</v>
      </c>
      <c r="AI227" s="27" t="n">
        <v>0.11</v>
      </c>
      <c r="AJ227" s="27" t="n">
        <v>10.2</v>
      </c>
      <c r="AK227" s="27" t="n">
        <v>39</v>
      </c>
      <c r="AL227" s="27" t="n">
        <v>28</v>
      </c>
      <c r="AM227" s="27" t="n">
        <v>84</v>
      </c>
      <c r="AN227" s="27" t="n">
        <v>1.03</v>
      </c>
      <c r="BD227" s="27" t="n">
        <v>2.04</v>
      </c>
      <c r="BE227" s="27" t="n">
        <v>3.2</v>
      </c>
      <c r="BF227" s="27" t="n">
        <v>13.63</v>
      </c>
      <c r="BG227" s="27" t="n">
        <v>91</v>
      </c>
      <c r="BH227" s="27"/>
      <c r="BI227" s="27" t="n">
        <v>0.09</v>
      </c>
      <c r="BJ227" s="27" t="n">
        <v>0.07</v>
      </c>
      <c r="BK227" s="27" t="n">
        <v>12.11</v>
      </c>
      <c r="BL227" s="27" t="n">
        <v>24.65</v>
      </c>
      <c r="BM227" s="27" t="n">
        <v>18.5</v>
      </c>
      <c r="BN227" s="27" t="n">
        <v>57.73</v>
      </c>
      <c r="BO227" s="27" t="n">
        <v>0.67</v>
      </c>
      <c r="WAQ227" s="2"/>
      <c r="WAR227" s="2"/>
      <c r="WAS227" s="2"/>
      <c r="WAT227" s="2"/>
      <c r="WAU227" s="2"/>
      <c r="WAV227" s="2"/>
      <c r="WAW227" s="2"/>
      <c r="WAX227" s="2"/>
      <c r="WAY227" s="2"/>
      <c r="WAZ227" s="2"/>
      <c r="WBA227" s="2"/>
      <c r="WBB227" s="2"/>
      <c r="WBC227" s="2"/>
      <c r="WBD227" s="2"/>
      <c r="WBE227" s="2"/>
      <c r="WBF227" s="2"/>
      <c r="WBG227" s="2"/>
      <c r="WBH227" s="2"/>
      <c r="WBI227" s="2"/>
      <c r="WBJ227" s="2"/>
      <c r="WBK227" s="2"/>
      <c r="WBL227" s="2"/>
      <c r="WBM227" s="2"/>
      <c r="WBN227" s="2"/>
      <c r="WBO227" s="2"/>
      <c r="WBP227" s="2"/>
      <c r="WBQ227" s="2"/>
      <c r="WBR227" s="2"/>
      <c r="WBS227" s="2"/>
      <c r="WBT227" s="2"/>
      <c r="WBU227" s="2"/>
      <c r="WBV227" s="2"/>
      <c r="WBW227" s="2"/>
      <c r="WBX227" s="2"/>
      <c r="WBY227" s="2"/>
      <c r="WBZ227" s="2"/>
      <c r="WCA227" s="2"/>
      <c r="WCB227" s="2"/>
      <c r="WCC227" s="2"/>
      <c r="WCD227" s="2"/>
      <c r="WCE227" s="2"/>
      <c r="WCF227" s="2"/>
      <c r="WCG227" s="2"/>
      <c r="WCH227" s="2"/>
      <c r="WCI227" s="2"/>
      <c r="WCJ227" s="2"/>
      <c r="WCK227" s="2"/>
      <c r="WCL227" s="2"/>
      <c r="WCM227" s="2"/>
      <c r="WCN227" s="2"/>
      <c r="WCO227" s="2"/>
      <c r="WCP227" s="2"/>
      <c r="WCQ227" s="2"/>
      <c r="WCR227" s="2"/>
      <c r="WCS227" s="2"/>
      <c r="WCT227" s="2"/>
      <c r="WCU227" s="2"/>
      <c r="WCV227" s="2"/>
      <c r="WCW227" s="2"/>
      <c r="WCX227" s="2"/>
      <c r="WCY227" s="2"/>
      <c r="WCZ227" s="2"/>
      <c r="WDA227" s="2"/>
      <c r="WDB227" s="2"/>
      <c r="WDC227" s="2"/>
      <c r="WDD227" s="2"/>
      <c r="WDE227" s="2"/>
      <c r="WDF227" s="2"/>
      <c r="WDG227" s="2"/>
      <c r="WDH227" s="2"/>
      <c r="WDI227" s="2"/>
      <c r="WDJ227" s="2"/>
      <c r="WDK227" s="2"/>
      <c r="WDL227" s="2"/>
      <c r="WDM227" s="2"/>
      <c r="WDN227" s="2"/>
      <c r="WDO227" s="2"/>
      <c r="WDP227" s="2"/>
      <c r="WDQ227" s="2"/>
      <c r="WDR227" s="2"/>
      <c r="WDS227" s="2"/>
      <c r="WDT227" s="2"/>
      <c r="WDU227" s="2"/>
      <c r="WDV227" s="2"/>
      <c r="WDW227" s="2"/>
      <c r="WDX227" s="2"/>
      <c r="WDY227" s="2"/>
      <c r="WDZ227" s="2"/>
      <c r="WEA227" s="2"/>
      <c r="WEB227" s="2"/>
      <c r="WEC227" s="2"/>
      <c r="WED227" s="2"/>
      <c r="WEE227" s="2"/>
      <c r="WEF227" s="2"/>
      <c r="WEG227" s="2"/>
      <c r="WEH227" s="2"/>
      <c r="WEI227" s="2"/>
      <c r="WEJ227" s="2"/>
      <c r="WEK227" s="2"/>
      <c r="WEL227" s="2"/>
      <c r="WEM227" s="2"/>
      <c r="WEN227" s="2"/>
      <c r="WEO227" s="2"/>
      <c r="WEP227" s="2"/>
      <c r="WEQ227" s="2"/>
      <c r="WER227" s="2"/>
      <c r="WES227" s="2"/>
      <c r="WET227" s="2"/>
      <c r="WEU227" s="2"/>
      <c r="WEV227" s="2"/>
      <c r="WEW227" s="2"/>
      <c r="WEX227" s="2"/>
      <c r="WEY227" s="2"/>
      <c r="WEZ227" s="2"/>
      <c r="WFA227" s="2"/>
      <c r="WFB227" s="2"/>
      <c r="WFC227" s="2"/>
      <c r="WFD227" s="2"/>
      <c r="WFE227" s="2"/>
      <c r="WFF227" s="2"/>
      <c r="WFG227" s="2"/>
      <c r="WFH227" s="2"/>
      <c r="WFI227" s="2"/>
      <c r="WFJ227" s="2"/>
      <c r="WFK227" s="2"/>
      <c r="WFL227" s="2"/>
      <c r="WFM227" s="2"/>
      <c r="WFN227" s="2"/>
      <c r="WFO227" s="2"/>
      <c r="WFP227" s="2"/>
      <c r="WFQ227" s="2"/>
      <c r="WFR227" s="2"/>
      <c r="WFS227" s="2"/>
      <c r="WFT227" s="2"/>
      <c r="WFU227" s="2"/>
      <c r="WFV227" s="2"/>
      <c r="WFW227" s="2"/>
      <c r="WFX227" s="2"/>
      <c r="WFY227" s="2"/>
      <c r="WFZ227" s="2"/>
      <c r="WGA227" s="2"/>
      <c r="WGB227" s="2"/>
      <c r="WGC227" s="2"/>
      <c r="WGD227" s="2"/>
      <c r="WGE227" s="2"/>
      <c r="WGF227" s="2"/>
      <c r="WGG227" s="2"/>
      <c r="WGH227" s="2"/>
      <c r="WGI227" s="2"/>
      <c r="WGJ227" s="2"/>
      <c r="WGK227" s="2"/>
      <c r="WGL227" s="2"/>
      <c r="WGM227" s="2"/>
      <c r="WGN227" s="2"/>
      <c r="WGO227" s="2"/>
      <c r="WGP227" s="2"/>
      <c r="WGQ227" s="2"/>
      <c r="WGR227" s="2"/>
      <c r="WGS227" s="2"/>
      <c r="WGT227" s="2"/>
      <c r="WGU227" s="2"/>
      <c r="WGV227" s="2"/>
      <c r="WGW227" s="2"/>
      <c r="WGX227" s="2"/>
      <c r="WGY227" s="2"/>
      <c r="WGZ227" s="2"/>
      <c r="WHA227" s="2"/>
      <c r="WHB227" s="2"/>
      <c r="WHC227" s="2"/>
      <c r="WHD227" s="2"/>
      <c r="WHE227" s="2"/>
      <c r="WHF227" s="2"/>
      <c r="WHG227" s="2"/>
      <c r="WHH227" s="2"/>
      <c r="WHI227" s="2"/>
      <c r="WHJ227" s="2"/>
      <c r="WHK227" s="2"/>
      <c r="WHL227" s="2"/>
      <c r="WHM227" s="2"/>
      <c r="WHN227" s="2"/>
      <c r="WHO227" s="2"/>
      <c r="WHP227" s="2"/>
      <c r="WHQ227" s="2"/>
      <c r="WHR227" s="2"/>
      <c r="WHS227" s="2"/>
      <c r="WHT227" s="2"/>
      <c r="WHU227" s="2"/>
      <c r="WHV227" s="2"/>
      <c r="WHW227" s="2"/>
      <c r="WHX227" s="2"/>
      <c r="WHY227" s="2"/>
      <c r="WHZ227" s="2"/>
      <c r="WIA227" s="2"/>
      <c r="WIB227" s="2"/>
      <c r="WIC227" s="2"/>
      <c r="WID227" s="2"/>
      <c r="WIE227" s="2"/>
      <c r="WIF227" s="2"/>
      <c r="WIG227" s="2"/>
      <c r="WIH227" s="2"/>
      <c r="WII227" s="2"/>
      <c r="WIJ227" s="2"/>
      <c r="WIK227" s="2"/>
      <c r="WIL227" s="2"/>
      <c r="WIM227" s="2"/>
      <c r="WIN227" s="2"/>
      <c r="WIO227" s="2"/>
      <c r="WIP227" s="2"/>
      <c r="WIQ227" s="2"/>
      <c r="WIR227" s="2"/>
      <c r="WIS227" s="2"/>
      <c r="WIT227" s="2"/>
      <c r="WIU227" s="2"/>
      <c r="WIV227" s="2"/>
      <c r="WIW227" s="2"/>
      <c r="WIX227" s="2"/>
      <c r="WIY227" s="2"/>
      <c r="WIZ227" s="2"/>
      <c r="WJA227" s="2"/>
      <c r="WJB227" s="2"/>
      <c r="WJC227" s="2"/>
      <c r="WJD227" s="2"/>
      <c r="WJE227" s="2"/>
      <c r="WJF227" s="2"/>
      <c r="WJG227" s="2"/>
      <c r="WJH227" s="2"/>
      <c r="WJI227" s="2"/>
      <c r="WJJ227" s="2"/>
      <c r="WJK227" s="2"/>
      <c r="WJL227" s="2"/>
      <c r="WJM227" s="2"/>
      <c r="WJN227" s="2"/>
      <c r="WJO227" s="2"/>
      <c r="WJP227" s="2"/>
      <c r="WJQ227" s="2"/>
      <c r="WJR227" s="2"/>
      <c r="WJS227" s="2"/>
      <c r="WJT227" s="2"/>
      <c r="WJU227" s="2"/>
      <c r="WJV227" s="2"/>
      <c r="WJW227" s="2"/>
      <c r="WJX227" s="2"/>
      <c r="WJY227" s="2"/>
      <c r="WJZ227" s="2"/>
      <c r="WKA227" s="2"/>
      <c r="WKB227" s="2"/>
      <c r="WKC227" s="2"/>
      <c r="WKD227" s="2"/>
      <c r="WKE227" s="2"/>
      <c r="WKF227" s="2"/>
      <c r="WKG227" s="2"/>
      <c r="WKH227" s="2"/>
      <c r="WKI227" s="2"/>
      <c r="WKJ227" s="2"/>
      <c r="WKK227" s="2"/>
      <c r="WKL227" s="2"/>
      <c r="WKM227" s="2"/>
      <c r="WKN227" s="2"/>
      <c r="WKO227" s="2"/>
      <c r="WKP227" s="2"/>
      <c r="WKQ227" s="2"/>
      <c r="WKR227" s="2"/>
      <c r="WKS227" s="2"/>
      <c r="WKT227" s="2"/>
      <c r="WKU227" s="2"/>
      <c r="WKV227" s="2"/>
      <c r="WKW227" s="2"/>
      <c r="WKX227" s="2"/>
      <c r="WKY227" s="2"/>
      <c r="WKZ227" s="2"/>
      <c r="WLA227" s="2"/>
      <c r="WLB227" s="2"/>
      <c r="WLC227" s="2"/>
      <c r="WLD227" s="2"/>
      <c r="WLE227" s="2"/>
      <c r="WLF227" s="2"/>
      <c r="WLG227" s="2"/>
      <c r="WLH227" s="2"/>
      <c r="WLI227" s="2"/>
      <c r="WLJ227" s="2"/>
      <c r="WLK227" s="2"/>
      <c r="WLL227" s="2"/>
      <c r="WLM227" s="2"/>
      <c r="WLN227" s="2"/>
      <c r="WLO227" s="2"/>
      <c r="WLP227" s="2"/>
      <c r="WLQ227" s="2"/>
      <c r="WLR227" s="2"/>
      <c r="WLS227" s="2"/>
      <c r="WLT227" s="2"/>
      <c r="WLU227" s="2"/>
      <c r="WLV227" s="2"/>
      <c r="WLW227" s="2"/>
      <c r="WLX227" s="2"/>
      <c r="WLY227" s="2"/>
      <c r="WLZ227" s="2"/>
      <c r="WMA227" s="2"/>
      <c r="WMB227" s="2"/>
      <c r="WMC227" s="2"/>
      <c r="WMD227" s="2"/>
      <c r="WME227" s="2"/>
      <c r="WMF227" s="2"/>
      <c r="WMG227" s="2"/>
      <c r="WMH227" s="2"/>
      <c r="WMI227" s="2"/>
      <c r="WMJ227" s="2"/>
      <c r="WMK227" s="2"/>
      <c r="WML227" s="2"/>
      <c r="WMM227" s="2"/>
      <c r="WMN227" s="2"/>
      <c r="WMO227" s="2"/>
      <c r="WMP227" s="2"/>
      <c r="WMQ227" s="2"/>
      <c r="WMR227" s="2"/>
      <c r="WMS227" s="2"/>
      <c r="WMT227" s="2"/>
      <c r="WMU227" s="2"/>
      <c r="WMV227" s="2"/>
      <c r="WMW227" s="2"/>
      <c r="WMX227" s="2"/>
      <c r="WMY227" s="2"/>
      <c r="WMZ227" s="2"/>
      <c r="WNA227" s="2"/>
      <c r="WNB227" s="2"/>
      <c r="WNC227" s="2"/>
      <c r="WND227" s="2"/>
      <c r="WNE227" s="2"/>
      <c r="WNF227" s="2"/>
      <c r="WNG227" s="2"/>
      <c r="WNH227" s="2"/>
      <c r="WNI227" s="2"/>
      <c r="WNJ227" s="2"/>
      <c r="WNK227" s="2"/>
      <c r="WNL227" s="2"/>
      <c r="WNM227" s="2"/>
      <c r="WNN227" s="2"/>
      <c r="WNO227" s="2"/>
      <c r="WNP227" s="2"/>
      <c r="WNQ227" s="2"/>
      <c r="WNR227" s="2"/>
      <c r="WNS227" s="2"/>
      <c r="WNT227" s="2"/>
      <c r="WNU227" s="2"/>
      <c r="WNV227" s="2"/>
      <c r="WNW227" s="2"/>
      <c r="WNX227" s="2"/>
      <c r="WNY227" s="2"/>
      <c r="WNZ227" s="2"/>
      <c r="WOA227" s="2"/>
      <c r="WOB227" s="2"/>
      <c r="WOC227" s="2"/>
      <c r="WOD227" s="3"/>
      <c r="WOE227" s="3"/>
      <c r="WOF227" s="3"/>
      <c r="WOG227" s="3"/>
      <c r="WOH227" s="3"/>
      <c r="WOI227" s="3"/>
      <c r="WOJ227" s="3"/>
      <c r="WOK227" s="3"/>
      <c r="WOL227" s="3"/>
      <c r="WOM227" s="3"/>
      <c r="WON227" s="3"/>
      <c r="WOO227" s="3"/>
      <c r="WOP227" s="3"/>
      <c r="WOQ227" s="3"/>
      <c r="WOR227" s="3"/>
      <c r="WOS227" s="3"/>
      <c r="WOT227" s="3"/>
      <c r="WOU227" s="3"/>
      <c r="WOV227" s="3"/>
      <c r="WOW227" s="3"/>
      <c r="WOX227" s="3"/>
      <c r="WOY227" s="3"/>
      <c r="WOZ227" s="3"/>
      <c r="WPA227" s="3"/>
      <c r="WPB227" s="3"/>
      <c r="WPC227" s="3"/>
      <c r="WPD227" s="3"/>
      <c r="WPE227" s="3"/>
      <c r="WPF227" s="3"/>
      <c r="WPG227" s="3"/>
      <c r="WPH227" s="3"/>
      <c r="WPI227" s="3"/>
      <c r="WPJ227" s="3"/>
      <c r="WPK227" s="3"/>
      <c r="WPL227" s="3"/>
      <c r="WPM227" s="3"/>
      <c r="WPN227" s="3"/>
      <c r="WPO227" s="3"/>
      <c r="WPP227" s="3"/>
      <c r="WPQ227" s="3"/>
      <c r="WPR227" s="3"/>
      <c r="WPS227" s="3"/>
      <c r="WPT227" s="3"/>
      <c r="WPU227" s="3"/>
      <c r="WPV227" s="3"/>
      <c r="WPW227" s="3"/>
      <c r="WPX227" s="3"/>
      <c r="WPY227" s="3"/>
      <c r="WPZ227" s="3"/>
      <c r="WQA227" s="3"/>
      <c r="WQB227" s="3"/>
      <c r="WQC227" s="3"/>
      <c r="WQD227" s="3"/>
      <c r="WQE227" s="3"/>
      <c r="WQF227" s="3"/>
      <c r="WQG227" s="3"/>
      <c r="WQH227" s="3"/>
      <c r="WQI227" s="3"/>
      <c r="WQJ227" s="3"/>
      <c r="WQK227" s="3"/>
      <c r="WQL227" s="3"/>
      <c r="WQM227" s="3"/>
      <c r="WQN227" s="3"/>
      <c r="WQO227" s="3"/>
      <c r="WQP227" s="3"/>
      <c r="WQQ227" s="3"/>
      <c r="WQR227" s="3"/>
      <c r="WQS227" s="3"/>
      <c r="WQT227" s="3"/>
      <c r="WQU227" s="3"/>
      <c r="WQV227" s="3"/>
      <c r="WQW227" s="3"/>
      <c r="WQX227" s="3"/>
      <c r="WQY227" s="3"/>
      <c r="WQZ227" s="3"/>
      <c r="WRA227" s="3"/>
      <c r="WRB227" s="3"/>
      <c r="WRC227" s="3"/>
      <c r="WRD227" s="3"/>
      <c r="WRE227" s="3"/>
      <c r="WRF227" s="3"/>
      <c r="WRG227" s="4"/>
      <c r="WRH227" s="4"/>
      <c r="WRI227" s="4"/>
      <c r="WRJ227" s="4"/>
      <c r="WRK227" s="4"/>
      <c r="WRL227" s="4"/>
      <c r="WRM227" s="4"/>
      <c r="WRN227" s="4"/>
      <c r="WRO227" s="4"/>
      <c r="WRP227" s="4"/>
      <c r="WRQ227" s="4"/>
      <c r="WRR227" s="4"/>
      <c r="WRS227" s="4"/>
      <c r="WRT227" s="4"/>
      <c r="WRU227" s="4"/>
      <c r="WRV227" s="4"/>
      <c r="WRW227" s="4"/>
      <c r="WRX227" s="4"/>
      <c r="WRY227" s="4"/>
      <c r="WRZ227" s="4"/>
      <c r="WSA227" s="4"/>
      <c r="WSB227" s="4"/>
      <c r="WSC227" s="4"/>
      <c r="WSD227" s="4"/>
      <c r="WSE227" s="4"/>
      <c r="WSF227" s="4"/>
      <c r="WSG227" s="4"/>
      <c r="WSH227" s="4"/>
      <c r="WSI227" s="4"/>
      <c r="WSJ227" s="4"/>
      <c r="WSK227" s="4"/>
      <c r="WSL227" s="4"/>
      <c r="WSM227" s="4"/>
      <c r="WSN227" s="4"/>
      <c r="WSO227" s="4"/>
      <c r="WSP227" s="4"/>
      <c r="WSQ227" s="4"/>
      <c r="WSR227" s="4"/>
      <c r="WSS227" s="4"/>
      <c r="WST227" s="4"/>
      <c r="WSU227" s="4"/>
      <c r="WSV227" s="4"/>
      <c r="WSW227" s="4"/>
      <c r="WSX227" s="4"/>
      <c r="WSY227" s="4"/>
      <c r="WSZ227" s="4"/>
      <c r="WTA227" s="4"/>
      <c r="WTB227" s="4"/>
      <c r="WTC227" s="4"/>
      <c r="WTD227" s="4"/>
      <c r="WTE227" s="4"/>
      <c r="WTF227" s="4"/>
      <c r="WTG227" s="4"/>
      <c r="WTH227" s="4"/>
      <c r="WTI227" s="4"/>
      <c r="WTJ227" s="4"/>
      <c r="WTK227" s="4"/>
      <c r="WTL227" s="4"/>
      <c r="WTM227" s="4"/>
      <c r="WTN227" s="4"/>
      <c r="WTO227" s="4"/>
      <c r="WTP227" s="4"/>
      <c r="WTQ227" s="4"/>
      <c r="WTR227" s="4"/>
      <c r="WTS227" s="4"/>
      <c r="WTT227" s="4"/>
      <c r="WTU227" s="4"/>
      <c r="WTV227" s="4"/>
      <c r="WTW227" s="4"/>
      <c r="WTX227" s="4"/>
      <c r="WTY227" s="4"/>
      <c r="WTZ227" s="4"/>
      <c r="WUA227" s="4"/>
      <c r="WUB227" s="4"/>
      <c r="WUC227" s="4"/>
      <c r="WUD227" s="4"/>
      <c r="WUE227" s="4"/>
      <c r="WUF227" s="4"/>
      <c r="WUG227" s="4"/>
      <c r="WUH227" s="4"/>
      <c r="WUI227" s="4"/>
      <c r="WUJ227" s="4"/>
      <c r="WUK227" s="4"/>
      <c r="WUL227" s="4"/>
      <c r="WUM227" s="4"/>
      <c r="WUN227" s="4"/>
      <c r="WUO227" s="4"/>
      <c r="WUP227" s="4"/>
      <c r="WUQ227" s="4"/>
      <c r="WUR227" s="4"/>
      <c r="WUS227" s="4"/>
      <c r="WUT227" s="4"/>
      <c r="WUU227" s="4"/>
      <c r="WUV227" s="4"/>
      <c r="WUW227" s="4"/>
      <c r="WUX227" s="4"/>
      <c r="WUY227" s="4"/>
      <c r="WUZ227" s="4"/>
      <c r="WVA227" s="4"/>
      <c r="WVB227" s="4"/>
      <c r="WVC227" s="4"/>
      <c r="WVD227" s="4"/>
      <c r="WVE227" s="4"/>
      <c r="WVF227" s="4"/>
      <c r="WVG227" s="4"/>
      <c r="WVH227" s="4"/>
      <c r="WVI227" s="4"/>
      <c r="WVJ227" s="4"/>
      <c r="WVK227" s="4"/>
      <c r="WVL227" s="4"/>
      <c r="WVM227" s="4"/>
      <c r="WVN227" s="4"/>
      <c r="WVO227" s="4"/>
      <c r="WVP227" s="4"/>
      <c r="WVQ227" s="4"/>
      <c r="WVR227" s="4"/>
      <c r="WVS227" s="4"/>
      <c r="WVT227" s="4"/>
      <c r="WVU227" s="4"/>
      <c r="WVV227" s="4"/>
      <c r="WVW227" s="4"/>
      <c r="WVX227" s="4"/>
      <c r="WVY227" s="4"/>
      <c r="WVZ227" s="4"/>
      <c r="WWA227" s="4"/>
      <c r="WWB227" s="4"/>
      <c r="WWC227" s="4"/>
      <c r="WWD227" s="4"/>
      <c r="WWE227" s="4"/>
      <c r="WWF227" s="4"/>
      <c r="WWG227" s="4"/>
      <c r="WWH227" s="4"/>
      <c r="WWI227" s="4"/>
      <c r="WWJ227" s="4"/>
      <c r="WWK227" s="4"/>
      <c r="WWL227" s="4"/>
      <c r="WWM227" s="4"/>
      <c r="WWN227" s="4"/>
      <c r="WWO227" s="4"/>
      <c r="WWP227" s="4"/>
      <c r="WWQ227" s="4"/>
      <c r="WWR227" s="4"/>
      <c r="WWS227" s="4"/>
      <c r="WWT227" s="4"/>
      <c r="WWU227" s="4"/>
      <c r="WWV227" s="4"/>
      <c r="WWW227" s="4"/>
      <c r="WWX227" s="4"/>
      <c r="WWY227" s="4"/>
      <c r="WWZ227" s="4"/>
      <c r="WXA227" s="4"/>
      <c r="WXB227" s="4"/>
      <c r="WXC227" s="4"/>
      <c r="WXD227" s="4"/>
      <c r="WXE227" s="4"/>
      <c r="WXF227" s="4"/>
      <c r="WXG227" s="4"/>
      <c r="WXH227" s="4"/>
      <c r="WXI227" s="4"/>
      <c r="WXJ227" s="4"/>
      <c r="WXK227" s="4"/>
      <c r="WXL227" s="4"/>
      <c r="WXM227" s="4"/>
      <c r="WXN227" s="4"/>
      <c r="WXO227" s="4"/>
      <c r="WXP227" s="4"/>
      <c r="WXQ227" s="4"/>
      <c r="WXR227" s="4"/>
      <c r="WXS227" s="4"/>
      <c r="WXT227" s="4"/>
      <c r="WXU227" s="4"/>
      <c r="WXV227" s="4"/>
      <c r="WXW227" s="4"/>
      <c r="WXX227" s="4"/>
      <c r="WXY227" s="4"/>
      <c r="WXZ227" s="4"/>
      <c r="WYA227" s="4"/>
      <c r="WYB227" s="4"/>
      <c r="WYC227" s="4"/>
      <c r="WYD227" s="4"/>
      <c r="WYE227" s="4"/>
      <c r="WYF227" s="4"/>
      <c r="WYG227" s="4"/>
      <c r="WYH227" s="4"/>
      <c r="WYI227" s="4"/>
      <c r="WYJ227" s="4"/>
      <c r="WYK227" s="4"/>
      <c r="WYL227" s="4"/>
      <c r="WYM227" s="4"/>
      <c r="WYN227" s="4"/>
      <c r="WYO227" s="4"/>
      <c r="WYP227" s="4"/>
      <c r="WYQ227" s="4"/>
      <c r="WYR227" s="4"/>
      <c r="WYS227" s="4"/>
      <c r="WYT227" s="4"/>
      <c r="WYU227" s="4"/>
      <c r="WYV227" s="4"/>
      <c r="WYW227" s="4"/>
      <c r="WYX227" s="4"/>
      <c r="WYY227" s="4"/>
      <c r="WYZ227" s="4"/>
      <c r="WZA227" s="4"/>
      <c r="WZB227" s="4"/>
      <c r="WZC227" s="4"/>
      <c r="WZD227" s="4"/>
      <c r="WZE227" s="4"/>
      <c r="WZF227" s="4"/>
      <c r="WZG227" s="4"/>
      <c r="WZH227" s="4"/>
      <c r="WZI227" s="4"/>
      <c r="WZJ227" s="4"/>
      <c r="WZK227" s="4"/>
      <c r="WZL227" s="4"/>
      <c r="WZM227" s="4"/>
      <c r="WZN227" s="4"/>
      <c r="WZO227" s="4"/>
      <c r="WZP227" s="4"/>
      <c r="WZQ227" s="4"/>
      <c r="WZR227" s="4"/>
      <c r="WZS227" s="4"/>
      <c r="WZT227" s="4"/>
      <c r="WZU227" s="4"/>
      <c r="WZV227" s="4"/>
      <c r="WZW227" s="4"/>
      <c r="WZX227" s="4"/>
      <c r="WZY227" s="4"/>
      <c r="WZZ227" s="4"/>
      <c r="XAA227" s="4"/>
      <c r="XAB227" s="4"/>
      <c r="XAC227" s="4"/>
      <c r="XAD227" s="4"/>
      <c r="XAE227" s="4"/>
      <c r="XAF227" s="4"/>
      <c r="XAG227" s="4"/>
      <c r="XAH227" s="4"/>
      <c r="XAI227" s="4"/>
      <c r="XAJ227" s="4"/>
      <c r="XAK227" s="4"/>
      <c r="XAL227" s="4"/>
      <c r="XAM227" s="4"/>
      <c r="XAN227" s="4"/>
      <c r="XAO227" s="4"/>
      <c r="XAP227" s="4"/>
      <c r="XAQ227" s="4"/>
      <c r="XAR227" s="4"/>
      <c r="XAS227" s="4"/>
      <c r="XAT227" s="4"/>
      <c r="XAU227" s="4"/>
      <c r="XAV227" s="4"/>
      <c r="XAW227" s="4"/>
      <c r="XAX227" s="4"/>
      <c r="XAY227" s="4"/>
      <c r="XAZ227" s="4"/>
      <c r="XBA227" s="4"/>
      <c r="XBB227" s="4"/>
      <c r="XBC227" s="4"/>
      <c r="XBD227" s="4"/>
      <c r="XBE227" s="4"/>
      <c r="XBF227" s="4"/>
      <c r="XBG227" s="4"/>
      <c r="XBH227" s="4"/>
      <c r="XBI227" s="4"/>
      <c r="XBJ227" s="4"/>
      <c r="XBK227" s="4"/>
      <c r="XBL227" s="4"/>
      <c r="XBM227" s="4"/>
      <c r="XBN227" s="4"/>
      <c r="XBO227" s="4"/>
      <c r="XBP227" s="4"/>
      <c r="XBQ227" s="4"/>
      <c r="XBR227" s="4"/>
      <c r="XBS227" s="4"/>
      <c r="XBT227" s="4"/>
      <c r="XBU227" s="4"/>
      <c r="XBV227" s="4"/>
      <c r="XBW227" s="4"/>
      <c r="XBX227" s="4"/>
      <c r="XBY227" s="4"/>
      <c r="XBZ227" s="4"/>
      <c r="XCA227" s="4"/>
      <c r="XCB227" s="4"/>
      <c r="XCC227" s="4"/>
      <c r="XCD227" s="4"/>
      <c r="XCE227" s="4"/>
      <c r="XCF227" s="4"/>
      <c r="XCG227" s="4"/>
      <c r="XCH227" s="4"/>
      <c r="XCI227" s="4"/>
      <c r="XCJ227" s="4"/>
      <c r="XCK227" s="4"/>
      <c r="XCL227" s="4"/>
      <c r="XCM227" s="4"/>
      <c r="XCN227" s="4"/>
      <c r="XCO227" s="4"/>
      <c r="XCP227" s="4"/>
      <c r="XCQ227" s="4"/>
      <c r="XCR227" s="4"/>
      <c r="XCS227" s="4"/>
      <c r="XCT227" s="4"/>
      <c r="XCU227" s="4"/>
      <c r="XCV227" s="4"/>
      <c r="XCW227" s="4"/>
      <c r="XCX227" s="4"/>
      <c r="XCY227" s="4"/>
      <c r="XCZ227" s="4"/>
      <c r="XDA227" s="4"/>
      <c r="XDB227" s="4"/>
      <c r="XDC227" s="4"/>
      <c r="XDD227" s="4"/>
      <c r="XDE227" s="4"/>
      <c r="XDF227" s="4"/>
      <c r="XDG227" s="4"/>
      <c r="XDH227" s="4"/>
      <c r="XDI227" s="4"/>
      <c r="XDJ227" s="4"/>
      <c r="XDK227" s="4"/>
      <c r="XDL227" s="4"/>
      <c r="XDM227" s="4"/>
      <c r="XDN227" s="4"/>
      <c r="XDO227" s="4"/>
      <c r="XDP227" s="4"/>
      <c r="XDQ227" s="4"/>
      <c r="XDR227" s="4"/>
      <c r="XDS227" s="4"/>
      <c r="XDT227" s="4"/>
      <c r="XDU227" s="4"/>
      <c r="XDV227" s="4"/>
      <c r="XDW227" s="4"/>
      <c r="XDX227" s="4"/>
      <c r="XDY227" s="4"/>
      <c r="XDZ227" s="4"/>
      <c r="XEA227" s="4"/>
      <c r="XEB227" s="4"/>
      <c r="XEC227" s="4"/>
      <c r="XED227" s="4"/>
      <c r="XEE227" s="4"/>
      <c r="XEF227" s="4"/>
      <c r="XEG227" s="4"/>
      <c r="XEH227" s="4"/>
      <c r="XEI227" s="4"/>
      <c r="XEJ227" s="4"/>
      <c r="XEK227" s="4"/>
      <c r="XEL227" s="4"/>
      <c r="XEM227" s="4"/>
      <c r="XEN227" s="4"/>
      <c r="XEO227" s="4"/>
      <c r="XEP227" s="4"/>
      <c r="XEQ227" s="4"/>
      <c r="XER227" s="4"/>
      <c r="XES227" s="4"/>
      <c r="XET227" s="4"/>
      <c r="XEU227" s="4"/>
      <c r="XEV227" s="4"/>
      <c r="XEW227" s="4"/>
      <c r="XEX227" s="4"/>
      <c r="XEY227" s="4"/>
      <c r="XEZ227" s="4"/>
      <c r="XFA227" s="4"/>
      <c r="XFB227" s="4"/>
      <c r="XFC227" s="4"/>
    </row>
    <row r="228" s="35" customFormat="true" ht="13.8" hidden="false" customHeight="false" outlineLevel="0" collapsed="false">
      <c r="A228" s="78"/>
      <c r="B228" s="21" t="s">
        <v>31</v>
      </c>
      <c r="C228" s="26" t="s">
        <v>153</v>
      </c>
      <c r="D228" s="21" t="n">
        <v>34</v>
      </c>
      <c r="E228" s="27" t="n">
        <f aca="false">BD228*34/35</f>
        <v>2.04971428571429</v>
      </c>
      <c r="F228" s="27" t="n">
        <f aca="false">BE228*34/35</f>
        <v>3.4</v>
      </c>
      <c r="G228" s="27" t="n">
        <f aca="false">BF228*34/35</f>
        <v>25.16</v>
      </c>
      <c r="H228" s="27" t="n">
        <f aca="false">BG228*34/35</f>
        <v>139.4</v>
      </c>
      <c r="I228" s="27" t="n">
        <f aca="false">BH228*34/35</f>
        <v>0</v>
      </c>
      <c r="J228" s="27" t="n">
        <f aca="false">BI228*34/35</f>
        <v>0</v>
      </c>
      <c r="K228" s="27" t="n">
        <f aca="false">BJ228*34/35</f>
        <v>0</v>
      </c>
      <c r="L228" s="27" t="n">
        <f aca="false">BK228*34/35</f>
        <v>0</v>
      </c>
      <c r="M228" s="27" t="n">
        <f aca="false">BL228*34/35</f>
        <v>0</v>
      </c>
      <c r="N228" s="27" t="n">
        <f aca="false">BM228*34/35</f>
        <v>0</v>
      </c>
      <c r="O228" s="27" t="n">
        <f aca="false">BN228*34/35</f>
        <v>0</v>
      </c>
      <c r="P228" s="27" t="n">
        <f aca="false">BO228*34/35</f>
        <v>0</v>
      </c>
      <c r="BD228" s="27" t="n">
        <v>2.11</v>
      </c>
      <c r="BE228" s="27" t="n">
        <v>3.5</v>
      </c>
      <c r="BF228" s="27" t="n">
        <v>25.9</v>
      </c>
      <c r="BG228" s="27" t="n">
        <v>143.5</v>
      </c>
      <c r="BH228" s="27"/>
      <c r="BI228" s="27"/>
      <c r="BJ228" s="27"/>
      <c r="BK228" s="27"/>
      <c r="BL228" s="27"/>
      <c r="BM228" s="27"/>
      <c r="BN228" s="27"/>
      <c r="BO228" s="27"/>
      <c r="WAQ228" s="36"/>
      <c r="WAR228" s="36"/>
      <c r="WAS228" s="36"/>
      <c r="WAT228" s="36"/>
      <c r="WAU228" s="36"/>
      <c r="WAV228" s="36"/>
      <c r="WAW228" s="36"/>
      <c r="WAX228" s="36"/>
      <c r="WAY228" s="36"/>
      <c r="WAZ228" s="36"/>
      <c r="WBA228" s="36"/>
      <c r="WBB228" s="36"/>
      <c r="WBC228" s="36"/>
      <c r="WBD228" s="36"/>
      <c r="WBE228" s="36"/>
      <c r="WBF228" s="36"/>
      <c r="WBG228" s="36"/>
      <c r="WBH228" s="36"/>
      <c r="WBI228" s="36"/>
      <c r="WBJ228" s="36"/>
      <c r="WBK228" s="36"/>
      <c r="WBL228" s="36"/>
      <c r="WBM228" s="36"/>
      <c r="WBN228" s="36"/>
      <c r="WBO228" s="36"/>
      <c r="WBP228" s="36"/>
      <c r="WBQ228" s="36"/>
      <c r="WBR228" s="36"/>
      <c r="WBS228" s="36"/>
      <c r="WBT228" s="36"/>
      <c r="WBU228" s="36"/>
      <c r="WBV228" s="36"/>
      <c r="WBW228" s="36"/>
      <c r="WBX228" s="36"/>
      <c r="WBY228" s="36"/>
      <c r="WBZ228" s="36"/>
      <c r="WCA228" s="36"/>
      <c r="WCB228" s="36"/>
      <c r="WCC228" s="36"/>
      <c r="WCD228" s="36"/>
      <c r="WCE228" s="36"/>
      <c r="WCF228" s="36"/>
      <c r="WCG228" s="36"/>
      <c r="WCH228" s="36"/>
      <c r="WCI228" s="36"/>
      <c r="WCJ228" s="36"/>
      <c r="WCK228" s="36"/>
      <c r="WCL228" s="36"/>
      <c r="WCM228" s="36"/>
      <c r="WCN228" s="36"/>
      <c r="WCO228" s="36"/>
      <c r="WCP228" s="36"/>
      <c r="WCQ228" s="36"/>
      <c r="WCR228" s="36"/>
      <c r="WCS228" s="36"/>
      <c r="WCT228" s="36"/>
      <c r="WCU228" s="36"/>
      <c r="WCV228" s="36"/>
      <c r="WCW228" s="36"/>
      <c r="WCX228" s="36"/>
      <c r="WCY228" s="36"/>
      <c r="WCZ228" s="36"/>
      <c r="WDA228" s="36"/>
      <c r="WDB228" s="36"/>
      <c r="WDC228" s="36"/>
      <c r="WDD228" s="36"/>
      <c r="WDE228" s="36"/>
      <c r="WDF228" s="36"/>
      <c r="WDG228" s="36"/>
      <c r="WDH228" s="36"/>
      <c r="WDI228" s="36"/>
      <c r="WDJ228" s="36"/>
      <c r="WDK228" s="36"/>
      <c r="WDL228" s="36"/>
      <c r="WDM228" s="36"/>
      <c r="WDN228" s="36"/>
      <c r="WDO228" s="36"/>
      <c r="WDP228" s="36"/>
      <c r="WDQ228" s="36"/>
      <c r="WDR228" s="36"/>
      <c r="WDS228" s="36"/>
      <c r="WDT228" s="36"/>
      <c r="WDU228" s="36"/>
      <c r="WDV228" s="36"/>
      <c r="WDW228" s="36"/>
      <c r="WDX228" s="36"/>
      <c r="WDY228" s="36"/>
      <c r="WDZ228" s="36"/>
      <c r="WEA228" s="36"/>
      <c r="WEB228" s="36"/>
      <c r="WEC228" s="36"/>
      <c r="WED228" s="36"/>
      <c r="WEE228" s="36"/>
      <c r="WEF228" s="36"/>
      <c r="WEG228" s="36"/>
      <c r="WEH228" s="36"/>
      <c r="WEI228" s="36"/>
      <c r="WEJ228" s="36"/>
      <c r="WEK228" s="36"/>
      <c r="WEL228" s="36"/>
      <c r="WEM228" s="36"/>
      <c r="WEN228" s="36"/>
      <c r="WEO228" s="36"/>
      <c r="WEP228" s="36"/>
      <c r="WEQ228" s="36"/>
      <c r="WER228" s="36"/>
      <c r="WES228" s="36"/>
      <c r="WET228" s="36"/>
      <c r="WEU228" s="36"/>
      <c r="WEV228" s="36"/>
      <c r="WEW228" s="36"/>
      <c r="WEX228" s="36"/>
      <c r="WEY228" s="36"/>
      <c r="WEZ228" s="36"/>
      <c r="WFA228" s="36"/>
      <c r="WFB228" s="36"/>
      <c r="WFC228" s="36"/>
      <c r="WFD228" s="36"/>
      <c r="WFE228" s="36"/>
      <c r="WFF228" s="36"/>
      <c r="WFG228" s="36"/>
      <c r="WFH228" s="36"/>
      <c r="WFI228" s="36"/>
      <c r="WFJ228" s="36"/>
      <c r="WFK228" s="36"/>
      <c r="WFL228" s="36"/>
      <c r="WFM228" s="36"/>
      <c r="WFN228" s="36"/>
      <c r="WFO228" s="36"/>
      <c r="WFP228" s="36"/>
      <c r="WFQ228" s="36"/>
      <c r="WFR228" s="36"/>
      <c r="WFS228" s="36"/>
      <c r="WFT228" s="36"/>
      <c r="WFU228" s="36"/>
      <c r="WFV228" s="36"/>
      <c r="WFW228" s="36"/>
      <c r="WFX228" s="36"/>
      <c r="WFY228" s="36"/>
      <c r="WFZ228" s="36"/>
      <c r="WGA228" s="36"/>
      <c r="WGB228" s="36"/>
      <c r="WGC228" s="36"/>
      <c r="WGD228" s="36"/>
      <c r="WGE228" s="36"/>
      <c r="WGF228" s="36"/>
      <c r="WGG228" s="36"/>
      <c r="WGH228" s="36"/>
      <c r="WGI228" s="36"/>
      <c r="WGJ228" s="36"/>
      <c r="WGK228" s="36"/>
      <c r="WGL228" s="36"/>
      <c r="WGM228" s="36"/>
      <c r="WGN228" s="36"/>
      <c r="WGO228" s="36"/>
      <c r="WGP228" s="36"/>
      <c r="WGQ228" s="36"/>
      <c r="WGR228" s="36"/>
      <c r="WGS228" s="36"/>
      <c r="WGT228" s="36"/>
      <c r="WGU228" s="36"/>
      <c r="WGV228" s="36"/>
      <c r="WGW228" s="36"/>
      <c r="WGX228" s="36"/>
      <c r="WGY228" s="36"/>
      <c r="WGZ228" s="36"/>
      <c r="WHA228" s="36"/>
      <c r="WHB228" s="36"/>
      <c r="WHC228" s="36"/>
      <c r="WHD228" s="36"/>
      <c r="WHE228" s="36"/>
      <c r="WHF228" s="36"/>
      <c r="WHG228" s="36"/>
      <c r="WHH228" s="36"/>
      <c r="WHI228" s="36"/>
      <c r="WHJ228" s="36"/>
      <c r="WHK228" s="36"/>
      <c r="WHL228" s="36"/>
      <c r="WHM228" s="36"/>
      <c r="WHN228" s="36"/>
      <c r="WHO228" s="36"/>
      <c r="WHP228" s="36"/>
      <c r="WHQ228" s="36"/>
      <c r="WHR228" s="36"/>
      <c r="WHS228" s="36"/>
      <c r="WHT228" s="36"/>
      <c r="WHU228" s="36"/>
      <c r="WHV228" s="36"/>
      <c r="WHW228" s="36"/>
      <c r="WHX228" s="36"/>
      <c r="WHY228" s="36"/>
      <c r="WHZ228" s="36"/>
      <c r="WIA228" s="36"/>
      <c r="WIB228" s="36"/>
      <c r="WIC228" s="36"/>
      <c r="WID228" s="36"/>
      <c r="WIE228" s="36"/>
      <c r="WIF228" s="36"/>
      <c r="WIG228" s="36"/>
      <c r="WIH228" s="36"/>
      <c r="WII228" s="36"/>
      <c r="WIJ228" s="36"/>
      <c r="WIK228" s="36"/>
      <c r="WIL228" s="36"/>
      <c r="WIM228" s="36"/>
      <c r="WIN228" s="36"/>
      <c r="WIO228" s="36"/>
      <c r="WIP228" s="36"/>
      <c r="WIQ228" s="36"/>
      <c r="WIR228" s="36"/>
      <c r="WIS228" s="36"/>
      <c r="WIT228" s="36"/>
      <c r="WIU228" s="36"/>
      <c r="WIV228" s="36"/>
      <c r="WIW228" s="36"/>
      <c r="WIX228" s="36"/>
      <c r="WIY228" s="36"/>
      <c r="WIZ228" s="36"/>
      <c r="WJA228" s="36"/>
      <c r="WJB228" s="36"/>
      <c r="WJC228" s="36"/>
      <c r="WJD228" s="36"/>
      <c r="WJE228" s="36"/>
      <c r="WJF228" s="36"/>
      <c r="WJG228" s="36"/>
      <c r="WJH228" s="36"/>
      <c r="WJI228" s="36"/>
      <c r="WJJ228" s="36"/>
      <c r="WJK228" s="36"/>
      <c r="WJL228" s="36"/>
      <c r="WJM228" s="36"/>
      <c r="WJN228" s="36"/>
      <c r="WJO228" s="36"/>
      <c r="WJP228" s="36"/>
      <c r="WJQ228" s="36"/>
      <c r="WJR228" s="36"/>
      <c r="WJS228" s="36"/>
      <c r="WJT228" s="36"/>
      <c r="WJU228" s="36"/>
      <c r="WJV228" s="36"/>
      <c r="WJW228" s="36"/>
      <c r="WJX228" s="36"/>
      <c r="WJY228" s="36"/>
      <c r="WJZ228" s="36"/>
      <c r="WKA228" s="36"/>
      <c r="WKB228" s="36"/>
      <c r="WKC228" s="36"/>
      <c r="WKD228" s="36"/>
      <c r="WKE228" s="36"/>
      <c r="WKF228" s="36"/>
      <c r="WKG228" s="36"/>
      <c r="WKH228" s="36"/>
      <c r="WKI228" s="36"/>
      <c r="WKJ228" s="36"/>
      <c r="WKK228" s="36"/>
      <c r="WKL228" s="36"/>
      <c r="WKM228" s="36"/>
      <c r="WKN228" s="36"/>
      <c r="WKO228" s="36"/>
      <c r="WKP228" s="36"/>
      <c r="WKQ228" s="36"/>
      <c r="WKR228" s="36"/>
      <c r="WKS228" s="36"/>
      <c r="WKT228" s="36"/>
      <c r="WKU228" s="36"/>
      <c r="WKV228" s="36"/>
      <c r="WKW228" s="36"/>
      <c r="WKX228" s="36"/>
      <c r="WKY228" s="36"/>
      <c r="WKZ228" s="36"/>
      <c r="WLA228" s="36"/>
      <c r="WLB228" s="36"/>
      <c r="WLC228" s="36"/>
      <c r="WLD228" s="36"/>
      <c r="WLE228" s="36"/>
      <c r="WLF228" s="36"/>
      <c r="WLG228" s="36"/>
      <c r="WLH228" s="36"/>
      <c r="WLI228" s="36"/>
      <c r="WLJ228" s="36"/>
      <c r="WLK228" s="36"/>
      <c r="WLL228" s="36"/>
      <c r="WLM228" s="36"/>
      <c r="WLN228" s="36"/>
      <c r="WLO228" s="36"/>
      <c r="WLP228" s="36"/>
      <c r="WLQ228" s="36"/>
      <c r="WLR228" s="36"/>
      <c r="WLS228" s="36"/>
      <c r="WLT228" s="36"/>
      <c r="WLU228" s="36"/>
      <c r="WLV228" s="36"/>
      <c r="WLW228" s="36"/>
      <c r="WLX228" s="36"/>
      <c r="WLY228" s="36"/>
      <c r="WLZ228" s="36"/>
      <c r="WMA228" s="36"/>
      <c r="WMB228" s="36"/>
      <c r="WMC228" s="36"/>
      <c r="WMD228" s="36"/>
      <c r="WME228" s="36"/>
      <c r="WMF228" s="36"/>
      <c r="WMG228" s="36"/>
      <c r="WMH228" s="36"/>
      <c r="WMI228" s="36"/>
      <c r="WMJ228" s="36"/>
      <c r="WMK228" s="36"/>
      <c r="WML228" s="36"/>
      <c r="WMM228" s="36"/>
      <c r="WMN228" s="36"/>
      <c r="WMO228" s="36"/>
      <c r="WMP228" s="36"/>
      <c r="WMQ228" s="36"/>
      <c r="WMR228" s="36"/>
      <c r="WMS228" s="36"/>
      <c r="WMT228" s="36"/>
      <c r="WMU228" s="36"/>
      <c r="WMV228" s="36"/>
      <c r="WMW228" s="36"/>
      <c r="WMX228" s="36"/>
      <c r="WMY228" s="36"/>
      <c r="WMZ228" s="36"/>
      <c r="WNA228" s="36"/>
      <c r="WNB228" s="36"/>
      <c r="WNC228" s="36"/>
      <c r="WND228" s="36"/>
      <c r="WNE228" s="36"/>
      <c r="WNF228" s="36"/>
      <c r="WNG228" s="36"/>
      <c r="WNH228" s="36"/>
      <c r="WNI228" s="36"/>
      <c r="WNJ228" s="36"/>
      <c r="WNK228" s="36"/>
      <c r="WNL228" s="36"/>
      <c r="WNM228" s="36"/>
      <c r="WNN228" s="36"/>
      <c r="WNO228" s="36"/>
      <c r="WNP228" s="36"/>
      <c r="WNQ228" s="36"/>
      <c r="WNR228" s="36"/>
      <c r="WNS228" s="36"/>
      <c r="WNT228" s="36"/>
      <c r="WNU228" s="36"/>
      <c r="WNV228" s="36"/>
      <c r="WNW228" s="36"/>
      <c r="WNX228" s="36"/>
      <c r="WNY228" s="36"/>
      <c r="WNZ228" s="36"/>
      <c r="WOA228" s="36"/>
      <c r="WOB228" s="36"/>
      <c r="WOC228" s="36"/>
      <c r="WOD228" s="37"/>
      <c r="WOE228" s="37"/>
      <c r="WOF228" s="37"/>
      <c r="WOG228" s="37"/>
      <c r="WOH228" s="37"/>
      <c r="WOI228" s="37"/>
      <c r="WOJ228" s="37"/>
      <c r="WOK228" s="37"/>
      <c r="WOL228" s="37"/>
      <c r="WOM228" s="37"/>
      <c r="WON228" s="37"/>
      <c r="WOO228" s="37"/>
      <c r="WOP228" s="37"/>
      <c r="WOQ228" s="37"/>
      <c r="WOR228" s="37"/>
      <c r="WOS228" s="37"/>
      <c r="WOT228" s="37"/>
      <c r="WOU228" s="37"/>
      <c r="WOV228" s="37"/>
      <c r="WOW228" s="37"/>
      <c r="WOX228" s="37"/>
      <c r="WOY228" s="37"/>
      <c r="WOZ228" s="37"/>
      <c r="WPA228" s="37"/>
      <c r="WPB228" s="37"/>
      <c r="WPC228" s="37"/>
      <c r="WPD228" s="37"/>
      <c r="WPE228" s="37"/>
      <c r="WPF228" s="37"/>
      <c r="WPG228" s="37"/>
      <c r="WPH228" s="37"/>
      <c r="WPI228" s="37"/>
      <c r="WPJ228" s="37"/>
      <c r="WPK228" s="37"/>
      <c r="WPL228" s="37"/>
      <c r="WPM228" s="37"/>
      <c r="WPN228" s="37"/>
      <c r="WPO228" s="37"/>
      <c r="WPP228" s="37"/>
      <c r="WPQ228" s="37"/>
      <c r="WPR228" s="37"/>
      <c r="WPS228" s="37"/>
      <c r="WPT228" s="37"/>
      <c r="WPU228" s="37"/>
      <c r="WPV228" s="37"/>
      <c r="WPW228" s="37"/>
      <c r="WPX228" s="37"/>
      <c r="WPY228" s="37"/>
      <c r="WPZ228" s="37"/>
      <c r="WQA228" s="37"/>
      <c r="WQB228" s="37"/>
      <c r="WQC228" s="37"/>
      <c r="WQD228" s="37"/>
      <c r="WQE228" s="37"/>
      <c r="WQF228" s="37"/>
      <c r="WQG228" s="37"/>
      <c r="WQH228" s="37"/>
      <c r="WQI228" s="37"/>
      <c r="WQJ228" s="37"/>
      <c r="WQK228" s="37"/>
      <c r="WQL228" s="37"/>
      <c r="WQM228" s="37"/>
      <c r="WQN228" s="37"/>
      <c r="WQO228" s="37"/>
      <c r="WQP228" s="37"/>
      <c r="WQQ228" s="37"/>
      <c r="WQR228" s="37"/>
      <c r="WQS228" s="37"/>
      <c r="WQT228" s="37"/>
      <c r="WQU228" s="37"/>
      <c r="WQV228" s="37"/>
      <c r="WQW228" s="37"/>
      <c r="WQX228" s="37"/>
      <c r="WQY228" s="37"/>
      <c r="WQZ228" s="37"/>
      <c r="WRA228" s="37"/>
      <c r="WRB228" s="37"/>
      <c r="WRC228" s="37"/>
      <c r="WRD228" s="37"/>
      <c r="WRE228" s="37"/>
      <c r="WRF228" s="37"/>
      <c r="WRG228" s="4"/>
      <c r="XFD228" s="4"/>
    </row>
    <row r="229" customFormat="false" ht="13.8" hidden="false" customHeight="false" outlineLevel="0" collapsed="false">
      <c r="A229" s="78"/>
      <c r="B229" s="21" t="s">
        <v>31</v>
      </c>
      <c r="C229" s="26" t="s">
        <v>32</v>
      </c>
      <c r="D229" s="21" t="n">
        <v>30</v>
      </c>
      <c r="E229" s="27" t="n">
        <f aca="false">BD229*30/20</f>
        <v>2.04</v>
      </c>
      <c r="F229" s="27" t="n">
        <f aca="false">BE229*30/20</f>
        <v>0.36</v>
      </c>
      <c r="G229" s="27" t="n">
        <f aca="false">BF229*30/20</f>
        <v>10.08</v>
      </c>
      <c r="H229" s="27" t="n">
        <f aca="false">BG229*30/20</f>
        <v>51.24</v>
      </c>
      <c r="I229" s="27" t="n">
        <f aca="false">BH229*30/20</f>
        <v>0</v>
      </c>
      <c r="J229" s="27" t="n">
        <f aca="false">BI229*30/20</f>
        <v>0.045</v>
      </c>
      <c r="K229" s="27" t="n">
        <f aca="false">BJ229*30/20</f>
        <v>0.03</v>
      </c>
      <c r="L229" s="27" t="n">
        <f aca="false">BK229*30/20</f>
        <v>0</v>
      </c>
      <c r="M229" s="27" t="n">
        <f aca="false">BL229*30/20</f>
        <v>13.515</v>
      </c>
      <c r="N229" s="27" t="n">
        <f aca="false">BM229*30/20</f>
        <v>14.115</v>
      </c>
      <c r="O229" s="27" t="n">
        <f aca="false">BN229*30/20</f>
        <v>45.21</v>
      </c>
      <c r="P229" s="27" t="n">
        <f aca="false">BO229*30/20</f>
        <v>1.125</v>
      </c>
      <c r="Q229" s="27" t="n">
        <v>1.7</v>
      </c>
      <c r="R229" s="27" t="n">
        <v>0.3</v>
      </c>
      <c r="S229" s="27" t="n">
        <v>8.4</v>
      </c>
      <c r="T229" s="27" t="n">
        <v>42.7</v>
      </c>
      <c r="U229" s="27"/>
      <c r="V229" s="27" t="n">
        <v>0.04</v>
      </c>
      <c r="W229" s="27" t="n">
        <v>0.02</v>
      </c>
      <c r="X229" s="27"/>
      <c r="Y229" s="27" t="n">
        <v>11.26</v>
      </c>
      <c r="Z229" s="27" t="n">
        <v>11.76</v>
      </c>
      <c r="AA229" s="27" t="n">
        <v>37.68</v>
      </c>
      <c r="AB229" s="27" t="n">
        <v>0.94</v>
      </c>
      <c r="BD229" s="27" t="n">
        <v>1.36</v>
      </c>
      <c r="BE229" s="27" t="n">
        <v>0.24</v>
      </c>
      <c r="BF229" s="27" t="n">
        <v>6.72</v>
      </c>
      <c r="BG229" s="27" t="n">
        <v>34.16</v>
      </c>
      <c r="BH229" s="27"/>
      <c r="BI229" s="27" t="n">
        <v>0.03</v>
      </c>
      <c r="BJ229" s="27" t="n">
        <v>0.02</v>
      </c>
      <c r="BK229" s="27"/>
      <c r="BL229" s="27" t="n">
        <v>9.01</v>
      </c>
      <c r="BM229" s="27" t="n">
        <v>9.41</v>
      </c>
      <c r="BN229" s="27" t="n">
        <v>30.14</v>
      </c>
      <c r="BO229" s="27" t="n">
        <v>0.75</v>
      </c>
    </row>
    <row r="230" customFormat="false" ht="17.15" hidden="false" customHeight="true" outlineLevel="0" collapsed="false">
      <c r="A230" s="78"/>
      <c r="B230" s="21" t="s">
        <v>31</v>
      </c>
      <c r="C230" s="15" t="s">
        <v>33</v>
      </c>
      <c r="D230" s="21" t="n">
        <v>40</v>
      </c>
      <c r="E230" s="27" t="n">
        <f aca="false">BD230*40/40</f>
        <v>2.96</v>
      </c>
      <c r="F230" s="27" t="n">
        <f aca="false">BE230*40/40</f>
        <v>0.36</v>
      </c>
      <c r="G230" s="27" t="n">
        <f aca="false">BF230*40/40</f>
        <v>21.1</v>
      </c>
      <c r="H230" s="27" t="n">
        <f aca="false">BG230*40/40</f>
        <v>93.78</v>
      </c>
      <c r="I230" s="27" t="n">
        <f aca="false">BH230*40/40</f>
        <v>0</v>
      </c>
      <c r="J230" s="27" t="n">
        <f aca="false">BI230*40/40</f>
        <v>0</v>
      </c>
      <c r="K230" s="27" t="n">
        <f aca="false">BJ230*40/40</f>
        <v>0.02</v>
      </c>
      <c r="L230" s="27" t="n">
        <f aca="false">BK230*40/40</f>
        <v>0</v>
      </c>
      <c r="M230" s="27" t="n">
        <f aca="false">BL230*40/40</f>
        <v>8</v>
      </c>
      <c r="N230" s="27" t="n">
        <f aca="false">BM230*40/40</f>
        <v>5.6</v>
      </c>
      <c r="O230" s="27" t="n">
        <f aca="false">BN230*40/40</f>
        <v>26</v>
      </c>
      <c r="P230" s="27" t="n">
        <f aca="false">BO230*40/40</f>
        <v>0.44</v>
      </c>
      <c r="Q230" s="27" t="n">
        <v>3.03</v>
      </c>
      <c r="R230" s="27" t="n">
        <v>0.36</v>
      </c>
      <c r="S230" s="27" t="n">
        <v>19.64</v>
      </c>
      <c r="T230" s="27" t="n">
        <v>93.77</v>
      </c>
      <c r="U230" s="27"/>
      <c r="V230" s="27"/>
      <c r="W230" s="27" t="n">
        <v>0.013</v>
      </c>
      <c r="X230" s="27"/>
      <c r="Y230" s="27" t="n">
        <v>8</v>
      </c>
      <c r="Z230" s="27" t="n">
        <v>5.6</v>
      </c>
      <c r="AA230" s="27" t="n">
        <v>26</v>
      </c>
      <c r="AB230" s="27" t="n">
        <v>0.44</v>
      </c>
      <c r="AC230" s="27" t="n">
        <v>3</v>
      </c>
      <c r="AD230" s="27" t="n">
        <f aca="false">AP230*40/40</f>
        <v>0</v>
      </c>
      <c r="AE230" s="27" t="n">
        <f aca="false">AQ230*40/40</f>
        <v>0</v>
      </c>
      <c r="AF230" s="27" t="n">
        <f aca="false">AR230*40/40</f>
        <v>0</v>
      </c>
      <c r="AG230" s="27" t="n">
        <f aca="false">AS230*40/40</f>
        <v>0</v>
      </c>
      <c r="AH230" s="27" t="n">
        <f aca="false">AT230*40/40</f>
        <v>0</v>
      </c>
      <c r="AI230" s="27" t="n">
        <f aca="false">AU230*40/40</f>
        <v>0</v>
      </c>
      <c r="AJ230" s="27" t="n">
        <f aca="false">AV230*40/40</f>
        <v>0</v>
      </c>
      <c r="AK230" s="27" t="n">
        <f aca="false">AW230*40/40</f>
        <v>0</v>
      </c>
      <c r="AL230" s="27" t="n">
        <f aca="false">AX230*40/40</f>
        <v>0</v>
      </c>
      <c r="AM230" s="27" t="n">
        <f aca="false">AY230*40/40</f>
        <v>0</v>
      </c>
      <c r="AN230" s="27" t="n">
        <f aca="false">AZ230*40/40</f>
        <v>0</v>
      </c>
      <c r="BD230" s="27" t="n">
        <v>2.96</v>
      </c>
      <c r="BE230" s="27" t="n">
        <v>0.36</v>
      </c>
      <c r="BF230" s="27" t="n">
        <v>21.1</v>
      </c>
      <c r="BG230" s="27" t="n">
        <v>93.78</v>
      </c>
      <c r="BH230" s="27"/>
      <c r="BI230" s="27"/>
      <c r="BJ230" s="27" t="n">
        <v>0.02</v>
      </c>
      <c r="BK230" s="27"/>
      <c r="BL230" s="27" t="n">
        <v>8</v>
      </c>
      <c r="BM230" s="27" t="n">
        <v>5.6</v>
      </c>
      <c r="BN230" s="27" t="n">
        <v>26</v>
      </c>
      <c r="BO230" s="27" t="n">
        <v>0.44</v>
      </c>
      <c r="WAQ230" s="2"/>
      <c r="WAR230" s="2"/>
      <c r="WAS230" s="2"/>
      <c r="WAT230" s="2"/>
      <c r="WAU230" s="2"/>
      <c r="WAV230" s="2"/>
      <c r="WAW230" s="2"/>
      <c r="WAX230" s="2"/>
      <c r="WAY230" s="2"/>
      <c r="WAZ230" s="2"/>
      <c r="WBA230" s="2"/>
      <c r="WBB230" s="2"/>
      <c r="WBC230" s="2"/>
      <c r="WBD230" s="2"/>
      <c r="WBE230" s="2"/>
      <c r="WBF230" s="2"/>
      <c r="WBG230" s="2"/>
      <c r="WBH230" s="2"/>
      <c r="WBI230" s="2"/>
      <c r="WBJ230" s="2"/>
      <c r="WBK230" s="2"/>
      <c r="WBL230" s="2"/>
      <c r="WBM230" s="2"/>
      <c r="WBN230" s="2"/>
      <c r="WBO230" s="2"/>
      <c r="WBP230" s="2"/>
      <c r="WBQ230" s="2"/>
      <c r="WBR230" s="2"/>
      <c r="WBS230" s="2"/>
      <c r="WBT230" s="2"/>
      <c r="WBU230" s="2"/>
      <c r="WBV230" s="2"/>
      <c r="WBW230" s="2"/>
      <c r="WBX230" s="2"/>
      <c r="WBY230" s="2"/>
      <c r="WBZ230" s="2"/>
      <c r="WCA230" s="2"/>
      <c r="WCB230" s="2"/>
      <c r="WCC230" s="2"/>
      <c r="WCD230" s="2"/>
      <c r="WCE230" s="2"/>
      <c r="WCF230" s="2"/>
      <c r="WCG230" s="2"/>
      <c r="WCH230" s="2"/>
      <c r="WCI230" s="2"/>
      <c r="WCJ230" s="2"/>
      <c r="WCK230" s="2"/>
      <c r="WCL230" s="2"/>
      <c r="WCM230" s="2"/>
      <c r="WCN230" s="2"/>
      <c r="WCO230" s="2"/>
      <c r="WCP230" s="2"/>
      <c r="WCQ230" s="2"/>
      <c r="WCR230" s="2"/>
      <c r="WCS230" s="2"/>
      <c r="WCT230" s="2"/>
      <c r="WCU230" s="2"/>
      <c r="WCV230" s="2"/>
      <c r="WCW230" s="2"/>
      <c r="WCX230" s="2"/>
      <c r="WCY230" s="2"/>
      <c r="WCZ230" s="2"/>
      <c r="WDA230" s="2"/>
      <c r="WDB230" s="2"/>
      <c r="WDC230" s="2"/>
      <c r="WDD230" s="2"/>
      <c r="WDE230" s="2"/>
      <c r="WDF230" s="2"/>
      <c r="WDG230" s="2"/>
      <c r="WDH230" s="2"/>
      <c r="WDI230" s="2"/>
      <c r="WDJ230" s="2"/>
      <c r="WDK230" s="2"/>
      <c r="WDL230" s="2"/>
      <c r="WDM230" s="2"/>
      <c r="WDN230" s="2"/>
      <c r="WDO230" s="2"/>
      <c r="WDP230" s="2"/>
      <c r="WDQ230" s="2"/>
      <c r="WDR230" s="2"/>
      <c r="WDS230" s="2"/>
      <c r="WDT230" s="2"/>
      <c r="WDU230" s="2"/>
      <c r="WDV230" s="2"/>
      <c r="WDW230" s="2"/>
      <c r="WDX230" s="2"/>
      <c r="WDY230" s="2"/>
      <c r="WDZ230" s="2"/>
      <c r="WEA230" s="2"/>
      <c r="WEB230" s="2"/>
      <c r="WEC230" s="2"/>
      <c r="WED230" s="2"/>
      <c r="WEE230" s="2"/>
      <c r="WEF230" s="2"/>
      <c r="WEG230" s="2"/>
      <c r="WEH230" s="2"/>
      <c r="WEI230" s="2"/>
      <c r="WEJ230" s="2"/>
      <c r="WEK230" s="2"/>
      <c r="WEL230" s="2"/>
      <c r="WEM230" s="2"/>
      <c r="WEN230" s="2"/>
      <c r="WEO230" s="2"/>
      <c r="WEP230" s="2"/>
      <c r="WEQ230" s="2"/>
      <c r="WER230" s="2"/>
      <c r="WES230" s="2"/>
      <c r="WET230" s="2"/>
      <c r="WEU230" s="2"/>
      <c r="WEV230" s="2"/>
      <c r="WEW230" s="2"/>
      <c r="WEX230" s="2"/>
      <c r="WEY230" s="2"/>
      <c r="WEZ230" s="2"/>
      <c r="WFA230" s="2"/>
      <c r="WFB230" s="2"/>
      <c r="WFC230" s="2"/>
      <c r="WFD230" s="2"/>
      <c r="WFE230" s="2"/>
      <c r="WFF230" s="2"/>
      <c r="WFG230" s="2"/>
      <c r="WFH230" s="2"/>
      <c r="WFI230" s="2"/>
      <c r="WFJ230" s="2"/>
      <c r="WFK230" s="2"/>
      <c r="WFL230" s="2"/>
      <c r="WFM230" s="2"/>
      <c r="WFN230" s="2"/>
      <c r="WFO230" s="2"/>
      <c r="WFP230" s="2"/>
      <c r="WFQ230" s="2"/>
      <c r="WFR230" s="2"/>
      <c r="WFS230" s="2"/>
      <c r="WFT230" s="2"/>
      <c r="WFU230" s="2"/>
      <c r="WFV230" s="2"/>
      <c r="WFW230" s="2"/>
      <c r="WFX230" s="2"/>
      <c r="WFY230" s="2"/>
      <c r="WFZ230" s="2"/>
      <c r="WGA230" s="2"/>
      <c r="WGB230" s="2"/>
      <c r="WGC230" s="2"/>
      <c r="WGD230" s="2"/>
      <c r="WGE230" s="2"/>
      <c r="WGF230" s="2"/>
      <c r="WGG230" s="2"/>
      <c r="WGH230" s="2"/>
      <c r="WGI230" s="2"/>
      <c r="WGJ230" s="2"/>
      <c r="WGK230" s="2"/>
      <c r="WGL230" s="2"/>
      <c r="WGM230" s="2"/>
      <c r="WGN230" s="2"/>
      <c r="WGO230" s="2"/>
      <c r="WGP230" s="2"/>
      <c r="WGQ230" s="2"/>
      <c r="WGR230" s="2"/>
      <c r="WGS230" s="2"/>
      <c r="WGT230" s="2"/>
      <c r="WGU230" s="2"/>
      <c r="WGV230" s="2"/>
      <c r="WGW230" s="2"/>
      <c r="WGX230" s="2"/>
      <c r="WGY230" s="2"/>
      <c r="WGZ230" s="2"/>
      <c r="WHA230" s="2"/>
      <c r="WHB230" s="2"/>
      <c r="WHC230" s="2"/>
      <c r="WHD230" s="2"/>
      <c r="WHE230" s="2"/>
      <c r="WHF230" s="2"/>
      <c r="WHG230" s="2"/>
      <c r="WHH230" s="2"/>
      <c r="WHI230" s="2"/>
      <c r="WHJ230" s="2"/>
      <c r="WHK230" s="2"/>
      <c r="WHL230" s="2"/>
      <c r="WHM230" s="2"/>
      <c r="WHN230" s="2"/>
      <c r="WHO230" s="2"/>
      <c r="WHP230" s="2"/>
      <c r="WHQ230" s="2"/>
      <c r="WHR230" s="2"/>
      <c r="WHS230" s="2"/>
      <c r="WHT230" s="2"/>
      <c r="WHU230" s="2"/>
      <c r="WHV230" s="2"/>
      <c r="WHW230" s="2"/>
      <c r="WHX230" s="2"/>
      <c r="WHY230" s="2"/>
      <c r="WHZ230" s="2"/>
      <c r="WIA230" s="2"/>
      <c r="WIB230" s="2"/>
      <c r="WIC230" s="2"/>
      <c r="WID230" s="2"/>
      <c r="WIE230" s="2"/>
      <c r="WIF230" s="2"/>
      <c r="WIG230" s="2"/>
      <c r="WIH230" s="2"/>
      <c r="WII230" s="2"/>
      <c r="WIJ230" s="2"/>
      <c r="WIK230" s="2"/>
      <c r="WIL230" s="2"/>
      <c r="WIM230" s="2"/>
      <c r="WIN230" s="2"/>
      <c r="WIO230" s="2"/>
      <c r="WIP230" s="2"/>
      <c r="WIQ230" s="2"/>
      <c r="WIR230" s="2"/>
      <c r="WIS230" s="2"/>
      <c r="WIT230" s="2"/>
      <c r="WIU230" s="2"/>
      <c r="WIV230" s="2"/>
      <c r="WIW230" s="2"/>
      <c r="WIX230" s="2"/>
      <c r="WIY230" s="2"/>
      <c r="WIZ230" s="2"/>
      <c r="WJA230" s="2"/>
      <c r="WJB230" s="2"/>
      <c r="WJC230" s="2"/>
      <c r="WJD230" s="2"/>
      <c r="WJE230" s="2"/>
      <c r="WJF230" s="2"/>
      <c r="WJG230" s="2"/>
      <c r="WJH230" s="2"/>
      <c r="WJI230" s="2"/>
      <c r="WJJ230" s="2"/>
      <c r="WJK230" s="2"/>
      <c r="WJL230" s="2"/>
      <c r="WJM230" s="2"/>
      <c r="WJN230" s="2"/>
      <c r="WJO230" s="2"/>
      <c r="WJP230" s="2"/>
      <c r="WJQ230" s="2"/>
      <c r="WJR230" s="2"/>
      <c r="WJS230" s="2"/>
      <c r="WJT230" s="2"/>
      <c r="WJU230" s="2"/>
      <c r="WJV230" s="2"/>
      <c r="WJW230" s="2"/>
      <c r="WJX230" s="2"/>
      <c r="WJY230" s="2"/>
      <c r="WJZ230" s="2"/>
      <c r="WKA230" s="2"/>
      <c r="WKB230" s="2"/>
      <c r="WKC230" s="2"/>
      <c r="WKD230" s="2"/>
      <c r="WKE230" s="2"/>
      <c r="WKF230" s="2"/>
      <c r="WKG230" s="2"/>
      <c r="WKH230" s="2"/>
      <c r="WKI230" s="2"/>
      <c r="WKJ230" s="2"/>
      <c r="WKK230" s="2"/>
      <c r="WKL230" s="2"/>
      <c r="WKM230" s="2"/>
      <c r="WKN230" s="2"/>
      <c r="WKO230" s="2"/>
      <c r="WKP230" s="2"/>
      <c r="WKQ230" s="2"/>
      <c r="WKR230" s="2"/>
      <c r="WKS230" s="2"/>
      <c r="WKT230" s="2"/>
      <c r="WKU230" s="2"/>
      <c r="WKV230" s="2"/>
      <c r="WKW230" s="2"/>
      <c r="WKX230" s="2"/>
      <c r="WKY230" s="2"/>
      <c r="WKZ230" s="2"/>
      <c r="WLA230" s="2"/>
      <c r="WLB230" s="2"/>
      <c r="WLC230" s="2"/>
      <c r="WLD230" s="2"/>
      <c r="WLE230" s="2"/>
      <c r="WLF230" s="2"/>
      <c r="WLG230" s="2"/>
      <c r="WLH230" s="2"/>
      <c r="WLI230" s="2"/>
      <c r="WLJ230" s="2"/>
      <c r="WLK230" s="2"/>
      <c r="WLL230" s="2"/>
      <c r="WLM230" s="2"/>
      <c r="WLN230" s="2"/>
      <c r="WLO230" s="2"/>
      <c r="WLP230" s="2"/>
      <c r="WLQ230" s="2"/>
      <c r="WLR230" s="2"/>
      <c r="WLS230" s="2"/>
      <c r="WLT230" s="2"/>
      <c r="WLU230" s="2"/>
      <c r="WLV230" s="2"/>
      <c r="WLW230" s="2"/>
      <c r="WLX230" s="2"/>
      <c r="WLY230" s="2"/>
      <c r="WLZ230" s="2"/>
      <c r="WMA230" s="2"/>
      <c r="WMB230" s="2"/>
      <c r="WMC230" s="2"/>
      <c r="WMD230" s="2"/>
      <c r="WME230" s="2"/>
      <c r="WMF230" s="2"/>
      <c r="WMG230" s="2"/>
      <c r="WMH230" s="2"/>
      <c r="WMI230" s="2"/>
      <c r="WMJ230" s="2"/>
      <c r="WMK230" s="2"/>
      <c r="WML230" s="2"/>
      <c r="WMM230" s="2"/>
      <c r="WMN230" s="2"/>
      <c r="WMO230" s="2"/>
      <c r="WMP230" s="2"/>
      <c r="WMQ230" s="2"/>
      <c r="WMR230" s="2"/>
      <c r="WMS230" s="2"/>
      <c r="WMT230" s="2"/>
      <c r="WMU230" s="2"/>
      <c r="WMV230" s="2"/>
      <c r="WMW230" s="2"/>
      <c r="WMX230" s="2"/>
      <c r="WMY230" s="2"/>
      <c r="WMZ230" s="2"/>
      <c r="WNA230" s="2"/>
      <c r="WNB230" s="2"/>
      <c r="WNC230" s="2"/>
      <c r="WND230" s="2"/>
      <c r="WNE230" s="2"/>
      <c r="WNF230" s="2"/>
      <c r="WNG230" s="2"/>
      <c r="WNH230" s="2"/>
      <c r="WNI230" s="2"/>
      <c r="WNJ230" s="2"/>
      <c r="WNK230" s="2"/>
      <c r="WNL230" s="2"/>
      <c r="WNM230" s="2"/>
      <c r="WNN230" s="2"/>
      <c r="WNO230" s="2"/>
      <c r="WNP230" s="2"/>
      <c r="WNQ230" s="2"/>
      <c r="WNR230" s="2"/>
      <c r="WNS230" s="2"/>
      <c r="WNT230" s="2"/>
      <c r="WNU230" s="2"/>
      <c r="WNV230" s="2"/>
      <c r="WNW230" s="2"/>
      <c r="WNX230" s="2"/>
      <c r="WNY230" s="2"/>
      <c r="WNZ230" s="2"/>
      <c r="WOA230" s="2"/>
      <c r="WOB230" s="2"/>
      <c r="WOC230" s="2"/>
      <c r="WOD230" s="2"/>
      <c r="WOE230" s="2"/>
      <c r="WOF230" s="2"/>
      <c r="WOG230" s="2"/>
      <c r="WOH230" s="2"/>
      <c r="WOI230" s="2"/>
      <c r="WOJ230" s="2"/>
      <c r="WOK230" s="2"/>
      <c r="WOL230" s="2"/>
      <c r="WOM230" s="2"/>
      <c r="WRG230" s="4"/>
      <c r="WRH230" s="4"/>
      <c r="WRI230" s="4"/>
      <c r="WRJ230" s="4"/>
      <c r="WRK230" s="4"/>
      <c r="WRL230" s="4"/>
      <c r="WRM230" s="4"/>
      <c r="WRN230" s="4"/>
      <c r="WRO230" s="4"/>
      <c r="WRP230" s="4"/>
      <c r="WRQ230" s="4"/>
      <c r="WRR230" s="4"/>
      <c r="WRS230" s="4"/>
      <c r="WRT230" s="4"/>
      <c r="WRU230" s="4"/>
      <c r="WRV230" s="4"/>
      <c r="WRW230" s="4"/>
      <c r="WRX230" s="4"/>
      <c r="WRY230" s="4"/>
      <c r="WRZ230" s="4"/>
      <c r="WSA230" s="4"/>
      <c r="WSB230" s="4"/>
      <c r="WSC230" s="4"/>
      <c r="WSD230" s="4"/>
      <c r="WSE230" s="4"/>
      <c r="WSF230" s="4"/>
      <c r="WSG230" s="4"/>
      <c r="WSH230" s="4"/>
      <c r="WSI230" s="4"/>
      <c r="WSJ230" s="4"/>
      <c r="WSK230" s="4"/>
      <c r="WSL230" s="4"/>
      <c r="WSM230" s="4"/>
      <c r="WSN230" s="4"/>
      <c r="WSO230" s="4"/>
      <c r="WSP230" s="4"/>
      <c r="WSQ230" s="4"/>
      <c r="WSR230" s="4"/>
      <c r="WSS230" s="4"/>
      <c r="WST230" s="4"/>
      <c r="WSU230" s="4"/>
      <c r="WSV230" s="4"/>
      <c r="WSW230" s="4"/>
      <c r="WSX230" s="4"/>
      <c r="WSY230" s="4"/>
      <c r="WSZ230" s="4"/>
      <c r="WTA230" s="4"/>
      <c r="WTB230" s="4"/>
      <c r="WTC230" s="4"/>
      <c r="WTD230" s="4"/>
      <c r="WTE230" s="4"/>
      <c r="WTF230" s="4"/>
      <c r="WTG230" s="4"/>
      <c r="WTH230" s="4"/>
      <c r="WTI230" s="4"/>
      <c r="WTJ230" s="4"/>
      <c r="WTK230" s="4"/>
      <c r="WTL230" s="4"/>
      <c r="WTM230" s="4"/>
      <c r="WTN230" s="4"/>
      <c r="WTO230" s="4"/>
      <c r="WTP230" s="4"/>
      <c r="WTQ230" s="4"/>
      <c r="WTR230" s="4"/>
      <c r="WTS230" s="4"/>
      <c r="WTT230" s="4"/>
      <c r="WTU230" s="4"/>
      <c r="WTV230" s="4"/>
      <c r="WTW230" s="4"/>
      <c r="WTX230" s="4"/>
      <c r="WTY230" s="4"/>
      <c r="WTZ230" s="4"/>
      <c r="WUA230" s="4"/>
      <c r="WUB230" s="4"/>
      <c r="WUC230" s="4"/>
      <c r="WUD230" s="4"/>
      <c r="WUE230" s="4"/>
      <c r="WUF230" s="4"/>
      <c r="WUG230" s="4"/>
      <c r="WUH230" s="4"/>
      <c r="WUI230" s="4"/>
      <c r="WUJ230" s="4"/>
      <c r="WUK230" s="4"/>
      <c r="WUL230" s="4"/>
      <c r="WUM230" s="4"/>
      <c r="WUN230" s="4"/>
      <c r="WUO230" s="4"/>
      <c r="WUP230" s="4"/>
      <c r="WUQ230" s="4"/>
      <c r="WUR230" s="4"/>
      <c r="WUS230" s="4"/>
      <c r="WUT230" s="4"/>
      <c r="WUU230" s="4"/>
      <c r="WUV230" s="4"/>
      <c r="WUW230" s="4"/>
      <c r="WUX230" s="4"/>
      <c r="WUY230" s="4"/>
      <c r="WUZ230" s="4"/>
      <c r="WVA230" s="4"/>
      <c r="WVB230" s="4"/>
      <c r="WVC230" s="4"/>
      <c r="WVD230" s="4"/>
      <c r="WVE230" s="4"/>
      <c r="WVF230" s="4"/>
      <c r="WVG230" s="4"/>
      <c r="WVH230" s="4"/>
      <c r="WVI230" s="4"/>
      <c r="WVJ230" s="4"/>
      <c r="WVK230" s="4"/>
      <c r="WVL230" s="4"/>
      <c r="WVM230" s="4"/>
      <c r="WVN230" s="4"/>
      <c r="WVO230" s="4"/>
      <c r="WVP230" s="4"/>
      <c r="WVQ230" s="4"/>
      <c r="WVR230" s="4"/>
      <c r="WVS230" s="4"/>
      <c r="WVT230" s="4"/>
      <c r="WVU230" s="4"/>
      <c r="WVV230" s="4"/>
      <c r="WVW230" s="4"/>
      <c r="WVX230" s="4"/>
      <c r="WVY230" s="4"/>
      <c r="WVZ230" s="4"/>
      <c r="WWA230" s="4"/>
      <c r="WWB230" s="4"/>
      <c r="WWC230" s="4"/>
      <c r="WWD230" s="4"/>
      <c r="WWE230" s="4"/>
      <c r="WWF230" s="4"/>
      <c r="WWG230" s="4"/>
      <c r="WWH230" s="4"/>
      <c r="WWI230" s="4"/>
      <c r="WWJ230" s="4"/>
      <c r="WWK230" s="4"/>
      <c r="WWL230" s="4"/>
      <c r="WWM230" s="4"/>
      <c r="WWN230" s="4"/>
      <c r="WWO230" s="4"/>
      <c r="WWP230" s="4"/>
      <c r="WWQ230" s="4"/>
      <c r="WWR230" s="4"/>
      <c r="WWS230" s="4"/>
      <c r="WWT230" s="4"/>
      <c r="WWU230" s="4"/>
      <c r="WWV230" s="4"/>
      <c r="WWW230" s="4"/>
      <c r="WWX230" s="4"/>
      <c r="WWY230" s="4"/>
      <c r="WWZ230" s="4"/>
      <c r="WXA230" s="4"/>
      <c r="WXB230" s="4"/>
      <c r="WXC230" s="4"/>
      <c r="WXD230" s="4"/>
      <c r="WXE230" s="4"/>
      <c r="WXF230" s="4"/>
      <c r="WXG230" s="4"/>
      <c r="WXH230" s="4"/>
      <c r="WXI230" s="4"/>
      <c r="WXJ230" s="4"/>
      <c r="WXK230" s="4"/>
      <c r="WXL230" s="4"/>
      <c r="WXM230" s="4"/>
      <c r="WXN230" s="4"/>
      <c r="WXO230" s="4"/>
      <c r="WXP230" s="4"/>
      <c r="WXQ230" s="4"/>
      <c r="WXR230" s="4"/>
      <c r="WXS230" s="4"/>
      <c r="WXT230" s="4"/>
      <c r="WXU230" s="4"/>
      <c r="WXV230" s="4"/>
      <c r="WXW230" s="4"/>
      <c r="WXX230" s="4"/>
      <c r="WXY230" s="4"/>
      <c r="WXZ230" s="4"/>
      <c r="WYA230" s="4"/>
      <c r="WYB230" s="4"/>
      <c r="WYC230" s="4"/>
      <c r="WYD230" s="4"/>
      <c r="WYE230" s="4"/>
      <c r="WYF230" s="4"/>
      <c r="WYG230" s="4"/>
      <c r="WYH230" s="4"/>
      <c r="WYI230" s="4"/>
      <c r="WYJ230" s="4"/>
      <c r="WYK230" s="4"/>
      <c r="WYL230" s="4"/>
      <c r="WYM230" s="4"/>
      <c r="WYN230" s="4"/>
      <c r="WYO230" s="4"/>
      <c r="WYP230" s="4"/>
      <c r="WYQ230" s="4"/>
      <c r="WYR230" s="4"/>
      <c r="WYS230" s="4"/>
      <c r="WYT230" s="4"/>
      <c r="WYU230" s="4"/>
      <c r="WYV230" s="4"/>
      <c r="WYW230" s="4"/>
      <c r="WYX230" s="4"/>
      <c r="WYY230" s="4"/>
      <c r="WYZ230" s="4"/>
      <c r="WZA230" s="4"/>
      <c r="WZB230" s="4"/>
      <c r="WZC230" s="4"/>
      <c r="WZD230" s="4"/>
      <c r="WZE230" s="4"/>
      <c r="WZF230" s="4"/>
      <c r="WZG230" s="4"/>
      <c r="WZH230" s="4"/>
      <c r="WZI230" s="4"/>
      <c r="WZJ230" s="4"/>
      <c r="WZK230" s="4"/>
      <c r="WZL230" s="4"/>
      <c r="WZM230" s="4"/>
      <c r="WZN230" s="4"/>
      <c r="WZO230" s="4"/>
      <c r="WZP230" s="4"/>
      <c r="WZQ230" s="4"/>
      <c r="WZR230" s="4"/>
      <c r="WZS230" s="4"/>
      <c r="WZT230" s="4"/>
      <c r="WZU230" s="4"/>
      <c r="WZV230" s="4"/>
      <c r="WZW230" s="4"/>
      <c r="WZX230" s="4"/>
      <c r="WZY230" s="4"/>
      <c r="WZZ230" s="4"/>
      <c r="XAA230" s="4"/>
      <c r="XAB230" s="4"/>
      <c r="XAC230" s="4"/>
      <c r="XAD230" s="4"/>
      <c r="XAE230" s="4"/>
      <c r="XAF230" s="4"/>
      <c r="XAG230" s="4"/>
      <c r="XAH230" s="4"/>
      <c r="XAI230" s="4"/>
      <c r="XAJ230" s="4"/>
      <c r="XAK230" s="4"/>
      <c r="XAL230" s="4"/>
      <c r="XAM230" s="4"/>
      <c r="XAN230" s="4"/>
      <c r="XAO230" s="4"/>
      <c r="XAP230" s="4"/>
      <c r="XAQ230" s="4"/>
      <c r="XAR230" s="4"/>
      <c r="XAS230" s="4"/>
      <c r="XAT230" s="4"/>
      <c r="XAU230" s="4"/>
      <c r="XAV230" s="4"/>
      <c r="XAW230" s="4"/>
      <c r="XAX230" s="4"/>
      <c r="XAY230" s="4"/>
      <c r="XAZ230" s="4"/>
      <c r="XBA230" s="4"/>
      <c r="XBB230" s="4"/>
      <c r="XBC230" s="4"/>
      <c r="XBD230" s="4"/>
      <c r="XBE230" s="4"/>
      <c r="XBF230" s="4"/>
      <c r="XBG230" s="4"/>
      <c r="XBH230" s="4"/>
      <c r="XBI230" s="4"/>
      <c r="XBJ230" s="4"/>
      <c r="XBK230" s="4"/>
      <c r="XBL230" s="4"/>
      <c r="XBM230" s="4"/>
      <c r="XBN230" s="4"/>
      <c r="XBO230" s="4"/>
      <c r="XBP230" s="4"/>
      <c r="XBQ230" s="4"/>
      <c r="XBR230" s="4"/>
      <c r="XBS230" s="4"/>
      <c r="XBT230" s="4"/>
      <c r="XBU230" s="4"/>
      <c r="XBV230" s="4"/>
      <c r="XBW230" s="4"/>
      <c r="XBX230" s="4"/>
      <c r="XBY230" s="4"/>
      <c r="XBZ230" s="4"/>
      <c r="XCA230" s="4"/>
      <c r="XCB230" s="4"/>
      <c r="XCC230" s="4"/>
      <c r="XCD230" s="4"/>
      <c r="XCE230" s="4"/>
      <c r="XCF230" s="4"/>
      <c r="XCG230" s="4"/>
      <c r="XCH230" s="4"/>
      <c r="XCI230" s="4"/>
      <c r="XCJ230" s="4"/>
      <c r="XCK230" s="4"/>
      <c r="XCL230" s="4"/>
      <c r="XCM230" s="4"/>
      <c r="XCN230" s="4"/>
      <c r="XCO230" s="4"/>
      <c r="XCP230" s="4"/>
      <c r="XCQ230" s="4"/>
      <c r="XCR230" s="4"/>
      <c r="XCS230" s="4"/>
      <c r="XCT230" s="4"/>
      <c r="XCU230" s="4"/>
      <c r="XCV230" s="4"/>
      <c r="XCW230" s="4"/>
      <c r="XCX230" s="4"/>
      <c r="XCY230" s="4"/>
      <c r="XCZ230" s="4"/>
      <c r="XDA230" s="4"/>
      <c r="XDB230" s="4"/>
      <c r="XDC230" s="4"/>
      <c r="XDD230" s="4"/>
      <c r="XDE230" s="4"/>
      <c r="XDF230" s="4"/>
      <c r="XDG230" s="4"/>
      <c r="XDH230" s="4"/>
      <c r="XDI230" s="4"/>
      <c r="XDJ230" s="4"/>
      <c r="XDK230" s="4"/>
      <c r="XDL230" s="4"/>
      <c r="XDM230" s="4"/>
      <c r="XDN230" s="4"/>
      <c r="XDO230" s="4"/>
      <c r="XDP230" s="4"/>
      <c r="XDQ230" s="4"/>
      <c r="XDR230" s="4"/>
      <c r="XDS230" s="4"/>
      <c r="XDT230" s="4"/>
      <c r="XDU230" s="4"/>
      <c r="XDV230" s="4"/>
      <c r="XDW230" s="4"/>
      <c r="XDX230" s="4"/>
      <c r="XDY230" s="4"/>
      <c r="XDZ230" s="4"/>
      <c r="XEA230" s="4"/>
      <c r="XEB230" s="4"/>
      <c r="XEC230" s="4"/>
      <c r="XED230" s="4"/>
      <c r="XEE230" s="4"/>
      <c r="XEF230" s="4"/>
      <c r="XEG230" s="4"/>
      <c r="XEH230" s="4"/>
      <c r="XEI230" s="4"/>
      <c r="XEJ230" s="4"/>
      <c r="XEK230" s="4"/>
      <c r="XEL230" s="4"/>
      <c r="XEM230" s="4"/>
      <c r="XEN230" s="4"/>
      <c r="XEO230" s="4"/>
      <c r="XEP230" s="4"/>
      <c r="XEQ230" s="4"/>
      <c r="XER230" s="4"/>
      <c r="XES230" s="4"/>
      <c r="XET230" s="4"/>
      <c r="XEU230" s="4"/>
      <c r="XEV230" s="4"/>
      <c r="XEW230" s="4"/>
      <c r="XEX230" s="4"/>
      <c r="XEY230" s="4"/>
      <c r="XEZ230" s="4"/>
      <c r="XFA230" s="4"/>
      <c r="XFB230" s="4"/>
      <c r="XFC230" s="4"/>
    </row>
    <row r="231" customFormat="false" ht="13.8" hidden="false" customHeight="false" outlineLevel="0" collapsed="false">
      <c r="A231" s="78"/>
      <c r="B231" s="21" t="s">
        <v>154</v>
      </c>
      <c r="C231" s="15" t="s">
        <v>155</v>
      </c>
      <c r="D231" s="21" t="n">
        <v>200</v>
      </c>
      <c r="E231" s="27" t="n">
        <f aca="false">BD231*200/100</f>
        <v>0.14</v>
      </c>
      <c r="F231" s="27" t="n">
        <f aca="false">BE231*200/100</f>
        <v>0.08</v>
      </c>
      <c r="G231" s="27" t="n">
        <f aca="false">BF231*200/100</f>
        <v>24.48</v>
      </c>
      <c r="H231" s="27" t="n">
        <f aca="false">BG231*200/100</f>
        <v>114</v>
      </c>
      <c r="I231" s="27" t="n">
        <f aca="false">BH231*200/100</f>
        <v>0</v>
      </c>
      <c r="J231" s="27" t="n">
        <f aca="false">BI231*200/100</f>
        <v>0.02</v>
      </c>
      <c r="K231" s="27" t="n">
        <f aca="false">BJ231*200/100</f>
        <v>0.02</v>
      </c>
      <c r="L231" s="27" t="n">
        <f aca="false">BK231*200/100</f>
        <v>24</v>
      </c>
      <c r="M231" s="27" t="n">
        <f aca="false">BL231*200/100</f>
        <v>14</v>
      </c>
      <c r="N231" s="27" t="n">
        <f aca="false">BM231*200/100</f>
        <v>5.58</v>
      </c>
      <c r="O231" s="27" t="n">
        <f aca="false">BN231*200/100</f>
        <v>8.94</v>
      </c>
      <c r="P231" s="27" t="n">
        <f aca="false">BO231*200/100</f>
        <v>0.14</v>
      </c>
      <c r="Q231" s="42" t="n">
        <v>1</v>
      </c>
      <c r="R231" s="42"/>
      <c r="S231" s="42" t="n">
        <v>20.2</v>
      </c>
      <c r="T231" s="42" t="n">
        <v>84.8</v>
      </c>
      <c r="U231" s="42"/>
      <c r="V231" s="15" t="n">
        <v>0.02</v>
      </c>
      <c r="W231" s="15" t="n">
        <v>0.02</v>
      </c>
      <c r="X231" s="42" t="n">
        <v>4</v>
      </c>
      <c r="Y231" s="42" t="n">
        <v>14</v>
      </c>
      <c r="Z231" s="42" t="n">
        <v>14</v>
      </c>
      <c r="AA231" s="42" t="n">
        <v>14</v>
      </c>
      <c r="AB231" s="42" t="n">
        <v>2.8</v>
      </c>
      <c r="BD231" s="27" t="n">
        <v>0.07</v>
      </c>
      <c r="BE231" s="27" t="n">
        <v>0.04</v>
      </c>
      <c r="BF231" s="27" t="n">
        <v>12.24</v>
      </c>
      <c r="BG231" s="27" t="n">
        <v>57</v>
      </c>
      <c r="BH231" s="27"/>
      <c r="BI231" s="27" t="n">
        <v>0.01</v>
      </c>
      <c r="BJ231" s="27" t="n">
        <v>0.01</v>
      </c>
      <c r="BK231" s="27" t="n">
        <v>12</v>
      </c>
      <c r="BL231" s="27" t="n">
        <v>7</v>
      </c>
      <c r="BM231" s="27" t="n">
        <v>2.79</v>
      </c>
      <c r="BN231" s="27" t="n">
        <v>4.47</v>
      </c>
      <c r="BO231" s="27" t="n">
        <v>0.07</v>
      </c>
      <c r="XCA231" s="2"/>
      <c r="XCB231" s="2"/>
      <c r="XCC231" s="2"/>
      <c r="XCD231" s="2"/>
      <c r="XCE231" s="2"/>
      <c r="XCF231" s="2"/>
      <c r="XCG231" s="2"/>
      <c r="XCH231" s="2"/>
      <c r="XCI231" s="2"/>
      <c r="XCJ231" s="2"/>
      <c r="XCK231" s="2"/>
      <c r="XCL231" s="2"/>
      <c r="XCM231" s="2"/>
      <c r="XCN231" s="2"/>
      <c r="XCO231" s="2"/>
      <c r="XCP231" s="2"/>
      <c r="XCQ231" s="2"/>
      <c r="XCR231" s="2"/>
      <c r="XCS231" s="2"/>
      <c r="XCT231" s="2"/>
      <c r="XCU231" s="2"/>
      <c r="XCV231" s="2"/>
      <c r="XCW231" s="2"/>
      <c r="XCX231" s="2"/>
      <c r="XCY231" s="2"/>
      <c r="XCZ231" s="2"/>
      <c r="XDA231" s="2"/>
      <c r="XDB231" s="2"/>
      <c r="XDC231" s="2"/>
      <c r="XDD231" s="2"/>
      <c r="XDE231" s="2"/>
      <c r="XDF231" s="2"/>
      <c r="XDG231" s="2"/>
      <c r="XDH231" s="2"/>
      <c r="XDI231" s="2"/>
      <c r="XDJ231" s="2"/>
      <c r="XDK231" s="2"/>
      <c r="XDL231" s="2"/>
      <c r="XDM231" s="2"/>
      <c r="XDN231" s="2"/>
      <c r="XDO231" s="2"/>
      <c r="XDP231" s="2"/>
      <c r="XDQ231" s="2"/>
      <c r="XDR231" s="2"/>
      <c r="XDS231" s="2"/>
      <c r="XDT231" s="2"/>
      <c r="XDU231" s="2"/>
      <c r="XDV231" s="2"/>
      <c r="XDW231" s="2"/>
      <c r="XDX231" s="2"/>
      <c r="XDY231" s="2"/>
      <c r="XDZ231" s="2"/>
      <c r="XEA231" s="2"/>
      <c r="XEB231" s="2"/>
      <c r="XEC231" s="2"/>
      <c r="XED231" s="2"/>
      <c r="XEE231" s="2"/>
      <c r="XEF231" s="2"/>
      <c r="XEG231" s="2"/>
      <c r="XEH231" s="2"/>
      <c r="XEI231" s="2"/>
      <c r="XEJ231" s="2"/>
      <c r="XEK231" s="2"/>
      <c r="XEL231" s="2"/>
      <c r="XEM231" s="2"/>
      <c r="XEN231" s="2"/>
      <c r="XEO231" s="2"/>
      <c r="XEP231" s="2"/>
      <c r="XEQ231" s="2"/>
      <c r="XER231" s="2"/>
      <c r="XES231" s="2"/>
      <c r="XET231" s="2"/>
      <c r="XEU231" s="2"/>
      <c r="XEV231" s="2"/>
      <c r="XEW231" s="2"/>
      <c r="XEX231" s="2"/>
      <c r="XEY231" s="2"/>
      <c r="XEZ231" s="2"/>
      <c r="XFA231" s="2"/>
      <c r="XFB231" s="2"/>
      <c r="XFC231" s="2"/>
    </row>
    <row r="232" customFormat="false" ht="15" hidden="false" customHeight="false" outlineLevel="0" collapsed="false">
      <c r="A232" s="85"/>
      <c r="B232" s="61"/>
      <c r="C232" s="30" t="s">
        <v>232</v>
      </c>
      <c r="D232" s="31" t="n">
        <f aca="false">SUM(D224:D231)</f>
        <v>829</v>
      </c>
      <c r="E232" s="44"/>
      <c r="F232" s="44"/>
      <c r="G232" s="44"/>
      <c r="H232" s="44"/>
      <c r="I232" s="44"/>
      <c r="J232" s="45"/>
      <c r="K232" s="45"/>
      <c r="L232" s="44"/>
      <c r="M232" s="44"/>
      <c r="N232" s="44"/>
      <c r="O232" s="44"/>
      <c r="P232" s="44"/>
    </row>
    <row r="233" customFormat="false" ht="13.8" hidden="false" customHeight="false" outlineLevel="0" collapsed="false">
      <c r="A233" s="85"/>
      <c r="B233" s="33"/>
      <c r="C233" s="33" t="s">
        <v>156</v>
      </c>
      <c r="D233" s="33"/>
      <c r="E233" s="32" t="n">
        <f aca="false">SUM(E224:E232)</f>
        <v>20.7397142857143</v>
      </c>
      <c r="F233" s="32" t="n">
        <f aca="false">SUM(F224:F232)</f>
        <v>22.67</v>
      </c>
      <c r="G233" s="32" t="n">
        <f aca="false">SUM(G224:G232)</f>
        <v>120.915</v>
      </c>
      <c r="H233" s="32" t="n">
        <f aca="false">SUM(H224:H232)</f>
        <v>781.22</v>
      </c>
      <c r="I233" s="32" t="n">
        <f aca="false">SUM(I224:I232)</f>
        <v>97.6</v>
      </c>
      <c r="J233" s="32" t="n">
        <f aca="false">SUM(J224:J232)</f>
        <v>0.264</v>
      </c>
      <c r="K233" s="32" t="n">
        <f aca="false">SUM(K224:K232)</f>
        <v>0.217</v>
      </c>
      <c r="L233" s="32" t="n">
        <f aca="false">SUM(L224:L232)</f>
        <v>45.505</v>
      </c>
      <c r="M233" s="32" t="n">
        <f aca="false">SUM(M224:M232)</f>
        <v>105.53</v>
      </c>
      <c r="N233" s="32" t="n">
        <f aca="false">SUM(N224:N232)</f>
        <v>69.985</v>
      </c>
      <c r="O233" s="32" t="n">
        <f aca="false">SUM(O224:O232)</f>
        <v>214.825</v>
      </c>
      <c r="P233" s="32" t="n">
        <f aca="false">SUM(P224:P232)</f>
        <v>3.53</v>
      </c>
    </row>
    <row r="234" customFormat="false" ht="13.8" hidden="false" customHeight="false" outlineLevel="0" collapsed="false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</row>
    <row r="235" customFormat="false" ht="13.8" hidden="false" customHeight="false" outlineLevel="0" collapsed="false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</row>
    <row r="236" customFormat="false" ht="54" hidden="false" customHeight="true" outlineLevel="0" collapsed="false">
      <c r="A236" s="6"/>
      <c r="B236" s="6"/>
      <c r="C236" s="7"/>
      <c r="D236" s="6"/>
      <c r="E236" s="6" t="s">
        <v>8</v>
      </c>
      <c r="F236" s="6" t="s">
        <v>9</v>
      </c>
      <c r="G236" s="6" t="s">
        <v>10</v>
      </c>
      <c r="H236" s="49"/>
      <c r="I236" s="11" t="s">
        <v>11</v>
      </c>
      <c r="J236" s="11" t="s">
        <v>12</v>
      </c>
      <c r="K236" s="11" t="s">
        <v>13</v>
      </c>
      <c r="L236" s="11" t="s">
        <v>14</v>
      </c>
      <c r="M236" s="6" t="s">
        <v>15</v>
      </c>
      <c r="N236" s="6" t="s">
        <v>16</v>
      </c>
      <c r="O236" s="6" t="s">
        <v>17</v>
      </c>
      <c r="P236" s="6" t="s">
        <v>18</v>
      </c>
    </row>
    <row r="237" customFormat="false" ht="14.25" hidden="false" customHeight="true" outlineLevel="0" collapsed="false">
      <c r="A237" s="12" t="s">
        <v>157</v>
      </c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customFormat="false" ht="13.5" hidden="false" customHeight="true" outlineLevel="0" collapsed="false">
      <c r="A238" s="52" t="s">
        <v>20</v>
      </c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</row>
    <row r="239" s="3" customFormat="true" ht="13.8" hidden="false" customHeight="false" outlineLevel="0" collapsed="false">
      <c r="A239" s="52"/>
      <c r="B239" s="18" t="s">
        <v>23</v>
      </c>
      <c r="C239" s="19" t="s">
        <v>24</v>
      </c>
      <c r="D239" s="18" t="n">
        <v>10</v>
      </c>
      <c r="E239" s="20" t="n">
        <v>0.08</v>
      </c>
      <c r="F239" s="20" t="n">
        <v>7.25</v>
      </c>
      <c r="G239" s="20" t="n">
        <v>0.13</v>
      </c>
      <c r="H239" s="20" t="n">
        <v>66</v>
      </c>
      <c r="I239" s="20" t="n">
        <v>40</v>
      </c>
      <c r="J239" s="20"/>
      <c r="K239" s="20" t="n">
        <v>0.01</v>
      </c>
      <c r="L239" s="20"/>
      <c r="M239" s="20" t="n">
        <v>2.4</v>
      </c>
      <c r="N239" s="20"/>
      <c r="O239" s="20" t="n">
        <v>3</v>
      </c>
      <c r="P239" s="20" t="n">
        <v>0.02</v>
      </c>
      <c r="Q239" s="2"/>
      <c r="XFD239" s="4"/>
    </row>
    <row r="240" s="2" customFormat="true" ht="13.8" hidden="false" customHeight="false" outlineLevel="0" collapsed="false">
      <c r="A240" s="52"/>
      <c r="B240" s="21" t="s">
        <v>158</v>
      </c>
      <c r="C240" s="72" t="s">
        <v>242</v>
      </c>
      <c r="D240" s="67" t="n">
        <v>165</v>
      </c>
      <c r="E240" s="21" t="n">
        <v>10.53</v>
      </c>
      <c r="F240" s="27" t="n">
        <v>8</v>
      </c>
      <c r="G240" s="21" t="n">
        <v>56.07</v>
      </c>
      <c r="H240" s="21" t="n">
        <f aca="false">BG240*3</f>
        <v>417</v>
      </c>
      <c r="I240" s="21" t="n">
        <f aca="false">BH240*3</f>
        <v>131.7</v>
      </c>
      <c r="J240" s="21" t="n">
        <f aca="false">BI240*3</f>
        <v>0.09</v>
      </c>
      <c r="K240" s="21" t="n">
        <f aca="false">BJ240*3</f>
        <v>0.45</v>
      </c>
      <c r="L240" s="21" t="n">
        <f aca="false">BK240*3</f>
        <v>0.84</v>
      </c>
      <c r="M240" s="21" t="n">
        <v>301.05</v>
      </c>
      <c r="N240" s="21" t="n">
        <f aca="false">BM240*3</f>
        <v>44.46</v>
      </c>
      <c r="O240" s="21" t="n">
        <f aca="false">BN240*3</f>
        <v>372</v>
      </c>
      <c r="P240" s="21" t="n">
        <f aca="false">BO240*3</f>
        <v>1.23</v>
      </c>
      <c r="BD240" s="21" t="n">
        <v>9.51</v>
      </c>
      <c r="BE240" s="21" t="n">
        <v>6.81</v>
      </c>
      <c r="BF240" s="145" t="n">
        <v>9.64</v>
      </c>
      <c r="BG240" s="21" t="n">
        <v>139</v>
      </c>
      <c r="BH240" s="21" t="n">
        <v>43.9</v>
      </c>
      <c r="BI240" s="21" t="n">
        <v>0.03</v>
      </c>
      <c r="BJ240" s="21" t="n">
        <v>0.15</v>
      </c>
      <c r="BK240" s="21" t="n">
        <v>0.28</v>
      </c>
      <c r="BL240" s="21" t="n">
        <v>95.35</v>
      </c>
      <c r="BM240" s="21" t="n">
        <v>14.82</v>
      </c>
      <c r="BN240" s="21" t="n">
        <v>124</v>
      </c>
      <c r="BO240" s="21" t="n">
        <v>0.41</v>
      </c>
      <c r="XFD240" s="4"/>
    </row>
    <row r="241" customFormat="false" ht="13.8" hidden="false" customHeight="false" outlineLevel="0" collapsed="false">
      <c r="A241" s="52"/>
      <c r="B241" s="21" t="s">
        <v>31</v>
      </c>
      <c r="C241" s="26" t="s">
        <v>32</v>
      </c>
      <c r="D241" s="21" t="n">
        <v>20</v>
      </c>
      <c r="E241" s="27" t="n">
        <f aca="false">BD241*20/20</f>
        <v>1.36</v>
      </c>
      <c r="F241" s="27" t="n">
        <f aca="false">BE241*20/20</f>
        <v>0.24</v>
      </c>
      <c r="G241" s="27" t="n">
        <f aca="false">BF241*20/20</f>
        <v>6.72</v>
      </c>
      <c r="H241" s="27" t="n">
        <f aca="false">BG241*20/20</f>
        <v>34.16</v>
      </c>
      <c r="I241" s="27" t="n">
        <f aca="false">BH241*20/20</f>
        <v>0</v>
      </c>
      <c r="J241" s="27" t="n">
        <f aca="false">BI241*20/20</f>
        <v>0.03</v>
      </c>
      <c r="K241" s="27" t="n">
        <f aca="false">BJ241*20/20</f>
        <v>0.02</v>
      </c>
      <c r="L241" s="27" t="n">
        <f aca="false">BK241*20/20</f>
        <v>0</v>
      </c>
      <c r="M241" s="27" t="n">
        <f aca="false">BL241*20/20</f>
        <v>9.01</v>
      </c>
      <c r="N241" s="27" t="n">
        <f aca="false">BM241*20/20</f>
        <v>9.41</v>
      </c>
      <c r="O241" s="27" t="n">
        <f aca="false">BN241*20/20</f>
        <v>30.14</v>
      </c>
      <c r="P241" s="27" t="n">
        <f aca="false">BO241*20/20</f>
        <v>0.75</v>
      </c>
      <c r="Q241" s="27" t="n">
        <v>1.7</v>
      </c>
      <c r="R241" s="27" t="n">
        <v>0.3</v>
      </c>
      <c r="S241" s="27" t="n">
        <v>8.4</v>
      </c>
      <c r="T241" s="27" t="n">
        <v>42.7</v>
      </c>
      <c r="U241" s="27"/>
      <c r="V241" s="27" t="n">
        <v>0.04</v>
      </c>
      <c r="W241" s="27" t="n">
        <v>0.02</v>
      </c>
      <c r="X241" s="27"/>
      <c r="Y241" s="27" t="n">
        <v>11.26</v>
      </c>
      <c r="Z241" s="27" t="n">
        <v>11.76</v>
      </c>
      <c r="AA241" s="27" t="n">
        <v>37.68</v>
      </c>
      <c r="AB241" s="27" t="n">
        <v>0.94</v>
      </c>
      <c r="BD241" s="27" t="n">
        <v>1.36</v>
      </c>
      <c r="BE241" s="27" t="n">
        <v>0.24</v>
      </c>
      <c r="BF241" s="27" t="n">
        <v>6.72</v>
      </c>
      <c r="BG241" s="27" t="n">
        <v>34.16</v>
      </c>
      <c r="BH241" s="27"/>
      <c r="BI241" s="27" t="n">
        <v>0.03</v>
      </c>
      <c r="BJ241" s="27" t="n">
        <v>0.02</v>
      </c>
      <c r="BK241" s="27"/>
      <c r="BL241" s="27" t="n">
        <v>9.01</v>
      </c>
      <c r="BM241" s="27" t="n">
        <v>9.41</v>
      </c>
      <c r="BN241" s="27" t="n">
        <v>30.14</v>
      </c>
      <c r="BO241" s="27" t="n">
        <v>0.75</v>
      </c>
    </row>
    <row r="242" customFormat="false" ht="13.8" hidden="false" customHeight="false" outlineLevel="0" collapsed="false">
      <c r="A242" s="52"/>
      <c r="B242" s="21" t="s">
        <v>31</v>
      </c>
      <c r="C242" s="15" t="s">
        <v>33</v>
      </c>
      <c r="D242" s="21" t="n">
        <v>40</v>
      </c>
      <c r="E242" s="27" t="n">
        <f aca="false">BD242*40/40</f>
        <v>2.96</v>
      </c>
      <c r="F242" s="27" t="n">
        <f aca="false">BE242*40/40</f>
        <v>0.36</v>
      </c>
      <c r="G242" s="27" t="n">
        <f aca="false">BF242*40/40</f>
        <v>21.1</v>
      </c>
      <c r="H242" s="27" t="n">
        <f aca="false">BG242*40/40</f>
        <v>93.78</v>
      </c>
      <c r="I242" s="27" t="n">
        <f aca="false">BH242*40/40</f>
        <v>0</v>
      </c>
      <c r="J242" s="27" t="n">
        <f aca="false">BI242*40/40</f>
        <v>0</v>
      </c>
      <c r="K242" s="27" t="n">
        <f aca="false">BJ242*40/40</f>
        <v>0.02</v>
      </c>
      <c r="L242" s="27" t="n">
        <f aca="false">BK242*40/40</f>
        <v>0</v>
      </c>
      <c r="M242" s="27" t="n">
        <f aca="false">BL242*40/40</f>
        <v>8</v>
      </c>
      <c r="N242" s="27" t="n">
        <f aca="false">BM242*40/40</f>
        <v>5.6</v>
      </c>
      <c r="O242" s="27" t="n">
        <f aca="false">BN242*40/40</f>
        <v>26</v>
      </c>
      <c r="P242" s="27" t="n">
        <f aca="false">BO242*40/40</f>
        <v>0.44</v>
      </c>
      <c r="Q242" s="27" t="n">
        <v>3.03</v>
      </c>
      <c r="R242" s="27" t="n">
        <v>0.36</v>
      </c>
      <c r="S242" s="27" t="n">
        <v>19.64</v>
      </c>
      <c r="T242" s="27" t="n">
        <v>93.77</v>
      </c>
      <c r="U242" s="27"/>
      <c r="V242" s="27"/>
      <c r="W242" s="27" t="n">
        <v>0.013</v>
      </c>
      <c r="X242" s="27"/>
      <c r="Y242" s="27" t="n">
        <v>8</v>
      </c>
      <c r="Z242" s="27" t="n">
        <v>5.6</v>
      </c>
      <c r="AA242" s="27" t="n">
        <v>26</v>
      </c>
      <c r="AB242" s="27" t="n">
        <v>0.44</v>
      </c>
      <c r="AC242" s="27" t="n">
        <v>3</v>
      </c>
      <c r="AD242" s="27" t="n">
        <f aca="false">AP242*40/40</f>
        <v>0</v>
      </c>
      <c r="AE242" s="27" t="n">
        <f aca="false">AQ242*40/40</f>
        <v>0</v>
      </c>
      <c r="AF242" s="27" t="n">
        <f aca="false">AR242*40/40</f>
        <v>0</v>
      </c>
      <c r="AG242" s="27" t="n">
        <f aca="false">AS242*40/40</f>
        <v>0</v>
      </c>
      <c r="AH242" s="27" t="n">
        <f aca="false">AT242*40/40</f>
        <v>0</v>
      </c>
      <c r="AI242" s="27" t="n">
        <f aca="false">AU242*40/40</f>
        <v>0</v>
      </c>
      <c r="AJ242" s="27" t="n">
        <f aca="false">AV242*40/40</f>
        <v>0</v>
      </c>
      <c r="AK242" s="27" t="n">
        <f aca="false">AW242*40/40</f>
        <v>0</v>
      </c>
      <c r="AL242" s="27" t="n">
        <f aca="false">AX242*40/40</f>
        <v>0</v>
      </c>
      <c r="AM242" s="27" t="n">
        <f aca="false">AY242*40/40</f>
        <v>0</v>
      </c>
      <c r="AN242" s="27" t="n">
        <f aca="false">AZ242*40/40</f>
        <v>0</v>
      </c>
      <c r="BD242" s="27" t="n">
        <v>2.96</v>
      </c>
      <c r="BE242" s="27" t="n">
        <v>0.36</v>
      </c>
      <c r="BF242" s="27" t="n">
        <v>21.1</v>
      </c>
      <c r="BG242" s="27" t="n">
        <v>93.78</v>
      </c>
      <c r="BH242" s="27"/>
      <c r="BI242" s="27"/>
      <c r="BJ242" s="27" t="n">
        <v>0.02</v>
      </c>
      <c r="BK242" s="27"/>
      <c r="BL242" s="27" t="n">
        <v>8</v>
      </c>
      <c r="BM242" s="27" t="n">
        <v>5.6</v>
      </c>
      <c r="BN242" s="27" t="n">
        <v>26</v>
      </c>
      <c r="BO242" s="27" t="n">
        <v>0.44</v>
      </c>
      <c r="WAQ242" s="2"/>
      <c r="WAR242" s="2"/>
      <c r="WAS242" s="2"/>
      <c r="WAT242" s="2"/>
      <c r="WAU242" s="2"/>
      <c r="WAV242" s="2"/>
      <c r="WAW242" s="2"/>
      <c r="WAX242" s="2"/>
      <c r="WAY242" s="2"/>
      <c r="WAZ242" s="2"/>
      <c r="WBA242" s="2"/>
      <c r="WBB242" s="2"/>
      <c r="WBC242" s="2"/>
      <c r="WBD242" s="2"/>
      <c r="WBE242" s="2"/>
      <c r="WBF242" s="2"/>
      <c r="WBG242" s="2"/>
      <c r="WBH242" s="2"/>
      <c r="WBI242" s="2"/>
      <c r="WBJ242" s="2"/>
      <c r="WBK242" s="2"/>
      <c r="WBL242" s="2"/>
      <c r="WBM242" s="2"/>
      <c r="WBN242" s="2"/>
      <c r="WBO242" s="2"/>
      <c r="WBP242" s="2"/>
      <c r="WBQ242" s="2"/>
      <c r="WBR242" s="2"/>
      <c r="WBS242" s="2"/>
      <c r="WBT242" s="2"/>
      <c r="WBU242" s="2"/>
      <c r="WBV242" s="2"/>
      <c r="WBW242" s="2"/>
      <c r="WBX242" s="2"/>
      <c r="WBY242" s="2"/>
      <c r="WBZ242" s="2"/>
      <c r="WCA242" s="2"/>
      <c r="WCB242" s="2"/>
      <c r="WCC242" s="2"/>
      <c r="WCD242" s="2"/>
      <c r="WCE242" s="2"/>
      <c r="WCF242" s="2"/>
      <c r="WCG242" s="2"/>
      <c r="WCH242" s="2"/>
      <c r="WCI242" s="2"/>
      <c r="WCJ242" s="2"/>
      <c r="WCK242" s="2"/>
      <c r="WCL242" s="2"/>
      <c r="WCM242" s="2"/>
      <c r="WCN242" s="2"/>
      <c r="WCO242" s="2"/>
      <c r="WCP242" s="2"/>
      <c r="WCQ242" s="2"/>
      <c r="WCR242" s="2"/>
      <c r="WCS242" s="2"/>
      <c r="WCT242" s="2"/>
      <c r="WCU242" s="2"/>
      <c r="WCV242" s="2"/>
      <c r="WCW242" s="2"/>
      <c r="WCX242" s="2"/>
      <c r="WCY242" s="2"/>
      <c r="WCZ242" s="2"/>
      <c r="WDA242" s="2"/>
      <c r="WDB242" s="2"/>
      <c r="WDC242" s="2"/>
      <c r="WDD242" s="2"/>
      <c r="WDE242" s="2"/>
      <c r="WDF242" s="2"/>
      <c r="WDG242" s="2"/>
      <c r="WDH242" s="2"/>
      <c r="WDI242" s="2"/>
      <c r="WDJ242" s="2"/>
      <c r="WDK242" s="2"/>
      <c r="WDL242" s="2"/>
      <c r="WDM242" s="2"/>
      <c r="WDN242" s="2"/>
      <c r="WDO242" s="2"/>
      <c r="WDP242" s="2"/>
      <c r="WDQ242" s="2"/>
      <c r="WDR242" s="2"/>
      <c r="WDS242" s="2"/>
      <c r="WDT242" s="2"/>
      <c r="WDU242" s="2"/>
      <c r="WDV242" s="2"/>
      <c r="WDW242" s="2"/>
      <c r="WDX242" s="2"/>
      <c r="WDY242" s="2"/>
      <c r="WDZ242" s="2"/>
      <c r="WEA242" s="2"/>
      <c r="WEB242" s="2"/>
      <c r="WEC242" s="2"/>
      <c r="WED242" s="2"/>
      <c r="WEE242" s="2"/>
      <c r="WEF242" s="2"/>
      <c r="WEG242" s="2"/>
      <c r="WEH242" s="2"/>
      <c r="WEI242" s="2"/>
      <c r="WEJ242" s="2"/>
      <c r="WEK242" s="2"/>
      <c r="WEL242" s="2"/>
      <c r="WEM242" s="2"/>
      <c r="WEN242" s="2"/>
      <c r="WEO242" s="2"/>
      <c r="WEP242" s="2"/>
      <c r="WEQ242" s="2"/>
      <c r="WER242" s="2"/>
      <c r="WES242" s="2"/>
      <c r="WET242" s="2"/>
      <c r="WEU242" s="2"/>
      <c r="WEV242" s="2"/>
      <c r="WEW242" s="2"/>
      <c r="WEX242" s="2"/>
      <c r="WEY242" s="2"/>
      <c r="WEZ242" s="2"/>
      <c r="WFA242" s="2"/>
      <c r="WFB242" s="2"/>
      <c r="WFC242" s="2"/>
      <c r="WFD242" s="2"/>
      <c r="WFE242" s="2"/>
      <c r="WFF242" s="2"/>
      <c r="WFG242" s="2"/>
      <c r="WFH242" s="2"/>
      <c r="WFI242" s="2"/>
      <c r="WFJ242" s="2"/>
      <c r="WFK242" s="2"/>
      <c r="WFL242" s="2"/>
      <c r="WFM242" s="2"/>
      <c r="WFN242" s="2"/>
      <c r="WFO242" s="2"/>
      <c r="WFP242" s="2"/>
      <c r="WFQ242" s="2"/>
      <c r="WFR242" s="2"/>
      <c r="WFS242" s="2"/>
      <c r="WFT242" s="2"/>
      <c r="WFU242" s="2"/>
      <c r="WFV242" s="2"/>
      <c r="WFW242" s="2"/>
      <c r="WFX242" s="2"/>
      <c r="WFY242" s="2"/>
      <c r="WFZ242" s="2"/>
      <c r="WGA242" s="2"/>
      <c r="WGB242" s="2"/>
      <c r="WGC242" s="2"/>
      <c r="WGD242" s="2"/>
      <c r="WGE242" s="2"/>
      <c r="WGF242" s="2"/>
      <c r="WGG242" s="2"/>
      <c r="WGH242" s="2"/>
      <c r="WGI242" s="2"/>
      <c r="WGJ242" s="2"/>
      <c r="WGK242" s="2"/>
      <c r="WGL242" s="2"/>
      <c r="WGM242" s="2"/>
      <c r="WGN242" s="2"/>
      <c r="WGO242" s="2"/>
      <c r="WGP242" s="2"/>
      <c r="WGQ242" s="2"/>
      <c r="WGR242" s="2"/>
      <c r="WGS242" s="2"/>
      <c r="WGT242" s="2"/>
      <c r="WGU242" s="2"/>
      <c r="WGV242" s="2"/>
      <c r="WGW242" s="2"/>
      <c r="WGX242" s="2"/>
      <c r="WGY242" s="2"/>
      <c r="WGZ242" s="2"/>
      <c r="WHA242" s="2"/>
      <c r="WHB242" s="2"/>
      <c r="WHC242" s="2"/>
      <c r="WHD242" s="2"/>
      <c r="WHE242" s="2"/>
      <c r="WHF242" s="2"/>
      <c r="WHG242" s="2"/>
      <c r="WHH242" s="2"/>
      <c r="WHI242" s="2"/>
      <c r="WHJ242" s="2"/>
      <c r="WHK242" s="2"/>
      <c r="WHL242" s="2"/>
      <c r="WHM242" s="2"/>
      <c r="WHN242" s="2"/>
      <c r="WHO242" s="2"/>
      <c r="WHP242" s="2"/>
      <c r="WHQ242" s="2"/>
      <c r="WHR242" s="2"/>
      <c r="WHS242" s="2"/>
      <c r="WHT242" s="2"/>
      <c r="WHU242" s="2"/>
      <c r="WHV242" s="2"/>
      <c r="WHW242" s="2"/>
      <c r="WHX242" s="2"/>
      <c r="WHY242" s="2"/>
      <c r="WHZ242" s="2"/>
      <c r="WIA242" s="2"/>
      <c r="WIB242" s="2"/>
      <c r="WIC242" s="2"/>
      <c r="WID242" s="2"/>
      <c r="WIE242" s="2"/>
      <c r="WIF242" s="2"/>
      <c r="WIG242" s="2"/>
      <c r="WIH242" s="2"/>
      <c r="WII242" s="2"/>
      <c r="WIJ242" s="2"/>
      <c r="WIK242" s="2"/>
      <c r="WIL242" s="2"/>
      <c r="WIM242" s="2"/>
      <c r="WIN242" s="2"/>
      <c r="WIO242" s="2"/>
      <c r="WIP242" s="2"/>
      <c r="WIQ242" s="2"/>
      <c r="WIR242" s="2"/>
      <c r="WIS242" s="2"/>
      <c r="WIT242" s="2"/>
      <c r="WIU242" s="2"/>
      <c r="WIV242" s="2"/>
      <c r="WIW242" s="2"/>
      <c r="WIX242" s="2"/>
      <c r="WIY242" s="2"/>
      <c r="WIZ242" s="2"/>
      <c r="WJA242" s="2"/>
      <c r="WJB242" s="2"/>
      <c r="WJC242" s="2"/>
      <c r="WJD242" s="2"/>
      <c r="WJE242" s="2"/>
      <c r="WJF242" s="2"/>
      <c r="WJG242" s="2"/>
      <c r="WJH242" s="2"/>
      <c r="WJI242" s="2"/>
      <c r="WJJ242" s="2"/>
      <c r="WJK242" s="2"/>
      <c r="WJL242" s="2"/>
      <c r="WJM242" s="2"/>
      <c r="WJN242" s="2"/>
      <c r="WJO242" s="2"/>
      <c r="WJP242" s="2"/>
      <c r="WJQ242" s="2"/>
      <c r="WJR242" s="2"/>
      <c r="WJS242" s="2"/>
      <c r="WJT242" s="2"/>
      <c r="WJU242" s="2"/>
      <c r="WJV242" s="2"/>
      <c r="WJW242" s="2"/>
      <c r="WJX242" s="2"/>
      <c r="WJY242" s="2"/>
      <c r="WJZ242" s="2"/>
      <c r="WKA242" s="2"/>
      <c r="WKB242" s="2"/>
      <c r="WKC242" s="2"/>
      <c r="WKD242" s="2"/>
      <c r="WKE242" s="2"/>
      <c r="WKF242" s="2"/>
      <c r="WKG242" s="2"/>
      <c r="WKH242" s="2"/>
      <c r="WKI242" s="2"/>
      <c r="WKJ242" s="2"/>
      <c r="WKK242" s="2"/>
      <c r="WKL242" s="2"/>
      <c r="WKM242" s="2"/>
      <c r="WKN242" s="2"/>
      <c r="WKO242" s="2"/>
      <c r="WKP242" s="2"/>
      <c r="WKQ242" s="2"/>
      <c r="WKR242" s="2"/>
      <c r="WKS242" s="2"/>
      <c r="WKT242" s="2"/>
      <c r="WKU242" s="2"/>
      <c r="WKV242" s="2"/>
      <c r="WKW242" s="2"/>
      <c r="WKX242" s="2"/>
      <c r="WKY242" s="2"/>
      <c r="WKZ242" s="2"/>
      <c r="WLA242" s="2"/>
      <c r="WLB242" s="2"/>
      <c r="WLC242" s="2"/>
      <c r="WLD242" s="2"/>
      <c r="WLE242" s="2"/>
      <c r="WLF242" s="2"/>
      <c r="WLG242" s="2"/>
      <c r="WLH242" s="2"/>
      <c r="WLI242" s="2"/>
      <c r="WLJ242" s="2"/>
      <c r="WLK242" s="2"/>
      <c r="WLL242" s="2"/>
      <c r="WLM242" s="2"/>
      <c r="WLN242" s="2"/>
      <c r="WLO242" s="2"/>
      <c r="WLP242" s="2"/>
      <c r="WLQ242" s="2"/>
      <c r="WLR242" s="2"/>
      <c r="WLS242" s="2"/>
      <c r="WLT242" s="2"/>
      <c r="WLU242" s="2"/>
      <c r="WLV242" s="2"/>
      <c r="WLW242" s="2"/>
      <c r="WLX242" s="2"/>
      <c r="WLY242" s="2"/>
      <c r="WLZ242" s="2"/>
      <c r="WMA242" s="2"/>
      <c r="WMB242" s="2"/>
      <c r="WMC242" s="2"/>
      <c r="WMD242" s="2"/>
      <c r="WME242" s="2"/>
      <c r="WMF242" s="2"/>
      <c r="WMG242" s="2"/>
      <c r="WMH242" s="2"/>
      <c r="WMI242" s="2"/>
      <c r="WMJ242" s="2"/>
      <c r="WMK242" s="2"/>
      <c r="WML242" s="2"/>
      <c r="WMM242" s="2"/>
      <c r="WMN242" s="2"/>
      <c r="WMO242" s="2"/>
      <c r="WMP242" s="2"/>
      <c r="WMQ242" s="2"/>
      <c r="WMR242" s="2"/>
      <c r="WMS242" s="2"/>
      <c r="WMT242" s="2"/>
      <c r="WMU242" s="2"/>
      <c r="WMV242" s="2"/>
      <c r="WMW242" s="2"/>
      <c r="WMX242" s="2"/>
      <c r="WMY242" s="2"/>
      <c r="WMZ242" s="2"/>
      <c r="WNA242" s="2"/>
      <c r="WNB242" s="2"/>
      <c r="WNC242" s="2"/>
      <c r="WND242" s="2"/>
      <c r="WNE242" s="2"/>
      <c r="WNF242" s="2"/>
      <c r="WNG242" s="2"/>
      <c r="WNH242" s="2"/>
      <c r="WNI242" s="2"/>
      <c r="WNJ242" s="2"/>
      <c r="WNK242" s="2"/>
      <c r="WNL242" s="2"/>
      <c r="WNM242" s="2"/>
      <c r="WNN242" s="2"/>
      <c r="WNO242" s="2"/>
      <c r="WNP242" s="2"/>
      <c r="WNQ242" s="2"/>
      <c r="WNR242" s="2"/>
      <c r="WNS242" s="2"/>
      <c r="WNT242" s="2"/>
      <c r="WNU242" s="2"/>
      <c r="WNV242" s="2"/>
      <c r="WNW242" s="2"/>
      <c r="WNX242" s="2"/>
      <c r="WNY242" s="2"/>
      <c r="WNZ242" s="2"/>
      <c r="WOA242" s="2"/>
      <c r="WOB242" s="2"/>
      <c r="WOC242" s="2"/>
      <c r="WOD242" s="2"/>
      <c r="WOE242" s="2"/>
      <c r="WOF242" s="2"/>
      <c r="WOG242" s="2"/>
      <c r="WOH242" s="2"/>
      <c r="WOI242" s="2"/>
      <c r="WOJ242" s="2"/>
      <c r="WOK242" s="2"/>
      <c r="WOL242" s="2"/>
      <c r="WOM242" s="2"/>
      <c r="WRG242" s="4"/>
      <c r="WRH242" s="4"/>
      <c r="WRI242" s="4"/>
      <c r="WRJ242" s="4"/>
      <c r="WRK242" s="4"/>
      <c r="WRL242" s="4"/>
      <c r="WRM242" s="4"/>
      <c r="WRN242" s="4"/>
      <c r="WRO242" s="4"/>
      <c r="WRP242" s="4"/>
      <c r="WRQ242" s="4"/>
      <c r="WRR242" s="4"/>
      <c r="WRS242" s="4"/>
      <c r="WRT242" s="4"/>
      <c r="WRU242" s="4"/>
      <c r="WRV242" s="4"/>
      <c r="WRW242" s="4"/>
      <c r="WRX242" s="4"/>
      <c r="WRY242" s="4"/>
      <c r="WRZ242" s="4"/>
      <c r="WSA242" s="4"/>
      <c r="WSB242" s="4"/>
      <c r="WSC242" s="4"/>
      <c r="WSD242" s="4"/>
      <c r="WSE242" s="4"/>
      <c r="WSF242" s="4"/>
      <c r="WSG242" s="4"/>
      <c r="WSH242" s="4"/>
      <c r="WSI242" s="4"/>
      <c r="WSJ242" s="4"/>
      <c r="WSK242" s="4"/>
      <c r="WSL242" s="4"/>
      <c r="WSM242" s="4"/>
      <c r="WSN242" s="4"/>
      <c r="WSO242" s="4"/>
      <c r="WSP242" s="4"/>
      <c r="WSQ242" s="4"/>
      <c r="WSR242" s="4"/>
      <c r="WSS242" s="4"/>
      <c r="WST242" s="4"/>
      <c r="WSU242" s="4"/>
      <c r="WSV242" s="4"/>
      <c r="WSW242" s="4"/>
      <c r="WSX242" s="4"/>
      <c r="WSY242" s="4"/>
      <c r="WSZ242" s="4"/>
      <c r="WTA242" s="4"/>
      <c r="WTB242" s="4"/>
      <c r="WTC242" s="4"/>
      <c r="WTD242" s="4"/>
      <c r="WTE242" s="4"/>
      <c r="WTF242" s="4"/>
      <c r="WTG242" s="4"/>
      <c r="WTH242" s="4"/>
      <c r="WTI242" s="4"/>
      <c r="WTJ242" s="4"/>
      <c r="WTK242" s="4"/>
      <c r="WTL242" s="4"/>
      <c r="WTM242" s="4"/>
      <c r="WTN242" s="4"/>
      <c r="WTO242" s="4"/>
      <c r="WTP242" s="4"/>
      <c r="WTQ242" s="4"/>
      <c r="WTR242" s="4"/>
      <c r="WTS242" s="4"/>
      <c r="WTT242" s="4"/>
      <c r="WTU242" s="4"/>
      <c r="WTV242" s="4"/>
      <c r="WTW242" s="4"/>
      <c r="WTX242" s="4"/>
      <c r="WTY242" s="4"/>
      <c r="WTZ242" s="4"/>
      <c r="WUA242" s="4"/>
      <c r="WUB242" s="4"/>
      <c r="WUC242" s="4"/>
      <c r="WUD242" s="4"/>
      <c r="WUE242" s="4"/>
      <c r="WUF242" s="4"/>
      <c r="WUG242" s="4"/>
      <c r="WUH242" s="4"/>
      <c r="WUI242" s="4"/>
      <c r="WUJ242" s="4"/>
      <c r="WUK242" s="4"/>
      <c r="WUL242" s="4"/>
      <c r="WUM242" s="4"/>
      <c r="WUN242" s="4"/>
      <c r="WUO242" s="4"/>
      <c r="WUP242" s="4"/>
      <c r="WUQ242" s="4"/>
      <c r="WUR242" s="4"/>
      <c r="WUS242" s="4"/>
      <c r="WUT242" s="4"/>
      <c r="WUU242" s="4"/>
      <c r="WUV242" s="4"/>
      <c r="WUW242" s="4"/>
      <c r="WUX242" s="4"/>
      <c r="WUY242" s="4"/>
      <c r="WUZ242" s="4"/>
      <c r="WVA242" s="4"/>
      <c r="WVB242" s="4"/>
      <c r="WVC242" s="4"/>
      <c r="WVD242" s="4"/>
      <c r="WVE242" s="4"/>
      <c r="WVF242" s="4"/>
      <c r="WVG242" s="4"/>
      <c r="WVH242" s="4"/>
      <c r="WVI242" s="4"/>
      <c r="WVJ242" s="4"/>
      <c r="WVK242" s="4"/>
      <c r="WVL242" s="4"/>
      <c r="WVM242" s="4"/>
      <c r="WVN242" s="4"/>
      <c r="WVO242" s="4"/>
      <c r="WVP242" s="4"/>
      <c r="WVQ242" s="4"/>
      <c r="WVR242" s="4"/>
      <c r="WVS242" s="4"/>
      <c r="WVT242" s="4"/>
      <c r="WVU242" s="4"/>
      <c r="WVV242" s="4"/>
      <c r="WVW242" s="4"/>
      <c r="WVX242" s="4"/>
      <c r="WVY242" s="4"/>
      <c r="WVZ242" s="4"/>
      <c r="WWA242" s="4"/>
      <c r="WWB242" s="4"/>
      <c r="WWC242" s="4"/>
      <c r="WWD242" s="4"/>
      <c r="WWE242" s="4"/>
      <c r="WWF242" s="4"/>
      <c r="WWG242" s="4"/>
      <c r="WWH242" s="4"/>
      <c r="WWI242" s="4"/>
      <c r="WWJ242" s="4"/>
      <c r="WWK242" s="4"/>
      <c r="WWL242" s="4"/>
      <c r="WWM242" s="4"/>
      <c r="WWN242" s="4"/>
      <c r="WWO242" s="4"/>
      <c r="WWP242" s="4"/>
      <c r="WWQ242" s="4"/>
      <c r="WWR242" s="4"/>
      <c r="WWS242" s="4"/>
      <c r="WWT242" s="4"/>
      <c r="WWU242" s="4"/>
      <c r="WWV242" s="4"/>
      <c r="WWW242" s="4"/>
      <c r="WWX242" s="4"/>
      <c r="WWY242" s="4"/>
      <c r="WWZ242" s="4"/>
      <c r="WXA242" s="4"/>
      <c r="WXB242" s="4"/>
      <c r="WXC242" s="4"/>
      <c r="WXD242" s="4"/>
      <c r="WXE242" s="4"/>
      <c r="WXF242" s="4"/>
      <c r="WXG242" s="4"/>
      <c r="WXH242" s="4"/>
      <c r="WXI242" s="4"/>
      <c r="WXJ242" s="4"/>
      <c r="WXK242" s="4"/>
      <c r="WXL242" s="4"/>
      <c r="WXM242" s="4"/>
      <c r="WXN242" s="4"/>
      <c r="WXO242" s="4"/>
      <c r="WXP242" s="4"/>
      <c r="WXQ242" s="4"/>
      <c r="WXR242" s="4"/>
      <c r="WXS242" s="4"/>
      <c r="WXT242" s="4"/>
      <c r="WXU242" s="4"/>
      <c r="WXV242" s="4"/>
      <c r="WXW242" s="4"/>
      <c r="WXX242" s="4"/>
      <c r="WXY242" s="4"/>
      <c r="WXZ242" s="4"/>
      <c r="WYA242" s="4"/>
      <c r="WYB242" s="4"/>
      <c r="WYC242" s="4"/>
      <c r="WYD242" s="4"/>
      <c r="WYE242" s="4"/>
      <c r="WYF242" s="4"/>
      <c r="WYG242" s="4"/>
      <c r="WYH242" s="4"/>
      <c r="WYI242" s="4"/>
      <c r="WYJ242" s="4"/>
      <c r="WYK242" s="4"/>
      <c r="WYL242" s="4"/>
      <c r="WYM242" s="4"/>
      <c r="WYN242" s="4"/>
      <c r="WYO242" s="4"/>
      <c r="WYP242" s="4"/>
      <c r="WYQ242" s="4"/>
      <c r="WYR242" s="4"/>
      <c r="WYS242" s="4"/>
      <c r="WYT242" s="4"/>
      <c r="WYU242" s="4"/>
      <c r="WYV242" s="4"/>
      <c r="WYW242" s="4"/>
      <c r="WYX242" s="4"/>
      <c r="WYY242" s="4"/>
      <c r="WYZ242" s="4"/>
      <c r="WZA242" s="4"/>
      <c r="WZB242" s="4"/>
      <c r="WZC242" s="4"/>
      <c r="WZD242" s="4"/>
      <c r="WZE242" s="4"/>
      <c r="WZF242" s="4"/>
      <c r="WZG242" s="4"/>
      <c r="WZH242" s="4"/>
      <c r="WZI242" s="4"/>
      <c r="WZJ242" s="4"/>
      <c r="WZK242" s="4"/>
      <c r="WZL242" s="4"/>
      <c r="WZM242" s="4"/>
      <c r="WZN242" s="4"/>
      <c r="WZO242" s="4"/>
      <c r="WZP242" s="4"/>
      <c r="WZQ242" s="4"/>
      <c r="WZR242" s="4"/>
      <c r="WZS242" s="4"/>
      <c r="WZT242" s="4"/>
      <c r="WZU242" s="4"/>
      <c r="WZV242" s="4"/>
      <c r="WZW242" s="4"/>
      <c r="WZX242" s="4"/>
      <c r="WZY242" s="4"/>
      <c r="WZZ242" s="4"/>
      <c r="XAA242" s="4"/>
      <c r="XAB242" s="4"/>
      <c r="XAC242" s="4"/>
      <c r="XAD242" s="4"/>
      <c r="XAE242" s="4"/>
      <c r="XAF242" s="4"/>
      <c r="XAG242" s="4"/>
      <c r="XAH242" s="4"/>
      <c r="XAI242" s="4"/>
      <c r="XAJ242" s="4"/>
      <c r="XAK242" s="4"/>
      <c r="XAL242" s="4"/>
      <c r="XAM242" s="4"/>
      <c r="XAN242" s="4"/>
      <c r="XAO242" s="4"/>
      <c r="XAP242" s="4"/>
      <c r="XAQ242" s="4"/>
      <c r="XAR242" s="4"/>
      <c r="XAS242" s="4"/>
      <c r="XAT242" s="4"/>
      <c r="XAU242" s="4"/>
      <c r="XAV242" s="4"/>
      <c r="XAW242" s="4"/>
      <c r="XAX242" s="4"/>
      <c r="XAY242" s="4"/>
      <c r="XAZ242" s="4"/>
      <c r="XBA242" s="4"/>
      <c r="XBB242" s="4"/>
      <c r="XBC242" s="4"/>
      <c r="XBD242" s="4"/>
      <c r="XBE242" s="4"/>
      <c r="XBF242" s="4"/>
      <c r="XBG242" s="4"/>
      <c r="XBH242" s="4"/>
      <c r="XBI242" s="4"/>
      <c r="XBJ242" s="4"/>
      <c r="XBK242" s="4"/>
      <c r="XBL242" s="4"/>
      <c r="XBM242" s="4"/>
      <c r="XBN242" s="4"/>
      <c r="XBO242" s="4"/>
      <c r="XBP242" s="4"/>
      <c r="XBQ242" s="4"/>
      <c r="XBR242" s="4"/>
      <c r="XBS242" s="4"/>
      <c r="XBT242" s="4"/>
      <c r="XBU242" s="4"/>
      <c r="XBV242" s="4"/>
      <c r="XBW242" s="4"/>
      <c r="XBX242" s="4"/>
      <c r="XBY242" s="4"/>
      <c r="XBZ242" s="4"/>
      <c r="XCA242" s="4"/>
      <c r="XCB242" s="4"/>
      <c r="XCC242" s="4"/>
      <c r="XCD242" s="4"/>
      <c r="XCE242" s="4"/>
      <c r="XCF242" s="4"/>
      <c r="XCG242" s="4"/>
      <c r="XCH242" s="4"/>
      <c r="XCI242" s="4"/>
      <c r="XCJ242" s="4"/>
      <c r="XCK242" s="4"/>
      <c r="XCL242" s="4"/>
      <c r="XCM242" s="4"/>
      <c r="XCN242" s="4"/>
      <c r="XCO242" s="4"/>
      <c r="XCP242" s="4"/>
      <c r="XCQ242" s="4"/>
      <c r="XCR242" s="4"/>
      <c r="XCS242" s="4"/>
      <c r="XCT242" s="4"/>
      <c r="XCU242" s="4"/>
      <c r="XCV242" s="4"/>
      <c r="XCW242" s="4"/>
      <c r="XCX242" s="4"/>
      <c r="XCY242" s="4"/>
      <c r="XCZ242" s="4"/>
      <c r="XDA242" s="4"/>
      <c r="XDB242" s="4"/>
      <c r="XDC242" s="4"/>
      <c r="XDD242" s="4"/>
      <c r="XDE242" s="4"/>
      <c r="XDF242" s="4"/>
      <c r="XDG242" s="4"/>
      <c r="XDH242" s="4"/>
      <c r="XDI242" s="4"/>
      <c r="XDJ242" s="4"/>
      <c r="XDK242" s="4"/>
      <c r="XDL242" s="4"/>
      <c r="XDM242" s="4"/>
      <c r="XDN242" s="4"/>
      <c r="XDO242" s="4"/>
      <c r="XDP242" s="4"/>
      <c r="XDQ242" s="4"/>
      <c r="XDR242" s="4"/>
      <c r="XDS242" s="4"/>
      <c r="XDT242" s="4"/>
      <c r="XDU242" s="4"/>
      <c r="XDV242" s="4"/>
      <c r="XDW242" s="4"/>
      <c r="XDX242" s="4"/>
      <c r="XDY242" s="4"/>
      <c r="XDZ242" s="4"/>
      <c r="XEA242" s="4"/>
      <c r="XEB242" s="4"/>
      <c r="XEC242" s="4"/>
      <c r="XED242" s="4"/>
      <c r="XEE242" s="4"/>
      <c r="XEF242" s="4"/>
      <c r="XEG242" s="4"/>
      <c r="XEH242" s="4"/>
      <c r="XEI242" s="4"/>
      <c r="XEJ242" s="4"/>
      <c r="XEK242" s="4"/>
      <c r="XEL242" s="4"/>
      <c r="XEM242" s="4"/>
      <c r="XEN242" s="4"/>
      <c r="XEO242" s="4"/>
      <c r="XEP242" s="4"/>
      <c r="XEQ242" s="4"/>
      <c r="XER242" s="4"/>
      <c r="XES242" s="4"/>
      <c r="XET242" s="4"/>
      <c r="XEU242" s="4"/>
      <c r="XEV242" s="4"/>
      <c r="XEW242" s="4"/>
      <c r="XEX242" s="4"/>
      <c r="XEY242" s="4"/>
      <c r="XEZ242" s="4"/>
      <c r="XFA242" s="4"/>
      <c r="XFB242" s="4"/>
      <c r="XFC242" s="4"/>
    </row>
    <row r="243" customFormat="false" ht="13.8" hidden="false" customHeight="false" outlineLevel="0" collapsed="false">
      <c r="A243" s="52"/>
      <c r="B243" s="21" t="s">
        <v>29</v>
      </c>
      <c r="C243" s="29" t="s">
        <v>30</v>
      </c>
      <c r="D243" s="21" t="n">
        <v>100</v>
      </c>
      <c r="E243" s="27" t="n">
        <v>0.4</v>
      </c>
      <c r="F243" s="27" t="n">
        <v>0.4</v>
      </c>
      <c r="G243" s="27" t="n">
        <v>9.8</v>
      </c>
      <c r="H243" s="27" t="n">
        <v>47</v>
      </c>
      <c r="I243" s="27"/>
      <c r="J243" s="27" t="n">
        <v>0.03</v>
      </c>
      <c r="K243" s="27" t="n">
        <v>0.02</v>
      </c>
      <c r="L243" s="27" t="n">
        <v>10</v>
      </c>
      <c r="M243" s="27" t="n">
        <v>16</v>
      </c>
      <c r="N243" s="27" t="n">
        <v>9</v>
      </c>
      <c r="O243" s="27" t="n">
        <v>11</v>
      </c>
      <c r="P243" s="27" t="n">
        <v>2.2</v>
      </c>
      <c r="Q243" s="27"/>
      <c r="R243" s="27"/>
      <c r="S243" s="27"/>
      <c r="T243" s="27"/>
      <c r="U243" s="27"/>
      <c r="V243" s="21"/>
      <c r="W243" s="21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</row>
    <row r="244" customFormat="false" ht="13.8" hidden="false" customHeight="false" outlineLevel="0" collapsed="false">
      <c r="A244" s="52"/>
      <c r="B244" s="21" t="s">
        <v>80</v>
      </c>
      <c r="C244" s="26" t="s">
        <v>81</v>
      </c>
      <c r="D244" s="21" t="n">
        <v>200</v>
      </c>
      <c r="E244" s="27" t="n">
        <f aca="false">SUM(CC244*200/180)</f>
        <v>0.133333333333333</v>
      </c>
      <c r="F244" s="27" t="n">
        <f aca="false">SUM(CD244*200/180)</f>
        <v>0.0222222222222222</v>
      </c>
      <c r="G244" s="27" t="n">
        <f aca="false">SUM(CE244*200/180)</f>
        <v>16.8888888888889</v>
      </c>
      <c r="H244" s="27" t="n">
        <f aca="false">SUM(CF244*200/180)</f>
        <v>68.8888888888889</v>
      </c>
      <c r="I244" s="27" t="n">
        <f aca="false">SUM(CG244*200/180)</f>
        <v>0</v>
      </c>
      <c r="J244" s="27" t="n">
        <f aca="false">SUM(CH244*200/180)</f>
        <v>0</v>
      </c>
      <c r="K244" s="27" t="n">
        <f aca="false">SUM(CI244*200/180)</f>
        <v>0</v>
      </c>
      <c r="L244" s="27" t="n">
        <f aca="false">SUM(CJ244*200/180)</f>
        <v>3.14444444444444</v>
      </c>
      <c r="M244" s="27" t="n">
        <f aca="false">SUM(CK244*200/180)</f>
        <v>15.7777777777778</v>
      </c>
      <c r="N244" s="27" t="n">
        <f aca="false">SUM(CL244*200/180)</f>
        <v>2.66666666666667</v>
      </c>
      <c r="O244" s="27" t="n">
        <f aca="false">SUM(CM244*200/180)</f>
        <v>4.88888888888889</v>
      </c>
      <c r="P244" s="27" t="n">
        <f aca="false">SUM(CN244*200/180)</f>
        <v>0.666666666666667</v>
      </c>
      <c r="Q244" s="27" t="n">
        <v>0.3</v>
      </c>
      <c r="R244" s="27"/>
      <c r="S244" s="27" t="n">
        <v>6.7</v>
      </c>
      <c r="T244" s="27" t="n">
        <v>27.9</v>
      </c>
      <c r="U244" s="28" t="n">
        <v>0.38</v>
      </c>
      <c r="V244" s="21"/>
      <c r="W244" s="21" t="n">
        <v>0.01</v>
      </c>
      <c r="X244" s="27" t="n">
        <v>1.16</v>
      </c>
      <c r="Y244" s="27" t="n">
        <v>6.9</v>
      </c>
      <c r="Z244" s="27" t="n">
        <v>4.6</v>
      </c>
      <c r="AA244" s="27" t="n">
        <v>8.5</v>
      </c>
      <c r="AB244" s="27" t="n">
        <v>0.77</v>
      </c>
      <c r="AC244" s="27" t="n">
        <v>0.8</v>
      </c>
      <c r="AD244" s="27" t="n">
        <v>0.2</v>
      </c>
      <c r="AE244" s="27" t="n">
        <v>16.7</v>
      </c>
      <c r="AF244" s="27" t="n">
        <v>66.7</v>
      </c>
      <c r="AG244" s="27" t="n">
        <v>98</v>
      </c>
      <c r="AH244" s="27" t="n">
        <v>0.01</v>
      </c>
      <c r="AI244" s="27" t="n">
        <v>0.05</v>
      </c>
      <c r="AJ244" s="27" t="n">
        <v>80</v>
      </c>
      <c r="AK244" s="27" t="n">
        <v>11</v>
      </c>
      <c r="AL244" s="27" t="n">
        <v>3</v>
      </c>
      <c r="AM244" s="27" t="n">
        <v>3</v>
      </c>
      <c r="AN244" s="27" t="n">
        <v>0.54</v>
      </c>
      <c r="BD244" s="27" t="n">
        <v>0.13</v>
      </c>
      <c r="BE244" s="27" t="n">
        <v>0.02</v>
      </c>
      <c r="BF244" s="27" t="n">
        <v>15.2</v>
      </c>
      <c r="BG244" s="27" t="n">
        <v>62</v>
      </c>
      <c r="BH244" s="27"/>
      <c r="BI244" s="27"/>
      <c r="BJ244" s="27"/>
      <c r="BK244" s="27" t="n">
        <v>2.83</v>
      </c>
      <c r="BL244" s="27" t="n">
        <v>14.2</v>
      </c>
      <c r="BM244" s="27" t="n">
        <v>2.4</v>
      </c>
      <c r="BN244" s="27" t="n">
        <v>4.4</v>
      </c>
      <c r="BO244" s="27" t="n">
        <v>0.36</v>
      </c>
      <c r="CC244" s="27" t="n">
        <v>0.12</v>
      </c>
      <c r="CD244" s="27" t="n">
        <v>0.02</v>
      </c>
      <c r="CE244" s="27" t="n">
        <v>15.2</v>
      </c>
      <c r="CF244" s="27" t="n">
        <v>62</v>
      </c>
      <c r="CG244" s="27" t="n">
        <v>0</v>
      </c>
      <c r="CH244" s="27" t="n">
        <v>0</v>
      </c>
      <c r="CI244" s="27" t="n">
        <f aca="false">EH244*200/200</f>
        <v>0</v>
      </c>
      <c r="CJ244" s="27" t="n">
        <v>2.83</v>
      </c>
      <c r="CK244" s="27" t="n">
        <v>14.2</v>
      </c>
      <c r="CL244" s="27" t="n">
        <v>2.4</v>
      </c>
      <c r="CM244" s="27" t="n">
        <v>4.4</v>
      </c>
      <c r="CN244" s="27" t="n">
        <v>0.6</v>
      </c>
    </row>
    <row r="245" customFormat="false" ht="13.8" hidden="false" customHeight="false" outlineLevel="0" collapsed="false">
      <c r="A245" s="52"/>
      <c r="B245" s="15"/>
      <c r="C245" s="86" t="s">
        <v>241</v>
      </c>
      <c r="D245" s="31" t="n">
        <f aca="false">SUM(D239:D244)</f>
        <v>535</v>
      </c>
      <c r="E245" s="61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</row>
    <row r="246" customFormat="false" ht="13.8" hidden="false" customHeight="false" outlineLevel="0" collapsed="false">
      <c r="A246" s="33" t="s">
        <v>98</v>
      </c>
      <c r="B246" s="33"/>
      <c r="C246" s="33"/>
      <c r="D246" s="33"/>
      <c r="E246" s="32" t="n">
        <f aca="false">SUM(E239:E245)</f>
        <v>15.4633333333333</v>
      </c>
      <c r="F246" s="32" t="n">
        <f aca="false">SUM(F239:F245)</f>
        <v>16.2722222222222</v>
      </c>
      <c r="G246" s="32" t="n">
        <f aca="false">SUM(G239:G245)</f>
        <v>110.708888888889</v>
      </c>
      <c r="H246" s="32" t="n">
        <f aca="false">SUM(H239:H245)</f>
        <v>726.828888888889</v>
      </c>
      <c r="I246" s="32" t="n">
        <f aca="false">SUM(I239:I245)</f>
        <v>171.7</v>
      </c>
      <c r="J246" s="32" t="n">
        <f aca="false">SUM(J239:J245)</f>
        <v>0.15</v>
      </c>
      <c r="K246" s="32" t="n">
        <f aca="false">SUM(K239:K245)</f>
        <v>0.52</v>
      </c>
      <c r="L246" s="32" t="n">
        <f aca="false">SUM(L239:L245)</f>
        <v>13.9844444444444</v>
      </c>
      <c r="M246" s="32" t="n">
        <f aca="false">SUM(M239:M245)</f>
        <v>352.237777777778</v>
      </c>
      <c r="N246" s="32" t="n">
        <f aca="false">SUM(N239:N245)</f>
        <v>71.1366666666667</v>
      </c>
      <c r="O246" s="32" t="n">
        <f aca="false">SUM(O239:O245)</f>
        <v>447.028888888889</v>
      </c>
      <c r="P246" s="32" t="n">
        <f aca="false">SUM(P239:P245)</f>
        <v>5.30666666666667</v>
      </c>
    </row>
    <row r="247" customFormat="false" ht="15" hidden="false" customHeight="true" outlineLevel="0" collapsed="false">
      <c r="A247" s="52" t="s">
        <v>160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</row>
    <row r="248" s="3" customFormat="true" ht="13.8" hidden="false" customHeight="false" outlineLevel="0" collapsed="false">
      <c r="A248" s="52"/>
      <c r="B248" s="18" t="s">
        <v>161</v>
      </c>
      <c r="C248" s="19" t="s">
        <v>243</v>
      </c>
      <c r="D248" s="18" t="n">
        <v>60</v>
      </c>
      <c r="E248" s="20" t="n">
        <v>2.88</v>
      </c>
      <c r="F248" s="20" t="n">
        <v>3.89</v>
      </c>
      <c r="G248" s="20" t="n">
        <v>3.23</v>
      </c>
      <c r="H248" s="20" t="n">
        <v>59.3</v>
      </c>
      <c r="I248" s="20" t="n">
        <v>31.21</v>
      </c>
      <c r="J248" s="20" t="n">
        <v>0.02</v>
      </c>
      <c r="K248" s="20" t="n">
        <v>0.09</v>
      </c>
      <c r="L248" s="20" t="n">
        <v>3</v>
      </c>
      <c r="M248" s="20" t="n">
        <v>25.5</v>
      </c>
      <c r="N248" s="20" t="n">
        <v>8.1</v>
      </c>
      <c r="O248" s="20" t="n">
        <v>48.5</v>
      </c>
      <c r="P248" s="20" t="n">
        <v>0.72</v>
      </c>
      <c r="Q248" s="23" t="n">
        <v>0.08</v>
      </c>
      <c r="R248" s="24" t="n">
        <v>7.25</v>
      </c>
      <c r="S248" s="23" t="n">
        <v>0.13</v>
      </c>
      <c r="T248" s="24" t="n">
        <v>66</v>
      </c>
      <c r="U248" s="25" t="n">
        <v>40</v>
      </c>
      <c r="V248" s="23"/>
      <c r="W248" s="23" t="n">
        <v>0.01</v>
      </c>
      <c r="X248" s="25"/>
      <c r="Y248" s="25" t="n">
        <v>2.4</v>
      </c>
      <c r="Z248" s="25" t="n">
        <v>3</v>
      </c>
      <c r="AA248" s="25"/>
      <c r="AB248" s="25" t="n">
        <v>0.02</v>
      </c>
      <c r="XFD248" s="4"/>
    </row>
    <row r="249" s="35" customFormat="true" ht="13.8" hidden="false" customHeight="false" outlineLevel="0" collapsed="false">
      <c r="A249" s="52"/>
      <c r="B249" s="21" t="s">
        <v>85</v>
      </c>
      <c r="C249" s="15" t="s">
        <v>86</v>
      </c>
      <c r="D249" s="67" t="n">
        <v>200</v>
      </c>
      <c r="E249" s="21" t="n">
        <f aca="false">BD249*200/100</f>
        <v>2.16</v>
      </c>
      <c r="F249" s="21" t="n">
        <f aca="false">BE249*200/100</f>
        <v>2.28</v>
      </c>
      <c r="G249" s="21" t="n">
        <f aca="false">BF249*200/100</f>
        <v>13.96</v>
      </c>
      <c r="H249" s="21" t="n">
        <f aca="false">BG249*200/100</f>
        <v>94</v>
      </c>
      <c r="I249" s="21" t="n">
        <f aca="false">BH249*200/100</f>
        <v>0</v>
      </c>
      <c r="J249" s="21" t="n">
        <f aca="false">BI249*200/100</f>
        <v>0.1</v>
      </c>
      <c r="K249" s="21" t="n">
        <f aca="false">BJ249*200/100</f>
        <v>0.06</v>
      </c>
      <c r="L249" s="21" t="n">
        <f aca="false">BK249*200/100</f>
        <v>6.6</v>
      </c>
      <c r="M249" s="21" t="n">
        <f aca="false">BL249*200/100</f>
        <v>23.36</v>
      </c>
      <c r="N249" s="21" t="n">
        <f aca="false">BM249*200/100</f>
        <v>21.82</v>
      </c>
      <c r="O249" s="21" t="n">
        <f aca="false">BN249*200/100</f>
        <v>54.06</v>
      </c>
      <c r="P249" s="21" t="n">
        <f aca="false">BO249*200/100</f>
        <v>0.9</v>
      </c>
      <c r="BD249" s="21" t="n">
        <v>1.08</v>
      </c>
      <c r="BE249" s="67" t="n">
        <v>1.14</v>
      </c>
      <c r="BF249" s="21" t="n">
        <v>6.98</v>
      </c>
      <c r="BG249" s="67" t="n">
        <v>47</v>
      </c>
      <c r="BH249" s="21"/>
      <c r="BI249" s="67" t="n">
        <v>0.05</v>
      </c>
      <c r="BJ249" s="21" t="n">
        <v>0.03</v>
      </c>
      <c r="BK249" s="67" t="n">
        <v>3.3</v>
      </c>
      <c r="BL249" s="21" t="n">
        <v>11.68</v>
      </c>
      <c r="BM249" s="67" t="n">
        <v>10.91</v>
      </c>
      <c r="BN249" s="21" t="n">
        <v>27.03</v>
      </c>
      <c r="BO249" s="68" t="n">
        <v>0.45</v>
      </c>
      <c r="WXQ249" s="36"/>
      <c r="WXR249" s="36"/>
      <c r="WXS249" s="36"/>
      <c r="WXT249" s="36"/>
      <c r="WXU249" s="36"/>
      <c r="WXV249" s="36"/>
      <c r="WXW249" s="36"/>
      <c r="WXX249" s="36"/>
      <c r="WXY249" s="36"/>
      <c r="WXZ249" s="36"/>
      <c r="WYA249" s="36"/>
      <c r="WYB249" s="36"/>
      <c r="WYC249" s="36"/>
      <c r="WYD249" s="36"/>
      <c r="WYE249" s="36"/>
      <c r="WYF249" s="36"/>
      <c r="WYG249" s="36"/>
      <c r="WYH249" s="36"/>
      <c r="WYI249" s="36"/>
      <c r="WYJ249" s="36"/>
      <c r="WYK249" s="36"/>
      <c r="WYL249" s="36"/>
      <c r="WYM249" s="36"/>
      <c r="WYN249" s="36"/>
      <c r="WYO249" s="36"/>
      <c r="WYP249" s="36"/>
      <c r="WYQ249" s="36"/>
      <c r="WYR249" s="36"/>
      <c r="WYS249" s="36"/>
      <c r="WYT249" s="36"/>
      <c r="WYU249" s="36"/>
      <c r="WYV249" s="36"/>
      <c r="WYW249" s="36"/>
      <c r="WYX249" s="36"/>
      <c r="WYY249" s="36"/>
      <c r="WYZ249" s="36"/>
      <c r="WZA249" s="36"/>
      <c r="WZB249" s="36"/>
      <c r="WZC249" s="36"/>
      <c r="WZD249" s="36"/>
      <c r="WZE249" s="36"/>
      <c r="WZF249" s="36"/>
      <c r="WZG249" s="36"/>
      <c r="WZH249" s="36"/>
      <c r="WZI249" s="36"/>
      <c r="WZJ249" s="36"/>
      <c r="WZK249" s="36"/>
      <c r="WZL249" s="36"/>
      <c r="WZM249" s="36"/>
      <c r="WZN249" s="36"/>
      <c r="WZO249" s="36"/>
      <c r="WZP249" s="36"/>
      <c r="WZQ249" s="36"/>
      <c r="WZR249" s="36"/>
      <c r="WZS249" s="36"/>
      <c r="WZT249" s="36"/>
      <c r="WZU249" s="36"/>
      <c r="WZV249" s="36"/>
      <c r="WZW249" s="36"/>
      <c r="WZX249" s="36"/>
      <c r="WZY249" s="36"/>
      <c r="WZZ249" s="36"/>
      <c r="XAA249" s="36"/>
      <c r="XAB249" s="36"/>
      <c r="XAC249" s="36"/>
      <c r="XAD249" s="36"/>
      <c r="XAE249" s="36"/>
      <c r="XAF249" s="36"/>
      <c r="XAG249" s="36"/>
      <c r="XAH249" s="36"/>
      <c r="XAI249" s="36"/>
      <c r="XAJ249" s="36"/>
      <c r="XAK249" s="36"/>
      <c r="XAL249" s="36"/>
      <c r="XAM249" s="36"/>
      <c r="XAN249" s="36"/>
      <c r="XAO249" s="36"/>
      <c r="XAP249" s="36"/>
      <c r="XAQ249" s="36"/>
      <c r="XAR249" s="36"/>
      <c r="XAS249" s="36"/>
      <c r="XAT249" s="36"/>
      <c r="XAU249" s="36"/>
      <c r="XAV249" s="36"/>
      <c r="XAW249" s="36"/>
      <c r="XAX249" s="36"/>
      <c r="XAY249" s="36"/>
      <c r="XAZ249" s="36"/>
      <c r="XBA249" s="36"/>
      <c r="XBB249" s="36"/>
      <c r="XBC249" s="36"/>
      <c r="XBD249" s="36"/>
      <c r="XBE249" s="36"/>
      <c r="XBF249" s="36"/>
      <c r="XBG249" s="36"/>
      <c r="XBH249" s="36"/>
      <c r="XBI249" s="36"/>
      <c r="XBJ249" s="36"/>
      <c r="XBK249" s="36"/>
      <c r="XBL249" s="36"/>
      <c r="XBM249" s="36"/>
      <c r="XBN249" s="36"/>
      <c r="XBO249" s="36"/>
      <c r="XBP249" s="36"/>
      <c r="XBQ249" s="36"/>
      <c r="XBR249" s="36"/>
      <c r="XBS249" s="36"/>
      <c r="XBT249" s="36"/>
      <c r="XBU249" s="36"/>
      <c r="XBV249" s="36"/>
      <c r="XBW249" s="36"/>
      <c r="XBX249" s="36"/>
      <c r="XBY249" s="36"/>
      <c r="XBZ249" s="36"/>
      <c r="XCA249" s="37"/>
      <c r="XCB249" s="37"/>
      <c r="XCC249" s="37"/>
      <c r="XCD249" s="37"/>
      <c r="XCE249" s="37"/>
      <c r="XCF249" s="37"/>
      <c r="XCG249" s="37"/>
      <c r="XCH249" s="37"/>
      <c r="XCI249" s="37"/>
      <c r="XCJ249" s="37"/>
      <c r="XCK249" s="37"/>
      <c r="XCL249" s="37"/>
      <c r="XCM249" s="37"/>
      <c r="XCN249" s="37"/>
      <c r="XCO249" s="37"/>
      <c r="XCP249" s="37"/>
      <c r="XCQ249" s="37"/>
      <c r="XCR249" s="37"/>
      <c r="XCS249" s="37"/>
      <c r="XCT249" s="37"/>
      <c r="XCU249" s="37"/>
      <c r="XCV249" s="37"/>
      <c r="XCW249" s="37"/>
      <c r="XCX249" s="37"/>
      <c r="XCY249" s="37"/>
      <c r="XCZ249" s="37"/>
      <c r="XDA249" s="37"/>
      <c r="XDB249" s="37"/>
      <c r="XDC249" s="37"/>
      <c r="XDD249" s="37"/>
      <c r="XDE249" s="37"/>
      <c r="XDF249" s="37"/>
      <c r="XDG249" s="37"/>
      <c r="XDH249" s="37"/>
      <c r="XDI249" s="37"/>
      <c r="XDJ249" s="37"/>
      <c r="XDK249" s="37"/>
      <c r="XDL249" s="37"/>
      <c r="XDM249" s="37"/>
      <c r="XDN249" s="37"/>
      <c r="XDO249" s="37"/>
      <c r="XDP249" s="37"/>
      <c r="XDQ249" s="37"/>
      <c r="XDR249" s="37"/>
      <c r="XDS249" s="37"/>
      <c r="XDT249" s="37"/>
      <c r="XDU249" s="37"/>
      <c r="XDV249" s="37"/>
      <c r="XDW249" s="37"/>
      <c r="XDX249" s="37"/>
      <c r="XDY249" s="37"/>
      <c r="XDZ249" s="37"/>
      <c r="XEA249" s="37"/>
      <c r="XEB249" s="37"/>
      <c r="XEC249" s="37"/>
      <c r="XED249" s="37"/>
      <c r="XEE249" s="37"/>
      <c r="XEF249" s="37"/>
      <c r="XEG249" s="37"/>
      <c r="XEH249" s="37"/>
      <c r="XEI249" s="37"/>
      <c r="XEJ249" s="37"/>
      <c r="XEK249" s="37"/>
      <c r="XEL249" s="37"/>
      <c r="XEM249" s="37"/>
      <c r="XEN249" s="37"/>
      <c r="XEO249" s="37"/>
      <c r="XEP249" s="37"/>
      <c r="XEQ249" s="37"/>
      <c r="XER249" s="37"/>
      <c r="XES249" s="37"/>
      <c r="XET249" s="37"/>
      <c r="XEU249" s="37"/>
      <c r="XEV249" s="37"/>
      <c r="XEW249" s="37"/>
      <c r="XEX249" s="37"/>
      <c r="XEY249" s="37"/>
      <c r="XEZ249" s="37"/>
      <c r="XFA249" s="37"/>
      <c r="XFB249" s="37"/>
      <c r="XFC249" s="37"/>
      <c r="XFD249" s="4"/>
    </row>
    <row r="250" customFormat="false" ht="15.75" hidden="false" customHeight="true" outlineLevel="0" collapsed="false">
      <c r="A250" s="52"/>
      <c r="B250" s="18" t="s">
        <v>244</v>
      </c>
      <c r="C250" s="38" t="s">
        <v>245</v>
      </c>
      <c r="D250" s="20" t="n">
        <v>200</v>
      </c>
      <c r="E250" s="39" t="n">
        <v>23.13</v>
      </c>
      <c r="F250" s="39" t="n">
        <f aca="false">SUM(CD250*200/250)</f>
        <v>23.984</v>
      </c>
      <c r="G250" s="39" t="n">
        <v>39.88</v>
      </c>
      <c r="H250" s="39" t="n">
        <v>449.32</v>
      </c>
      <c r="I250" s="39" t="n">
        <f aca="false">SUM(CG250*200/250)</f>
        <v>262</v>
      </c>
      <c r="J250" s="39" t="n">
        <f aca="false">SUM(CH250*200/250)</f>
        <v>0.04</v>
      </c>
      <c r="K250" s="39" t="n">
        <f aca="false">SUM(CI250*200/250)</f>
        <v>0.088</v>
      </c>
      <c r="L250" s="39" t="n">
        <f aca="false">SUM(CJ250*200/250)</f>
        <v>2.08</v>
      </c>
      <c r="M250" s="39" t="n">
        <f aca="false">SUM(CK250*200/250)</f>
        <v>24.384</v>
      </c>
      <c r="N250" s="39" t="n">
        <v>20.08</v>
      </c>
      <c r="O250" s="39" t="n">
        <v>120.8</v>
      </c>
      <c r="P250" s="39" t="n">
        <v>1.6</v>
      </c>
      <c r="BD250" s="39" t="n">
        <v>9.85</v>
      </c>
      <c r="BE250" s="39" t="n">
        <v>10.2</v>
      </c>
      <c r="BF250" s="39" t="n">
        <v>9.33</v>
      </c>
      <c r="BG250" s="39" t="n">
        <v>168</v>
      </c>
      <c r="BH250" s="39" t="n">
        <v>12.5</v>
      </c>
      <c r="BI250" s="39" t="n">
        <v>0.04</v>
      </c>
      <c r="BJ250" s="39" t="n">
        <v>0.08</v>
      </c>
      <c r="BK250" s="39" t="n">
        <v>1.95</v>
      </c>
      <c r="BL250" s="39" t="n">
        <v>22.86</v>
      </c>
      <c r="BM250" s="39" t="n">
        <v>18.83</v>
      </c>
      <c r="BN250" s="39" t="n">
        <v>113.26</v>
      </c>
      <c r="BO250" s="39" t="n">
        <v>1.51</v>
      </c>
      <c r="CC250" s="39" t="n">
        <v>28.92</v>
      </c>
      <c r="CD250" s="39" t="n">
        <v>29.98</v>
      </c>
      <c r="CE250" s="39" t="n">
        <v>44.11</v>
      </c>
      <c r="CF250" s="39" t="n">
        <v>561.66</v>
      </c>
      <c r="CG250" s="39" t="n">
        <v>327.5</v>
      </c>
      <c r="CH250" s="39" t="n">
        <v>0.05</v>
      </c>
      <c r="CI250" s="39" t="n">
        <v>0.11</v>
      </c>
      <c r="CJ250" s="39" t="n">
        <v>2.6</v>
      </c>
      <c r="CK250" s="39" t="n">
        <v>30.48</v>
      </c>
      <c r="CL250" s="39" t="n">
        <v>25.11</v>
      </c>
      <c r="CM250" s="39" t="n">
        <v>151.01</v>
      </c>
      <c r="CN250" s="39" t="n">
        <v>2.01</v>
      </c>
      <c r="WAQ250" s="2"/>
      <c r="WAR250" s="2"/>
      <c r="WAS250" s="2"/>
      <c r="WAT250" s="2"/>
      <c r="WAU250" s="2"/>
      <c r="WAV250" s="2"/>
      <c r="WAW250" s="2"/>
      <c r="WAX250" s="2"/>
      <c r="WAY250" s="2"/>
      <c r="WAZ250" s="2"/>
      <c r="WBA250" s="2"/>
      <c r="WBB250" s="2"/>
      <c r="WBC250" s="2"/>
      <c r="WBD250" s="2"/>
      <c r="WBE250" s="2"/>
      <c r="WBF250" s="2"/>
      <c r="WBG250" s="2"/>
      <c r="WBH250" s="2"/>
      <c r="WBI250" s="2"/>
      <c r="WBJ250" s="2"/>
      <c r="WBK250" s="2"/>
      <c r="WBL250" s="2"/>
      <c r="WBM250" s="2"/>
      <c r="WBN250" s="2"/>
      <c r="WBO250" s="2"/>
      <c r="WBP250" s="2"/>
      <c r="WBQ250" s="2"/>
      <c r="WBR250" s="2"/>
      <c r="WBS250" s="2"/>
      <c r="WBT250" s="2"/>
      <c r="WBU250" s="2"/>
      <c r="WBV250" s="2"/>
      <c r="WBW250" s="2"/>
      <c r="WBX250" s="2"/>
      <c r="WBY250" s="2"/>
      <c r="WBZ250" s="2"/>
      <c r="WCA250" s="2"/>
      <c r="WCB250" s="2"/>
      <c r="WCC250" s="2"/>
      <c r="WCD250" s="2"/>
      <c r="WCE250" s="2"/>
      <c r="WCF250" s="2"/>
      <c r="WCG250" s="2"/>
      <c r="WCH250" s="2"/>
      <c r="WCI250" s="2"/>
      <c r="WCJ250" s="2"/>
      <c r="WCK250" s="2"/>
      <c r="WCL250" s="2"/>
      <c r="WCM250" s="2"/>
      <c r="WCN250" s="2"/>
      <c r="WCO250" s="2"/>
      <c r="WCP250" s="2"/>
      <c r="WCQ250" s="2"/>
      <c r="WCR250" s="2"/>
      <c r="WCS250" s="2"/>
      <c r="WCT250" s="2"/>
      <c r="WCU250" s="2"/>
      <c r="WCV250" s="2"/>
      <c r="WCW250" s="2"/>
      <c r="WCX250" s="2"/>
      <c r="WCY250" s="2"/>
      <c r="WCZ250" s="2"/>
      <c r="WDA250" s="2"/>
      <c r="WDB250" s="2"/>
      <c r="WDC250" s="2"/>
      <c r="WDD250" s="2"/>
      <c r="WDE250" s="2"/>
      <c r="WDF250" s="2"/>
      <c r="WDG250" s="2"/>
      <c r="WDH250" s="2"/>
      <c r="WDI250" s="2"/>
      <c r="WDJ250" s="2"/>
      <c r="WDK250" s="2"/>
      <c r="WDL250" s="2"/>
      <c r="WDM250" s="2"/>
      <c r="WDN250" s="2"/>
      <c r="WDO250" s="2"/>
      <c r="WDP250" s="2"/>
      <c r="WDQ250" s="2"/>
      <c r="WDR250" s="2"/>
      <c r="WDS250" s="2"/>
      <c r="WDT250" s="2"/>
      <c r="WDU250" s="2"/>
      <c r="WDV250" s="2"/>
      <c r="WDW250" s="2"/>
      <c r="WDX250" s="2"/>
      <c r="WDY250" s="2"/>
      <c r="WDZ250" s="2"/>
      <c r="WEA250" s="2"/>
      <c r="WEB250" s="2"/>
      <c r="WEC250" s="2"/>
      <c r="WED250" s="2"/>
      <c r="WEE250" s="2"/>
      <c r="WEF250" s="2"/>
      <c r="WEG250" s="2"/>
      <c r="WEH250" s="2"/>
      <c r="WEI250" s="2"/>
      <c r="WEJ250" s="2"/>
      <c r="WEK250" s="2"/>
      <c r="WEL250" s="2"/>
      <c r="WEM250" s="2"/>
      <c r="WEN250" s="2"/>
      <c r="WEO250" s="2"/>
      <c r="WEP250" s="2"/>
      <c r="WEQ250" s="2"/>
      <c r="WER250" s="2"/>
      <c r="WES250" s="2"/>
      <c r="WET250" s="2"/>
      <c r="WEU250" s="2"/>
      <c r="WEV250" s="2"/>
      <c r="WEW250" s="2"/>
      <c r="WEX250" s="2"/>
      <c r="WEY250" s="2"/>
      <c r="WEZ250" s="2"/>
      <c r="WFA250" s="2"/>
      <c r="WFB250" s="2"/>
      <c r="WFC250" s="2"/>
      <c r="WFD250" s="2"/>
      <c r="WFE250" s="2"/>
      <c r="WFF250" s="2"/>
      <c r="WFG250" s="2"/>
      <c r="WFH250" s="2"/>
      <c r="WFI250" s="2"/>
      <c r="WFJ250" s="2"/>
      <c r="WFK250" s="2"/>
      <c r="WFL250" s="2"/>
      <c r="WFM250" s="2"/>
      <c r="WFN250" s="2"/>
      <c r="WFO250" s="2"/>
      <c r="WFP250" s="2"/>
      <c r="WFQ250" s="2"/>
      <c r="WFR250" s="2"/>
      <c r="WFS250" s="2"/>
      <c r="WFT250" s="2"/>
      <c r="WFU250" s="2"/>
      <c r="WFV250" s="2"/>
      <c r="WFW250" s="2"/>
      <c r="WFX250" s="2"/>
      <c r="WFY250" s="2"/>
      <c r="WFZ250" s="2"/>
      <c r="WGA250" s="2"/>
      <c r="WGB250" s="2"/>
      <c r="WGC250" s="2"/>
      <c r="WGD250" s="2"/>
      <c r="WGE250" s="2"/>
      <c r="WGF250" s="2"/>
      <c r="WGG250" s="2"/>
      <c r="WGH250" s="2"/>
      <c r="WGI250" s="2"/>
      <c r="WGJ250" s="2"/>
      <c r="WGK250" s="2"/>
      <c r="WGL250" s="2"/>
      <c r="WGM250" s="2"/>
      <c r="WGN250" s="2"/>
      <c r="WGO250" s="2"/>
      <c r="WGP250" s="2"/>
      <c r="WGQ250" s="2"/>
      <c r="WGR250" s="2"/>
      <c r="WGS250" s="2"/>
      <c r="WGT250" s="2"/>
      <c r="WGU250" s="2"/>
      <c r="WGV250" s="2"/>
      <c r="WGW250" s="2"/>
      <c r="WGX250" s="2"/>
      <c r="WGY250" s="2"/>
      <c r="WGZ250" s="2"/>
      <c r="WHA250" s="2"/>
      <c r="WHB250" s="2"/>
      <c r="WHC250" s="2"/>
      <c r="WHD250" s="2"/>
      <c r="WHE250" s="2"/>
      <c r="WHF250" s="2"/>
      <c r="WHG250" s="2"/>
      <c r="WHH250" s="2"/>
      <c r="WHI250" s="2"/>
      <c r="WHJ250" s="2"/>
      <c r="WHK250" s="2"/>
      <c r="WHL250" s="2"/>
      <c r="WHM250" s="2"/>
      <c r="WHN250" s="2"/>
      <c r="WHO250" s="2"/>
      <c r="WHP250" s="2"/>
      <c r="WHQ250" s="2"/>
      <c r="WHR250" s="2"/>
      <c r="WHS250" s="2"/>
      <c r="WHT250" s="2"/>
      <c r="WHU250" s="2"/>
      <c r="WHV250" s="2"/>
      <c r="WHW250" s="2"/>
      <c r="WHX250" s="2"/>
      <c r="WHY250" s="2"/>
      <c r="WHZ250" s="2"/>
      <c r="WIA250" s="2"/>
      <c r="WIB250" s="2"/>
      <c r="WIC250" s="2"/>
      <c r="WID250" s="2"/>
      <c r="WIE250" s="2"/>
      <c r="WIF250" s="2"/>
      <c r="WIG250" s="2"/>
      <c r="WIH250" s="2"/>
      <c r="WII250" s="2"/>
      <c r="WIJ250" s="2"/>
      <c r="WIK250" s="2"/>
      <c r="WIL250" s="2"/>
      <c r="WIM250" s="2"/>
      <c r="WIN250" s="2"/>
      <c r="WIO250" s="2"/>
      <c r="WIP250" s="2"/>
      <c r="WIQ250" s="2"/>
      <c r="WIR250" s="2"/>
      <c r="WIS250" s="2"/>
      <c r="WIT250" s="2"/>
      <c r="WIU250" s="2"/>
      <c r="WIV250" s="2"/>
      <c r="WIW250" s="2"/>
      <c r="WIX250" s="2"/>
      <c r="WIY250" s="2"/>
      <c r="WIZ250" s="2"/>
      <c r="WJA250" s="2"/>
      <c r="WJB250" s="2"/>
      <c r="WJC250" s="2"/>
      <c r="WJD250" s="2"/>
      <c r="WJE250" s="2"/>
      <c r="WJF250" s="2"/>
      <c r="WJG250" s="2"/>
      <c r="WJH250" s="2"/>
      <c r="WJI250" s="2"/>
      <c r="WJJ250" s="2"/>
      <c r="WJK250" s="2"/>
      <c r="WJL250" s="2"/>
      <c r="WJM250" s="2"/>
      <c r="WJN250" s="2"/>
      <c r="WJO250" s="2"/>
      <c r="WJP250" s="2"/>
      <c r="WJQ250" s="2"/>
      <c r="WJR250" s="2"/>
      <c r="WJS250" s="2"/>
      <c r="WJT250" s="2"/>
      <c r="WJU250" s="2"/>
      <c r="WJV250" s="2"/>
      <c r="WJW250" s="2"/>
      <c r="WJX250" s="2"/>
      <c r="WJY250" s="2"/>
      <c r="WJZ250" s="2"/>
      <c r="WKA250" s="2"/>
      <c r="WKB250" s="2"/>
      <c r="WKC250" s="2"/>
      <c r="WKD250" s="2"/>
      <c r="WKE250" s="2"/>
      <c r="WKF250" s="2"/>
      <c r="WKG250" s="2"/>
      <c r="WKH250" s="2"/>
      <c r="WKI250" s="2"/>
      <c r="WKJ250" s="2"/>
      <c r="WKK250" s="2"/>
      <c r="WKL250" s="2"/>
      <c r="WKM250" s="2"/>
      <c r="WKN250" s="2"/>
      <c r="WKO250" s="2"/>
      <c r="WKP250" s="2"/>
      <c r="WKQ250" s="2"/>
      <c r="WKR250" s="2"/>
      <c r="WKS250" s="2"/>
      <c r="WKT250" s="2"/>
      <c r="WKU250" s="2"/>
      <c r="WKV250" s="2"/>
      <c r="WKW250" s="2"/>
      <c r="WKX250" s="2"/>
      <c r="WKY250" s="2"/>
      <c r="WKZ250" s="2"/>
      <c r="WLA250" s="2"/>
      <c r="WLB250" s="2"/>
      <c r="WLC250" s="2"/>
      <c r="WLD250" s="2"/>
      <c r="WLE250" s="2"/>
      <c r="WLF250" s="2"/>
      <c r="WLG250" s="2"/>
      <c r="WLH250" s="2"/>
      <c r="WLI250" s="2"/>
      <c r="WLJ250" s="2"/>
      <c r="WLK250" s="2"/>
      <c r="WLL250" s="2"/>
      <c r="WLM250" s="2"/>
      <c r="WLN250" s="2"/>
      <c r="WLO250" s="2"/>
      <c r="WLP250" s="2"/>
      <c r="WLQ250" s="2"/>
      <c r="WLR250" s="2"/>
      <c r="WLS250" s="2"/>
      <c r="WLT250" s="2"/>
      <c r="WLU250" s="2"/>
      <c r="WLV250" s="2"/>
      <c r="WLW250" s="2"/>
      <c r="WLX250" s="2"/>
      <c r="WLY250" s="2"/>
      <c r="WLZ250" s="2"/>
      <c r="WMA250" s="2"/>
      <c r="WMB250" s="2"/>
      <c r="WMC250" s="2"/>
      <c r="WMD250" s="2"/>
      <c r="WME250" s="2"/>
      <c r="WMF250" s="2"/>
      <c r="WMG250" s="2"/>
      <c r="WMH250" s="2"/>
      <c r="WMI250" s="2"/>
      <c r="WMJ250" s="2"/>
      <c r="WMK250" s="2"/>
      <c r="WML250" s="2"/>
      <c r="WMM250" s="2"/>
      <c r="WMN250" s="2"/>
      <c r="WMO250" s="2"/>
      <c r="WMP250" s="2"/>
      <c r="WMQ250" s="2"/>
      <c r="WMR250" s="2"/>
      <c r="WMS250" s="2"/>
      <c r="WMT250" s="2"/>
      <c r="WMU250" s="2"/>
      <c r="WMV250" s="2"/>
      <c r="WMW250" s="2"/>
      <c r="WMX250" s="2"/>
      <c r="WMY250" s="2"/>
      <c r="WMZ250" s="2"/>
      <c r="WNA250" s="2"/>
      <c r="WNB250" s="2"/>
      <c r="WNC250" s="2"/>
      <c r="WND250" s="2"/>
      <c r="WNE250" s="2"/>
      <c r="WNF250" s="2"/>
      <c r="WNG250" s="2"/>
      <c r="WNH250" s="2"/>
      <c r="WNI250" s="2"/>
      <c r="WNJ250" s="2"/>
      <c r="WNK250" s="2"/>
      <c r="WNL250" s="2"/>
      <c r="WNM250" s="2"/>
      <c r="WNN250" s="2"/>
      <c r="WNO250" s="2"/>
      <c r="WNP250" s="2"/>
      <c r="WNQ250" s="2"/>
      <c r="WNR250" s="2"/>
      <c r="WNS250" s="2"/>
      <c r="WNT250" s="2"/>
      <c r="WNU250" s="2"/>
      <c r="WNV250" s="2"/>
      <c r="WNW250" s="2"/>
      <c r="WNX250" s="2"/>
      <c r="WNY250" s="2"/>
      <c r="WNZ250" s="2"/>
      <c r="WOA250" s="2"/>
      <c r="WOB250" s="2"/>
      <c r="WOC250" s="2"/>
      <c r="WOD250" s="3"/>
      <c r="WOE250" s="3"/>
      <c r="WOF250" s="3"/>
      <c r="WOG250" s="3"/>
      <c r="WOH250" s="3"/>
      <c r="WOI250" s="3"/>
      <c r="WOJ250" s="3"/>
      <c r="WOK250" s="3"/>
      <c r="WOL250" s="3"/>
      <c r="WOM250" s="3"/>
      <c r="WON250" s="3"/>
      <c r="WOO250" s="3"/>
      <c r="WOP250" s="3"/>
      <c r="WOQ250" s="3"/>
      <c r="WOR250" s="3"/>
      <c r="WOS250" s="3"/>
      <c r="WOT250" s="3"/>
      <c r="WOU250" s="3"/>
      <c r="WOV250" s="3"/>
      <c r="WOW250" s="3"/>
      <c r="WOX250" s="3"/>
      <c r="WOY250" s="3"/>
      <c r="WOZ250" s="3"/>
      <c r="WPA250" s="3"/>
      <c r="WPB250" s="3"/>
      <c r="WPC250" s="3"/>
      <c r="WPD250" s="3"/>
      <c r="WPE250" s="3"/>
      <c r="WPF250" s="3"/>
      <c r="WPG250" s="3"/>
      <c r="WPH250" s="3"/>
      <c r="WPI250" s="3"/>
      <c r="WPJ250" s="3"/>
      <c r="WPK250" s="3"/>
      <c r="WPL250" s="3"/>
      <c r="WPM250" s="3"/>
      <c r="WPN250" s="3"/>
      <c r="WPO250" s="3"/>
      <c r="WPP250" s="3"/>
      <c r="WPQ250" s="3"/>
      <c r="WPR250" s="3"/>
      <c r="WPS250" s="3"/>
      <c r="WPT250" s="3"/>
      <c r="WPU250" s="3"/>
      <c r="WPV250" s="3"/>
      <c r="WPW250" s="3"/>
      <c r="WPX250" s="3"/>
      <c r="WPY250" s="3"/>
      <c r="WPZ250" s="3"/>
      <c r="WQA250" s="3"/>
      <c r="WQB250" s="3"/>
      <c r="WQC250" s="3"/>
      <c r="WQD250" s="3"/>
      <c r="WQE250" s="3"/>
      <c r="WQF250" s="3"/>
      <c r="WQG250" s="3"/>
      <c r="WQH250" s="3"/>
      <c r="WQI250" s="3"/>
      <c r="WQJ250" s="3"/>
      <c r="WQK250" s="3"/>
      <c r="WQL250" s="3"/>
      <c r="WQM250" s="3"/>
      <c r="WQN250" s="3"/>
      <c r="WQO250" s="3"/>
      <c r="WQP250" s="3"/>
      <c r="WQQ250" s="3"/>
      <c r="WQR250" s="3"/>
      <c r="WQS250" s="3"/>
      <c r="WQT250" s="3"/>
      <c r="WQU250" s="3"/>
      <c r="WQV250" s="3"/>
      <c r="WQW250" s="3"/>
      <c r="WQX250" s="3"/>
      <c r="WQY250" s="3"/>
      <c r="WQZ250" s="3"/>
      <c r="WRA250" s="3"/>
      <c r="WRB250" s="3"/>
      <c r="WRC250" s="3"/>
      <c r="WRD250" s="3"/>
      <c r="WRE250" s="3"/>
      <c r="WRF250" s="3"/>
      <c r="WRG250" s="4"/>
      <c r="WRH250" s="4"/>
      <c r="WRI250" s="4"/>
      <c r="WRJ250" s="4"/>
      <c r="WRK250" s="4"/>
      <c r="WRL250" s="4"/>
      <c r="WRM250" s="4"/>
      <c r="WRN250" s="4"/>
      <c r="WRO250" s="4"/>
      <c r="WRP250" s="4"/>
      <c r="WRQ250" s="4"/>
      <c r="WRR250" s="4"/>
      <c r="WRS250" s="4"/>
      <c r="WRT250" s="4"/>
      <c r="WRU250" s="4"/>
      <c r="WRV250" s="4"/>
      <c r="WRW250" s="4"/>
      <c r="WRX250" s="4"/>
      <c r="WRY250" s="4"/>
      <c r="WRZ250" s="4"/>
      <c r="WSA250" s="4"/>
      <c r="WSB250" s="4"/>
      <c r="WSC250" s="4"/>
      <c r="WSD250" s="4"/>
      <c r="WSE250" s="4"/>
      <c r="WSF250" s="4"/>
      <c r="WSG250" s="4"/>
      <c r="WSH250" s="4"/>
      <c r="WSI250" s="4"/>
      <c r="WSJ250" s="4"/>
      <c r="WSK250" s="4"/>
      <c r="WSL250" s="4"/>
      <c r="WSM250" s="4"/>
      <c r="WSN250" s="4"/>
      <c r="WSO250" s="4"/>
      <c r="WSP250" s="4"/>
      <c r="WSQ250" s="4"/>
      <c r="WSR250" s="4"/>
      <c r="WSS250" s="4"/>
      <c r="WST250" s="4"/>
      <c r="WSU250" s="4"/>
      <c r="WSV250" s="4"/>
      <c r="WSW250" s="4"/>
      <c r="WSX250" s="4"/>
      <c r="WSY250" s="4"/>
      <c r="WSZ250" s="4"/>
      <c r="WTA250" s="4"/>
      <c r="WTB250" s="4"/>
      <c r="WTC250" s="4"/>
      <c r="WTD250" s="4"/>
      <c r="WTE250" s="4"/>
      <c r="WTF250" s="4"/>
      <c r="WTG250" s="4"/>
      <c r="WTH250" s="4"/>
      <c r="WTI250" s="4"/>
      <c r="WTJ250" s="4"/>
      <c r="WTK250" s="4"/>
      <c r="WTL250" s="4"/>
      <c r="WTM250" s="4"/>
      <c r="WTN250" s="4"/>
      <c r="WTO250" s="4"/>
      <c r="WTP250" s="4"/>
      <c r="WTQ250" s="4"/>
      <c r="WTR250" s="4"/>
      <c r="WTS250" s="4"/>
      <c r="WTT250" s="4"/>
      <c r="WTU250" s="4"/>
      <c r="WTV250" s="4"/>
      <c r="WTW250" s="4"/>
      <c r="WTX250" s="4"/>
      <c r="WTY250" s="4"/>
      <c r="WTZ250" s="4"/>
      <c r="WUA250" s="4"/>
      <c r="WUB250" s="4"/>
      <c r="WUC250" s="4"/>
      <c r="WUD250" s="4"/>
      <c r="WUE250" s="4"/>
      <c r="WUF250" s="4"/>
      <c r="WUG250" s="4"/>
      <c r="WUH250" s="4"/>
      <c r="WUI250" s="4"/>
      <c r="WUJ250" s="4"/>
      <c r="WUK250" s="4"/>
      <c r="WUL250" s="4"/>
      <c r="WUM250" s="4"/>
      <c r="WUN250" s="4"/>
      <c r="WUO250" s="4"/>
      <c r="WUP250" s="4"/>
      <c r="WUQ250" s="4"/>
      <c r="WUR250" s="4"/>
      <c r="WUS250" s="4"/>
      <c r="WUT250" s="4"/>
      <c r="WUU250" s="4"/>
      <c r="WUV250" s="4"/>
      <c r="WUW250" s="4"/>
      <c r="WUX250" s="4"/>
      <c r="WUY250" s="4"/>
      <c r="WUZ250" s="4"/>
      <c r="WVA250" s="4"/>
      <c r="WVB250" s="4"/>
      <c r="WVC250" s="4"/>
      <c r="WVD250" s="4"/>
      <c r="WVE250" s="4"/>
      <c r="WVF250" s="4"/>
      <c r="WVG250" s="4"/>
      <c r="WVH250" s="4"/>
      <c r="WVI250" s="4"/>
      <c r="WVJ250" s="4"/>
      <c r="WVK250" s="4"/>
      <c r="WVL250" s="4"/>
      <c r="WVM250" s="4"/>
      <c r="WVN250" s="4"/>
      <c r="WVO250" s="4"/>
      <c r="WVP250" s="4"/>
      <c r="WVQ250" s="4"/>
      <c r="WVR250" s="4"/>
      <c r="WVS250" s="4"/>
      <c r="WVT250" s="4"/>
      <c r="WVU250" s="4"/>
      <c r="WVV250" s="4"/>
      <c r="WVW250" s="4"/>
      <c r="WVX250" s="4"/>
      <c r="WVY250" s="4"/>
      <c r="WVZ250" s="4"/>
      <c r="WWA250" s="4"/>
      <c r="WWB250" s="4"/>
      <c r="WWC250" s="4"/>
      <c r="WWD250" s="4"/>
      <c r="WWE250" s="4"/>
      <c r="WWF250" s="4"/>
      <c r="WWG250" s="4"/>
      <c r="WWH250" s="4"/>
      <c r="WWI250" s="4"/>
      <c r="WWJ250" s="4"/>
      <c r="WWK250" s="4"/>
      <c r="WWL250" s="4"/>
      <c r="WWM250" s="4"/>
      <c r="WWN250" s="4"/>
      <c r="WWO250" s="4"/>
      <c r="WWP250" s="4"/>
      <c r="WWQ250" s="4"/>
      <c r="WWR250" s="4"/>
      <c r="WWS250" s="4"/>
      <c r="WWT250" s="4"/>
      <c r="WWU250" s="4"/>
      <c r="WWV250" s="4"/>
      <c r="WWW250" s="4"/>
      <c r="WWX250" s="4"/>
      <c r="WWY250" s="4"/>
      <c r="WWZ250" s="4"/>
      <c r="WXA250" s="4"/>
      <c r="WXB250" s="4"/>
      <c r="WXC250" s="4"/>
      <c r="WXD250" s="4"/>
      <c r="WXE250" s="4"/>
      <c r="WXF250" s="4"/>
      <c r="WXG250" s="4"/>
      <c r="WXH250" s="4"/>
      <c r="WXI250" s="4"/>
      <c r="WXJ250" s="4"/>
      <c r="WXK250" s="4"/>
      <c r="WXL250" s="4"/>
      <c r="WXM250" s="4"/>
      <c r="WXN250" s="4"/>
      <c r="WXO250" s="4"/>
      <c r="WXP250" s="4"/>
      <c r="WXQ250" s="4"/>
      <c r="WXR250" s="4"/>
      <c r="WXS250" s="4"/>
      <c r="WXT250" s="4"/>
      <c r="WXU250" s="4"/>
      <c r="WXV250" s="4"/>
      <c r="WXW250" s="4"/>
      <c r="WXX250" s="4"/>
      <c r="WXY250" s="4"/>
      <c r="WXZ250" s="4"/>
      <c r="WYA250" s="4"/>
      <c r="WYB250" s="4"/>
      <c r="WYC250" s="4"/>
      <c r="WYD250" s="4"/>
      <c r="WYE250" s="4"/>
      <c r="WYF250" s="4"/>
      <c r="WYG250" s="4"/>
      <c r="WYH250" s="4"/>
      <c r="WYI250" s="4"/>
      <c r="WYJ250" s="4"/>
      <c r="WYK250" s="4"/>
      <c r="WYL250" s="4"/>
      <c r="WYM250" s="4"/>
      <c r="WYN250" s="4"/>
      <c r="WYO250" s="4"/>
      <c r="WYP250" s="4"/>
      <c r="WYQ250" s="4"/>
      <c r="WYR250" s="4"/>
      <c r="WYS250" s="4"/>
      <c r="WYT250" s="4"/>
      <c r="WYU250" s="4"/>
      <c r="WYV250" s="4"/>
      <c r="WYW250" s="4"/>
      <c r="WYX250" s="4"/>
      <c r="WYY250" s="4"/>
      <c r="WYZ250" s="4"/>
      <c r="WZA250" s="4"/>
      <c r="WZB250" s="4"/>
      <c r="WZC250" s="4"/>
      <c r="WZD250" s="4"/>
      <c r="WZE250" s="4"/>
      <c r="WZF250" s="4"/>
      <c r="WZG250" s="4"/>
      <c r="WZH250" s="4"/>
      <c r="WZI250" s="4"/>
      <c r="WZJ250" s="4"/>
      <c r="WZK250" s="4"/>
      <c r="WZL250" s="4"/>
      <c r="WZM250" s="4"/>
      <c r="WZN250" s="4"/>
      <c r="WZO250" s="4"/>
      <c r="WZP250" s="4"/>
      <c r="WZQ250" s="4"/>
      <c r="WZR250" s="4"/>
      <c r="WZS250" s="4"/>
      <c r="WZT250" s="4"/>
      <c r="WZU250" s="4"/>
      <c r="WZV250" s="4"/>
      <c r="WZW250" s="4"/>
      <c r="WZX250" s="4"/>
      <c r="WZY250" s="4"/>
      <c r="WZZ250" s="4"/>
      <c r="XAA250" s="4"/>
      <c r="XAB250" s="4"/>
      <c r="XAC250" s="4"/>
      <c r="XAD250" s="4"/>
      <c r="XAE250" s="4"/>
      <c r="XAF250" s="4"/>
      <c r="XAG250" s="4"/>
      <c r="XAH250" s="4"/>
      <c r="XAI250" s="4"/>
      <c r="XAJ250" s="4"/>
      <c r="XAK250" s="4"/>
      <c r="XAL250" s="4"/>
      <c r="XAM250" s="4"/>
      <c r="XAN250" s="4"/>
      <c r="XAO250" s="4"/>
      <c r="XAP250" s="4"/>
      <c r="XAQ250" s="4"/>
      <c r="XAR250" s="4"/>
      <c r="XAS250" s="4"/>
      <c r="XAT250" s="4"/>
      <c r="XAU250" s="4"/>
      <c r="XAV250" s="4"/>
      <c r="XAW250" s="4"/>
      <c r="XAX250" s="4"/>
      <c r="XAY250" s="4"/>
      <c r="XAZ250" s="4"/>
      <c r="XBA250" s="4"/>
      <c r="XBB250" s="4"/>
      <c r="XBC250" s="4"/>
      <c r="XBD250" s="4"/>
      <c r="XBE250" s="4"/>
      <c r="XBF250" s="4"/>
      <c r="XBG250" s="4"/>
      <c r="XBH250" s="4"/>
      <c r="XBI250" s="4"/>
      <c r="XBJ250" s="4"/>
      <c r="XBK250" s="4"/>
      <c r="XBL250" s="4"/>
      <c r="XBM250" s="4"/>
      <c r="XBN250" s="4"/>
      <c r="XBO250" s="4"/>
      <c r="XBP250" s="4"/>
      <c r="XBQ250" s="4"/>
      <c r="XBR250" s="4"/>
      <c r="XBS250" s="4"/>
      <c r="XBT250" s="4"/>
      <c r="XBU250" s="4"/>
      <c r="XBV250" s="4"/>
      <c r="XBW250" s="4"/>
      <c r="XBX250" s="4"/>
      <c r="XBY250" s="4"/>
      <c r="XBZ250" s="4"/>
      <c r="XCA250" s="4"/>
      <c r="XCB250" s="4"/>
      <c r="XCC250" s="4"/>
      <c r="XCD250" s="4"/>
      <c r="XCE250" s="4"/>
      <c r="XCF250" s="4"/>
      <c r="XCG250" s="4"/>
      <c r="XCH250" s="4"/>
      <c r="XCI250" s="4"/>
      <c r="XCJ250" s="4"/>
      <c r="XCK250" s="4"/>
      <c r="XCL250" s="4"/>
      <c r="XCM250" s="4"/>
      <c r="XCN250" s="4"/>
      <c r="XCO250" s="4"/>
      <c r="XCP250" s="4"/>
      <c r="XCQ250" s="4"/>
      <c r="XCR250" s="4"/>
      <c r="XCS250" s="4"/>
      <c r="XCT250" s="4"/>
      <c r="XCU250" s="4"/>
      <c r="XCV250" s="4"/>
      <c r="XCW250" s="4"/>
      <c r="XCX250" s="4"/>
      <c r="XCY250" s="4"/>
      <c r="XCZ250" s="4"/>
      <c r="XDA250" s="4"/>
      <c r="XDB250" s="4"/>
      <c r="XDC250" s="4"/>
      <c r="XDD250" s="4"/>
      <c r="XDE250" s="4"/>
      <c r="XDF250" s="4"/>
      <c r="XDG250" s="4"/>
      <c r="XDH250" s="4"/>
      <c r="XDI250" s="4"/>
      <c r="XDJ250" s="4"/>
      <c r="XDK250" s="4"/>
      <c r="XDL250" s="4"/>
      <c r="XDM250" s="4"/>
      <c r="XDN250" s="4"/>
      <c r="XDO250" s="4"/>
      <c r="XDP250" s="4"/>
      <c r="XDQ250" s="4"/>
      <c r="XDR250" s="4"/>
      <c r="XDS250" s="4"/>
      <c r="XDT250" s="4"/>
      <c r="XDU250" s="4"/>
      <c r="XDV250" s="4"/>
      <c r="XDW250" s="4"/>
      <c r="XDX250" s="4"/>
      <c r="XDY250" s="4"/>
      <c r="XDZ250" s="4"/>
      <c r="XEA250" s="4"/>
      <c r="XEB250" s="4"/>
      <c r="XEC250" s="4"/>
      <c r="XED250" s="4"/>
      <c r="XEE250" s="4"/>
      <c r="XEF250" s="4"/>
      <c r="XEG250" s="4"/>
      <c r="XEH250" s="4"/>
      <c r="XEI250" s="4"/>
      <c r="XEJ250" s="4"/>
      <c r="XEK250" s="4"/>
      <c r="XEL250" s="4"/>
      <c r="XEM250" s="4"/>
      <c r="XEN250" s="4"/>
      <c r="XEO250" s="4"/>
      <c r="XEP250" s="4"/>
      <c r="XEQ250" s="4"/>
      <c r="XER250" s="4"/>
      <c r="XES250" s="4"/>
      <c r="XET250" s="4"/>
      <c r="XEU250" s="4"/>
      <c r="XEV250" s="4"/>
      <c r="XEW250" s="4"/>
      <c r="XEX250" s="4"/>
      <c r="XEY250" s="4"/>
      <c r="XEZ250" s="4"/>
      <c r="XFA250" s="4"/>
      <c r="XFB250" s="4"/>
      <c r="XFC250" s="4"/>
    </row>
    <row r="251" customFormat="false" ht="13.8" hidden="false" customHeight="false" outlineLevel="0" collapsed="false">
      <c r="A251" s="52"/>
      <c r="B251" s="21" t="s">
        <v>31</v>
      </c>
      <c r="C251" s="26" t="s">
        <v>32</v>
      </c>
      <c r="D251" s="21" t="n">
        <v>30</v>
      </c>
      <c r="E251" s="27" t="n">
        <f aca="false">BD251*30/20</f>
        <v>2.04</v>
      </c>
      <c r="F251" s="27" t="n">
        <f aca="false">BE251*30/20</f>
        <v>0.36</v>
      </c>
      <c r="G251" s="27" t="n">
        <f aca="false">BF251*30/20</f>
        <v>10.08</v>
      </c>
      <c r="H251" s="27" t="n">
        <f aca="false">BG251*30/20</f>
        <v>51.24</v>
      </c>
      <c r="I251" s="27" t="n">
        <f aca="false">BH251*30/20</f>
        <v>0</v>
      </c>
      <c r="J251" s="27" t="n">
        <f aca="false">BI251*30/20</f>
        <v>0.045</v>
      </c>
      <c r="K251" s="27" t="n">
        <f aca="false">BJ251*30/20</f>
        <v>0.03</v>
      </c>
      <c r="L251" s="27" t="n">
        <f aca="false">BK251*30/20</f>
        <v>0</v>
      </c>
      <c r="M251" s="27" t="n">
        <f aca="false">BL251*30/20</f>
        <v>13.515</v>
      </c>
      <c r="N251" s="27" t="n">
        <f aca="false">BM251*30/20</f>
        <v>14.115</v>
      </c>
      <c r="O251" s="27" t="n">
        <f aca="false">BN251*30/20</f>
        <v>45.21</v>
      </c>
      <c r="P251" s="27" t="n">
        <f aca="false">BO251*30/20</f>
        <v>1.125</v>
      </c>
      <c r="Q251" s="27" t="n">
        <v>1.7</v>
      </c>
      <c r="R251" s="27" t="n">
        <v>0.3</v>
      </c>
      <c r="S251" s="27" t="n">
        <v>8.4</v>
      </c>
      <c r="T251" s="27" t="n">
        <v>42.7</v>
      </c>
      <c r="U251" s="27"/>
      <c r="V251" s="27" t="n">
        <v>0.04</v>
      </c>
      <c r="W251" s="27" t="n">
        <v>0.02</v>
      </c>
      <c r="X251" s="27"/>
      <c r="Y251" s="27" t="n">
        <v>11.26</v>
      </c>
      <c r="Z251" s="27" t="n">
        <v>11.76</v>
      </c>
      <c r="AA251" s="27" t="n">
        <v>37.68</v>
      </c>
      <c r="AB251" s="27" t="n">
        <v>0.94</v>
      </c>
      <c r="BD251" s="27" t="n">
        <v>1.36</v>
      </c>
      <c r="BE251" s="27" t="n">
        <v>0.24</v>
      </c>
      <c r="BF251" s="27" t="n">
        <v>6.72</v>
      </c>
      <c r="BG251" s="27" t="n">
        <v>34.16</v>
      </c>
      <c r="BH251" s="27"/>
      <c r="BI251" s="27" t="n">
        <v>0.03</v>
      </c>
      <c r="BJ251" s="27" t="n">
        <v>0.02</v>
      </c>
      <c r="BK251" s="27"/>
      <c r="BL251" s="27" t="n">
        <v>9.01</v>
      </c>
      <c r="BM251" s="27" t="n">
        <v>9.41</v>
      </c>
      <c r="BN251" s="27" t="n">
        <v>30.14</v>
      </c>
      <c r="BO251" s="27" t="n">
        <v>0.75</v>
      </c>
    </row>
    <row r="252" customFormat="false" ht="17.15" hidden="false" customHeight="true" outlineLevel="0" collapsed="false">
      <c r="A252" s="52"/>
      <c r="B252" s="21" t="s">
        <v>31</v>
      </c>
      <c r="C252" s="15" t="s">
        <v>33</v>
      </c>
      <c r="D252" s="21" t="n">
        <v>40</v>
      </c>
      <c r="E252" s="27" t="n">
        <f aca="false">BD252*40/40</f>
        <v>2.96</v>
      </c>
      <c r="F252" s="27" t="n">
        <f aca="false">BE252*40/40</f>
        <v>0.36</v>
      </c>
      <c r="G252" s="27" t="n">
        <f aca="false">BF252*40/40</f>
        <v>21.1</v>
      </c>
      <c r="H252" s="27" t="n">
        <f aca="false">BG252*40/40</f>
        <v>93.78</v>
      </c>
      <c r="I252" s="27" t="n">
        <f aca="false">BH252*40/40</f>
        <v>0</v>
      </c>
      <c r="J252" s="27" t="n">
        <f aca="false">BI252*40/40</f>
        <v>0</v>
      </c>
      <c r="K252" s="27" t="n">
        <f aca="false">BJ252*40/40</f>
        <v>0.02</v>
      </c>
      <c r="L252" s="27" t="n">
        <f aca="false">BK252*40/40</f>
        <v>0</v>
      </c>
      <c r="M252" s="27" t="n">
        <f aca="false">BL252*40/40</f>
        <v>8</v>
      </c>
      <c r="N252" s="27" t="n">
        <f aca="false">BM252*40/40</f>
        <v>5.6</v>
      </c>
      <c r="O252" s="27" t="n">
        <f aca="false">BN252*40/40</f>
        <v>26</v>
      </c>
      <c r="P252" s="27" t="n">
        <f aca="false">BO252*40/40</f>
        <v>0.44</v>
      </c>
      <c r="Q252" s="27" t="n">
        <v>3.03</v>
      </c>
      <c r="R252" s="27" t="n">
        <v>0.36</v>
      </c>
      <c r="S252" s="27" t="n">
        <v>19.64</v>
      </c>
      <c r="T252" s="27" t="n">
        <v>93.77</v>
      </c>
      <c r="U252" s="27"/>
      <c r="V252" s="27"/>
      <c r="W252" s="27" t="n">
        <v>0.013</v>
      </c>
      <c r="X252" s="27"/>
      <c r="Y252" s="27" t="n">
        <v>8</v>
      </c>
      <c r="Z252" s="27" t="n">
        <v>5.6</v>
      </c>
      <c r="AA252" s="27" t="n">
        <v>26</v>
      </c>
      <c r="AB252" s="27" t="n">
        <v>0.44</v>
      </c>
      <c r="AC252" s="27" t="n">
        <v>3</v>
      </c>
      <c r="AD252" s="27" t="n">
        <f aca="false">AP252*40/40</f>
        <v>0</v>
      </c>
      <c r="AE252" s="27" t="n">
        <f aca="false">AQ252*40/40</f>
        <v>0</v>
      </c>
      <c r="AF252" s="27" t="n">
        <f aca="false">AR252*40/40</f>
        <v>0</v>
      </c>
      <c r="AG252" s="27" t="n">
        <f aca="false">AS252*40/40</f>
        <v>0</v>
      </c>
      <c r="AH252" s="27" t="n">
        <f aca="false">AT252*40/40</f>
        <v>0</v>
      </c>
      <c r="AI252" s="27" t="n">
        <f aca="false">AU252*40/40</f>
        <v>0</v>
      </c>
      <c r="AJ252" s="27" t="n">
        <f aca="false">AV252*40/40</f>
        <v>0</v>
      </c>
      <c r="AK252" s="27" t="n">
        <f aca="false">AW252*40/40</f>
        <v>0</v>
      </c>
      <c r="AL252" s="27" t="n">
        <f aca="false">AX252*40/40</f>
        <v>0</v>
      </c>
      <c r="AM252" s="27" t="n">
        <f aca="false">AY252*40/40</f>
        <v>0</v>
      </c>
      <c r="AN252" s="27" t="n">
        <f aca="false">AZ252*40/40</f>
        <v>0</v>
      </c>
      <c r="BD252" s="27" t="n">
        <v>2.96</v>
      </c>
      <c r="BE252" s="27" t="n">
        <v>0.36</v>
      </c>
      <c r="BF252" s="27" t="n">
        <v>21.1</v>
      </c>
      <c r="BG252" s="27" t="n">
        <v>93.78</v>
      </c>
      <c r="BH252" s="27"/>
      <c r="BI252" s="27"/>
      <c r="BJ252" s="27" t="n">
        <v>0.02</v>
      </c>
      <c r="BK252" s="27"/>
      <c r="BL252" s="27" t="n">
        <v>8</v>
      </c>
      <c r="BM252" s="27" t="n">
        <v>5.6</v>
      </c>
      <c r="BN252" s="27" t="n">
        <v>26</v>
      </c>
      <c r="BO252" s="27" t="n">
        <v>0.44</v>
      </c>
      <c r="WAQ252" s="2"/>
      <c r="WAR252" s="2"/>
      <c r="WAS252" s="2"/>
      <c r="WAT252" s="2"/>
      <c r="WAU252" s="2"/>
      <c r="WAV252" s="2"/>
      <c r="WAW252" s="2"/>
      <c r="WAX252" s="2"/>
      <c r="WAY252" s="2"/>
      <c r="WAZ252" s="2"/>
      <c r="WBA252" s="2"/>
      <c r="WBB252" s="2"/>
      <c r="WBC252" s="2"/>
      <c r="WBD252" s="2"/>
      <c r="WBE252" s="2"/>
      <c r="WBF252" s="2"/>
      <c r="WBG252" s="2"/>
      <c r="WBH252" s="2"/>
      <c r="WBI252" s="2"/>
      <c r="WBJ252" s="2"/>
      <c r="WBK252" s="2"/>
      <c r="WBL252" s="2"/>
      <c r="WBM252" s="2"/>
      <c r="WBN252" s="2"/>
      <c r="WBO252" s="2"/>
      <c r="WBP252" s="2"/>
      <c r="WBQ252" s="2"/>
      <c r="WBR252" s="2"/>
      <c r="WBS252" s="2"/>
      <c r="WBT252" s="2"/>
      <c r="WBU252" s="2"/>
      <c r="WBV252" s="2"/>
      <c r="WBW252" s="2"/>
      <c r="WBX252" s="2"/>
      <c r="WBY252" s="2"/>
      <c r="WBZ252" s="2"/>
      <c r="WCA252" s="2"/>
      <c r="WCB252" s="2"/>
      <c r="WCC252" s="2"/>
      <c r="WCD252" s="2"/>
      <c r="WCE252" s="2"/>
      <c r="WCF252" s="2"/>
      <c r="WCG252" s="2"/>
      <c r="WCH252" s="2"/>
      <c r="WCI252" s="2"/>
      <c r="WCJ252" s="2"/>
      <c r="WCK252" s="2"/>
      <c r="WCL252" s="2"/>
      <c r="WCM252" s="2"/>
      <c r="WCN252" s="2"/>
      <c r="WCO252" s="2"/>
      <c r="WCP252" s="2"/>
      <c r="WCQ252" s="2"/>
      <c r="WCR252" s="2"/>
      <c r="WCS252" s="2"/>
      <c r="WCT252" s="2"/>
      <c r="WCU252" s="2"/>
      <c r="WCV252" s="2"/>
      <c r="WCW252" s="2"/>
      <c r="WCX252" s="2"/>
      <c r="WCY252" s="2"/>
      <c r="WCZ252" s="2"/>
      <c r="WDA252" s="2"/>
      <c r="WDB252" s="2"/>
      <c r="WDC252" s="2"/>
      <c r="WDD252" s="2"/>
      <c r="WDE252" s="2"/>
      <c r="WDF252" s="2"/>
      <c r="WDG252" s="2"/>
      <c r="WDH252" s="2"/>
      <c r="WDI252" s="2"/>
      <c r="WDJ252" s="2"/>
      <c r="WDK252" s="2"/>
      <c r="WDL252" s="2"/>
      <c r="WDM252" s="2"/>
      <c r="WDN252" s="2"/>
      <c r="WDO252" s="2"/>
      <c r="WDP252" s="2"/>
      <c r="WDQ252" s="2"/>
      <c r="WDR252" s="2"/>
      <c r="WDS252" s="2"/>
      <c r="WDT252" s="2"/>
      <c r="WDU252" s="2"/>
      <c r="WDV252" s="2"/>
      <c r="WDW252" s="2"/>
      <c r="WDX252" s="2"/>
      <c r="WDY252" s="2"/>
      <c r="WDZ252" s="2"/>
      <c r="WEA252" s="2"/>
      <c r="WEB252" s="2"/>
      <c r="WEC252" s="2"/>
      <c r="WED252" s="2"/>
      <c r="WEE252" s="2"/>
      <c r="WEF252" s="2"/>
      <c r="WEG252" s="2"/>
      <c r="WEH252" s="2"/>
      <c r="WEI252" s="2"/>
      <c r="WEJ252" s="2"/>
      <c r="WEK252" s="2"/>
      <c r="WEL252" s="2"/>
      <c r="WEM252" s="2"/>
      <c r="WEN252" s="2"/>
      <c r="WEO252" s="2"/>
      <c r="WEP252" s="2"/>
      <c r="WEQ252" s="2"/>
      <c r="WER252" s="2"/>
      <c r="WES252" s="2"/>
      <c r="WET252" s="2"/>
      <c r="WEU252" s="2"/>
      <c r="WEV252" s="2"/>
      <c r="WEW252" s="2"/>
      <c r="WEX252" s="2"/>
      <c r="WEY252" s="2"/>
      <c r="WEZ252" s="2"/>
      <c r="WFA252" s="2"/>
      <c r="WFB252" s="2"/>
      <c r="WFC252" s="2"/>
      <c r="WFD252" s="2"/>
      <c r="WFE252" s="2"/>
      <c r="WFF252" s="2"/>
      <c r="WFG252" s="2"/>
      <c r="WFH252" s="2"/>
      <c r="WFI252" s="2"/>
      <c r="WFJ252" s="2"/>
      <c r="WFK252" s="2"/>
      <c r="WFL252" s="2"/>
      <c r="WFM252" s="2"/>
      <c r="WFN252" s="2"/>
      <c r="WFO252" s="2"/>
      <c r="WFP252" s="2"/>
      <c r="WFQ252" s="2"/>
      <c r="WFR252" s="2"/>
      <c r="WFS252" s="2"/>
      <c r="WFT252" s="2"/>
      <c r="WFU252" s="2"/>
      <c r="WFV252" s="2"/>
      <c r="WFW252" s="2"/>
      <c r="WFX252" s="2"/>
      <c r="WFY252" s="2"/>
      <c r="WFZ252" s="2"/>
      <c r="WGA252" s="2"/>
      <c r="WGB252" s="2"/>
      <c r="WGC252" s="2"/>
      <c r="WGD252" s="2"/>
      <c r="WGE252" s="2"/>
      <c r="WGF252" s="2"/>
      <c r="WGG252" s="2"/>
      <c r="WGH252" s="2"/>
      <c r="WGI252" s="2"/>
      <c r="WGJ252" s="2"/>
      <c r="WGK252" s="2"/>
      <c r="WGL252" s="2"/>
      <c r="WGM252" s="2"/>
      <c r="WGN252" s="2"/>
      <c r="WGO252" s="2"/>
      <c r="WGP252" s="2"/>
      <c r="WGQ252" s="2"/>
      <c r="WGR252" s="2"/>
      <c r="WGS252" s="2"/>
      <c r="WGT252" s="2"/>
      <c r="WGU252" s="2"/>
      <c r="WGV252" s="2"/>
      <c r="WGW252" s="2"/>
      <c r="WGX252" s="2"/>
      <c r="WGY252" s="2"/>
      <c r="WGZ252" s="2"/>
      <c r="WHA252" s="2"/>
      <c r="WHB252" s="2"/>
      <c r="WHC252" s="2"/>
      <c r="WHD252" s="2"/>
      <c r="WHE252" s="2"/>
      <c r="WHF252" s="2"/>
      <c r="WHG252" s="2"/>
      <c r="WHH252" s="2"/>
      <c r="WHI252" s="2"/>
      <c r="WHJ252" s="2"/>
      <c r="WHK252" s="2"/>
      <c r="WHL252" s="2"/>
      <c r="WHM252" s="2"/>
      <c r="WHN252" s="2"/>
      <c r="WHO252" s="2"/>
      <c r="WHP252" s="2"/>
      <c r="WHQ252" s="2"/>
      <c r="WHR252" s="2"/>
      <c r="WHS252" s="2"/>
      <c r="WHT252" s="2"/>
      <c r="WHU252" s="2"/>
      <c r="WHV252" s="2"/>
      <c r="WHW252" s="2"/>
      <c r="WHX252" s="2"/>
      <c r="WHY252" s="2"/>
      <c r="WHZ252" s="2"/>
      <c r="WIA252" s="2"/>
      <c r="WIB252" s="2"/>
      <c r="WIC252" s="2"/>
      <c r="WID252" s="2"/>
      <c r="WIE252" s="2"/>
      <c r="WIF252" s="2"/>
      <c r="WIG252" s="2"/>
      <c r="WIH252" s="2"/>
      <c r="WII252" s="2"/>
      <c r="WIJ252" s="2"/>
      <c r="WIK252" s="2"/>
      <c r="WIL252" s="2"/>
      <c r="WIM252" s="2"/>
      <c r="WIN252" s="2"/>
      <c r="WIO252" s="2"/>
      <c r="WIP252" s="2"/>
      <c r="WIQ252" s="2"/>
      <c r="WIR252" s="2"/>
      <c r="WIS252" s="2"/>
      <c r="WIT252" s="2"/>
      <c r="WIU252" s="2"/>
      <c r="WIV252" s="2"/>
      <c r="WIW252" s="2"/>
      <c r="WIX252" s="2"/>
      <c r="WIY252" s="2"/>
      <c r="WIZ252" s="2"/>
      <c r="WJA252" s="2"/>
      <c r="WJB252" s="2"/>
      <c r="WJC252" s="2"/>
      <c r="WJD252" s="2"/>
      <c r="WJE252" s="2"/>
      <c r="WJF252" s="2"/>
      <c r="WJG252" s="2"/>
      <c r="WJH252" s="2"/>
      <c r="WJI252" s="2"/>
      <c r="WJJ252" s="2"/>
      <c r="WJK252" s="2"/>
      <c r="WJL252" s="2"/>
      <c r="WJM252" s="2"/>
      <c r="WJN252" s="2"/>
      <c r="WJO252" s="2"/>
      <c r="WJP252" s="2"/>
      <c r="WJQ252" s="2"/>
      <c r="WJR252" s="2"/>
      <c r="WJS252" s="2"/>
      <c r="WJT252" s="2"/>
      <c r="WJU252" s="2"/>
      <c r="WJV252" s="2"/>
      <c r="WJW252" s="2"/>
      <c r="WJX252" s="2"/>
      <c r="WJY252" s="2"/>
      <c r="WJZ252" s="2"/>
      <c r="WKA252" s="2"/>
      <c r="WKB252" s="2"/>
      <c r="WKC252" s="2"/>
      <c r="WKD252" s="2"/>
      <c r="WKE252" s="2"/>
      <c r="WKF252" s="2"/>
      <c r="WKG252" s="2"/>
      <c r="WKH252" s="2"/>
      <c r="WKI252" s="2"/>
      <c r="WKJ252" s="2"/>
      <c r="WKK252" s="2"/>
      <c r="WKL252" s="2"/>
      <c r="WKM252" s="2"/>
      <c r="WKN252" s="2"/>
      <c r="WKO252" s="2"/>
      <c r="WKP252" s="2"/>
      <c r="WKQ252" s="2"/>
      <c r="WKR252" s="2"/>
      <c r="WKS252" s="2"/>
      <c r="WKT252" s="2"/>
      <c r="WKU252" s="2"/>
      <c r="WKV252" s="2"/>
      <c r="WKW252" s="2"/>
      <c r="WKX252" s="2"/>
      <c r="WKY252" s="2"/>
      <c r="WKZ252" s="2"/>
      <c r="WLA252" s="2"/>
      <c r="WLB252" s="2"/>
      <c r="WLC252" s="2"/>
      <c r="WLD252" s="2"/>
      <c r="WLE252" s="2"/>
      <c r="WLF252" s="2"/>
      <c r="WLG252" s="2"/>
      <c r="WLH252" s="2"/>
      <c r="WLI252" s="2"/>
      <c r="WLJ252" s="2"/>
      <c r="WLK252" s="2"/>
      <c r="WLL252" s="2"/>
      <c r="WLM252" s="2"/>
      <c r="WLN252" s="2"/>
      <c r="WLO252" s="2"/>
      <c r="WLP252" s="2"/>
      <c r="WLQ252" s="2"/>
      <c r="WLR252" s="2"/>
      <c r="WLS252" s="2"/>
      <c r="WLT252" s="2"/>
      <c r="WLU252" s="2"/>
      <c r="WLV252" s="2"/>
      <c r="WLW252" s="2"/>
      <c r="WLX252" s="2"/>
      <c r="WLY252" s="2"/>
      <c r="WLZ252" s="2"/>
      <c r="WMA252" s="2"/>
      <c r="WMB252" s="2"/>
      <c r="WMC252" s="2"/>
      <c r="WMD252" s="2"/>
      <c r="WME252" s="2"/>
      <c r="WMF252" s="2"/>
      <c r="WMG252" s="2"/>
      <c r="WMH252" s="2"/>
      <c r="WMI252" s="2"/>
      <c r="WMJ252" s="2"/>
      <c r="WMK252" s="2"/>
      <c r="WML252" s="2"/>
      <c r="WMM252" s="2"/>
      <c r="WMN252" s="2"/>
      <c r="WMO252" s="2"/>
      <c r="WMP252" s="2"/>
      <c r="WMQ252" s="2"/>
      <c r="WMR252" s="2"/>
      <c r="WMS252" s="2"/>
      <c r="WMT252" s="2"/>
      <c r="WMU252" s="2"/>
      <c r="WMV252" s="2"/>
      <c r="WMW252" s="2"/>
      <c r="WMX252" s="2"/>
      <c r="WMY252" s="2"/>
      <c r="WMZ252" s="2"/>
      <c r="WNA252" s="2"/>
      <c r="WNB252" s="2"/>
      <c r="WNC252" s="2"/>
      <c r="WND252" s="2"/>
      <c r="WNE252" s="2"/>
      <c r="WNF252" s="2"/>
      <c r="WNG252" s="2"/>
      <c r="WNH252" s="2"/>
      <c r="WNI252" s="2"/>
      <c r="WNJ252" s="2"/>
      <c r="WNK252" s="2"/>
      <c r="WNL252" s="2"/>
      <c r="WNM252" s="2"/>
      <c r="WNN252" s="2"/>
      <c r="WNO252" s="2"/>
      <c r="WNP252" s="2"/>
      <c r="WNQ252" s="2"/>
      <c r="WNR252" s="2"/>
      <c r="WNS252" s="2"/>
      <c r="WNT252" s="2"/>
      <c r="WNU252" s="2"/>
      <c r="WNV252" s="2"/>
      <c r="WNW252" s="2"/>
      <c r="WNX252" s="2"/>
      <c r="WNY252" s="2"/>
      <c r="WNZ252" s="2"/>
      <c r="WOA252" s="2"/>
      <c r="WOB252" s="2"/>
      <c r="WOC252" s="2"/>
      <c r="WOD252" s="2"/>
      <c r="WOE252" s="2"/>
      <c r="WOF252" s="2"/>
      <c r="WOG252" s="2"/>
      <c r="WOH252" s="2"/>
      <c r="WOI252" s="2"/>
      <c r="WOJ252" s="2"/>
      <c r="WOK252" s="2"/>
      <c r="WOL252" s="2"/>
      <c r="WOM252" s="2"/>
      <c r="WRG252" s="4"/>
      <c r="WRH252" s="4"/>
      <c r="WRI252" s="4"/>
      <c r="WRJ252" s="4"/>
      <c r="WRK252" s="4"/>
      <c r="WRL252" s="4"/>
      <c r="WRM252" s="4"/>
      <c r="WRN252" s="4"/>
      <c r="WRO252" s="4"/>
      <c r="WRP252" s="4"/>
      <c r="WRQ252" s="4"/>
      <c r="WRR252" s="4"/>
      <c r="WRS252" s="4"/>
      <c r="WRT252" s="4"/>
      <c r="WRU252" s="4"/>
      <c r="WRV252" s="4"/>
      <c r="WRW252" s="4"/>
      <c r="WRX252" s="4"/>
      <c r="WRY252" s="4"/>
      <c r="WRZ252" s="4"/>
      <c r="WSA252" s="4"/>
      <c r="WSB252" s="4"/>
      <c r="WSC252" s="4"/>
      <c r="WSD252" s="4"/>
      <c r="WSE252" s="4"/>
      <c r="WSF252" s="4"/>
      <c r="WSG252" s="4"/>
      <c r="WSH252" s="4"/>
      <c r="WSI252" s="4"/>
      <c r="WSJ252" s="4"/>
      <c r="WSK252" s="4"/>
      <c r="WSL252" s="4"/>
      <c r="WSM252" s="4"/>
      <c r="WSN252" s="4"/>
      <c r="WSO252" s="4"/>
      <c r="WSP252" s="4"/>
      <c r="WSQ252" s="4"/>
      <c r="WSR252" s="4"/>
      <c r="WSS252" s="4"/>
      <c r="WST252" s="4"/>
      <c r="WSU252" s="4"/>
      <c r="WSV252" s="4"/>
      <c r="WSW252" s="4"/>
      <c r="WSX252" s="4"/>
      <c r="WSY252" s="4"/>
      <c r="WSZ252" s="4"/>
      <c r="WTA252" s="4"/>
      <c r="WTB252" s="4"/>
      <c r="WTC252" s="4"/>
      <c r="WTD252" s="4"/>
      <c r="WTE252" s="4"/>
      <c r="WTF252" s="4"/>
      <c r="WTG252" s="4"/>
      <c r="WTH252" s="4"/>
      <c r="WTI252" s="4"/>
      <c r="WTJ252" s="4"/>
      <c r="WTK252" s="4"/>
      <c r="WTL252" s="4"/>
      <c r="WTM252" s="4"/>
      <c r="WTN252" s="4"/>
      <c r="WTO252" s="4"/>
      <c r="WTP252" s="4"/>
      <c r="WTQ252" s="4"/>
      <c r="WTR252" s="4"/>
      <c r="WTS252" s="4"/>
      <c r="WTT252" s="4"/>
      <c r="WTU252" s="4"/>
      <c r="WTV252" s="4"/>
      <c r="WTW252" s="4"/>
      <c r="WTX252" s="4"/>
      <c r="WTY252" s="4"/>
      <c r="WTZ252" s="4"/>
      <c r="WUA252" s="4"/>
      <c r="WUB252" s="4"/>
      <c r="WUC252" s="4"/>
      <c r="WUD252" s="4"/>
      <c r="WUE252" s="4"/>
      <c r="WUF252" s="4"/>
      <c r="WUG252" s="4"/>
      <c r="WUH252" s="4"/>
      <c r="WUI252" s="4"/>
      <c r="WUJ252" s="4"/>
      <c r="WUK252" s="4"/>
      <c r="WUL252" s="4"/>
      <c r="WUM252" s="4"/>
      <c r="WUN252" s="4"/>
      <c r="WUO252" s="4"/>
      <c r="WUP252" s="4"/>
      <c r="WUQ252" s="4"/>
      <c r="WUR252" s="4"/>
      <c r="WUS252" s="4"/>
      <c r="WUT252" s="4"/>
      <c r="WUU252" s="4"/>
      <c r="WUV252" s="4"/>
      <c r="WUW252" s="4"/>
      <c r="WUX252" s="4"/>
      <c r="WUY252" s="4"/>
      <c r="WUZ252" s="4"/>
      <c r="WVA252" s="4"/>
      <c r="WVB252" s="4"/>
      <c r="WVC252" s="4"/>
      <c r="WVD252" s="4"/>
      <c r="WVE252" s="4"/>
      <c r="WVF252" s="4"/>
      <c r="WVG252" s="4"/>
      <c r="WVH252" s="4"/>
      <c r="WVI252" s="4"/>
      <c r="WVJ252" s="4"/>
      <c r="WVK252" s="4"/>
      <c r="WVL252" s="4"/>
      <c r="WVM252" s="4"/>
      <c r="WVN252" s="4"/>
      <c r="WVO252" s="4"/>
      <c r="WVP252" s="4"/>
      <c r="WVQ252" s="4"/>
      <c r="WVR252" s="4"/>
      <c r="WVS252" s="4"/>
      <c r="WVT252" s="4"/>
      <c r="WVU252" s="4"/>
      <c r="WVV252" s="4"/>
      <c r="WVW252" s="4"/>
      <c r="WVX252" s="4"/>
      <c r="WVY252" s="4"/>
      <c r="WVZ252" s="4"/>
      <c r="WWA252" s="4"/>
      <c r="WWB252" s="4"/>
      <c r="WWC252" s="4"/>
      <c r="WWD252" s="4"/>
      <c r="WWE252" s="4"/>
      <c r="WWF252" s="4"/>
      <c r="WWG252" s="4"/>
      <c r="WWH252" s="4"/>
      <c r="WWI252" s="4"/>
      <c r="WWJ252" s="4"/>
      <c r="WWK252" s="4"/>
      <c r="WWL252" s="4"/>
      <c r="WWM252" s="4"/>
      <c r="WWN252" s="4"/>
      <c r="WWO252" s="4"/>
      <c r="WWP252" s="4"/>
      <c r="WWQ252" s="4"/>
      <c r="WWR252" s="4"/>
      <c r="WWS252" s="4"/>
      <c r="WWT252" s="4"/>
      <c r="WWU252" s="4"/>
      <c r="WWV252" s="4"/>
      <c r="WWW252" s="4"/>
      <c r="WWX252" s="4"/>
      <c r="WWY252" s="4"/>
      <c r="WWZ252" s="4"/>
      <c r="WXA252" s="4"/>
      <c r="WXB252" s="4"/>
      <c r="WXC252" s="4"/>
      <c r="WXD252" s="4"/>
      <c r="WXE252" s="4"/>
      <c r="WXF252" s="4"/>
      <c r="WXG252" s="4"/>
      <c r="WXH252" s="4"/>
      <c r="WXI252" s="4"/>
      <c r="WXJ252" s="4"/>
      <c r="WXK252" s="4"/>
      <c r="WXL252" s="4"/>
      <c r="WXM252" s="4"/>
      <c r="WXN252" s="4"/>
      <c r="WXO252" s="4"/>
      <c r="WXP252" s="4"/>
      <c r="WXQ252" s="4"/>
      <c r="WXR252" s="4"/>
      <c r="WXS252" s="4"/>
      <c r="WXT252" s="4"/>
      <c r="WXU252" s="4"/>
      <c r="WXV252" s="4"/>
      <c r="WXW252" s="4"/>
      <c r="WXX252" s="4"/>
      <c r="WXY252" s="4"/>
      <c r="WXZ252" s="4"/>
      <c r="WYA252" s="4"/>
      <c r="WYB252" s="4"/>
      <c r="WYC252" s="4"/>
      <c r="WYD252" s="4"/>
      <c r="WYE252" s="4"/>
      <c r="WYF252" s="4"/>
      <c r="WYG252" s="4"/>
      <c r="WYH252" s="4"/>
      <c r="WYI252" s="4"/>
      <c r="WYJ252" s="4"/>
      <c r="WYK252" s="4"/>
      <c r="WYL252" s="4"/>
      <c r="WYM252" s="4"/>
      <c r="WYN252" s="4"/>
      <c r="WYO252" s="4"/>
      <c r="WYP252" s="4"/>
      <c r="WYQ252" s="4"/>
      <c r="WYR252" s="4"/>
      <c r="WYS252" s="4"/>
      <c r="WYT252" s="4"/>
      <c r="WYU252" s="4"/>
      <c r="WYV252" s="4"/>
      <c r="WYW252" s="4"/>
      <c r="WYX252" s="4"/>
      <c r="WYY252" s="4"/>
      <c r="WYZ252" s="4"/>
      <c r="WZA252" s="4"/>
      <c r="WZB252" s="4"/>
      <c r="WZC252" s="4"/>
      <c r="WZD252" s="4"/>
      <c r="WZE252" s="4"/>
      <c r="WZF252" s="4"/>
      <c r="WZG252" s="4"/>
      <c r="WZH252" s="4"/>
      <c r="WZI252" s="4"/>
      <c r="WZJ252" s="4"/>
      <c r="WZK252" s="4"/>
      <c r="WZL252" s="4"/>
      <c r="WZM252" s="4"/>
      <c r="WZN252" s="4"/>
      <c r="WZO252" s="4"/>
      <c r="WZP252" s="4"/>
      <c r="WZQ252" s="4"/>
      <c r="WZR252" s="4"/>
      <c r="WZS252" s="4"/>
      <c r="WZT252" s="4"/>
      <c r="WZU252" s="4"/>
      <c r="WZV252" s="4"/>
      <c r="WZW252" s="4"/>
      <c r="WZX252" s="4"/>
      <c r="WZY252" s="4"/>
      <c r="WZZ252" s="4"/>
      <c r="XAA252" s="4"/>
      <c r="XAB252" s="4"/>
      <c r="XAC252" s="4"/>
      <c r="XAD252" s="4"/>
      <c r="XAE252" s="4"/>
      <c r="XAF252" s="4"/>
      <c r="XAG252" s="4"/>
      <c r="XAH252" s="4"/>
      <c r="XAI252" s="4"/>
      <c r="XAJ252" s="4"/>
      <c r="XAK252" s="4"/>
      <c r="XAL252" s="4"/>
      <c r="XAM252" s="4"/>
      <c r="XAN252" s="4"/>
      <c r="XAO252" s="4"/>
      <c r="XAP252" s="4"/>
      <c r="XAQ252" s="4"/>
      <c r="XAR252" s="4"/>
      <c r="XAS252" s="4"/>
      <c r="XAT252" s="4"/>
      <c r="XAU252" s="4"/>
      <c r="XAV252" s="4"/>
      <c r="XAW252" s="4"/>
      <c r="XAX252" s="4"/>
      <c r="XAY252" s="4"/>
      <c r="XAZ252" s="4"/>
      <c r="XBA252" s="4"/>
      <c r="XBB252" s="4"/>
      <c r="XBC252" s="4"/>
      <c r="XBD252" s="4"/>
      <c r="XBE252" s="4"/>
      <c r="XBF252" s="4"/>
      <c r="XBG252" s="4"/>
      <c r="XBH252" s="4"/>
      <c r="XBI252" s="4"/>
      <c r="XBJ252" s="4"/>
      <c r="XBK252" s="4"/>
      <c r="XBL252" s="4"/>
      <c r="XBM252" s="4"/>
      <c r="XBN252" s="4"/>
      <c r="XBO252" s="4"/>
      <c r="XBP252" s="4"/>
      <c r="XBQ252" s="4"/>
      <c r="XBR252" s="4"/>
      <c r="XBS252" s="4"/>
      <c r="XBT252" s="4"/>
      <c r="XBU252" s="4"/>
      <c r="XBV252" s="4"/>
      <c r="XBW252" s="4"/>
      <c r="XBX252" s="4"/>
      <c r="XBY252" s="4"/>
      <c r="XBZ252" s="4"/>
      <c r="XCA252" s="4"/>
      <c r="XCB252" s="4"/>
      <c r="XCC252" s="4"/>
      <c r="XCD252" s="4"/>
      <c r="XCE252" s="4"/>
      <c r="XCF252" s="4"/>
      <c r="XCG252" s="4"/>
      <c r="XCH252" s="4"/>
      <c r="XCI252" s="4"/>
      <c r="XCJ252" s="4"/>
      <c r="XCK252" s="4"/>
      <c r="XCL252" s="4"/>
      <c r="XCM252" s="4"/>
      <c r="XCN252" s="4"/>
      <c r="XCO252" s="4"/>
      <c r="XCP252" s="4"/>
      <c r="XCQ252" s="4"/>
      <c r="XCR252" s="4"/>
      <c r="XCS252" s="4"/>
      <c r="XCT252" s="4"/>
      <c r="XCU252" s="4"/>
      <c r="XCV252" s="4"/>
      <c r="XCW252" s="4"/>
      <c r="XCX252" s="4"/>
      <c r="XCY252" s="4"/>
      <c r="XCZ252" s="4"/>
      <c r="XDA252" s="4"/>
      <c r="XDB252" s="4"/>
      <c r="XDC252" s="4"/>
      <c r="XDD252" s="4"/>
      <c r="XDE252" s="4"/>
      <c r="XDF252" s="4"/>
      <c r="XDG252" s="4"/>
      <c r="XDH252" s="4"/>
      <c r="XDI252" s="4"/>
      <c r="XDJ252" s="4"/>
      <c r="XDK252" s="4"/>
      <c r="XDL252" s="4"/>
      <c r="XDM252" s="4"/>
      <c r="XDN252" s="4"/>
      <c r="XDO252" s="4"/>
      <c r="XDP252" s="4"/>
      <c r="XDQ252" s="4"/>
      <c r="XDR252" s="4"/>
      <c r="XDS252" s="4"/>
      <c r="XDT252" s="4"/>
      <c r="XDU252" s="4"/>
      <c r="XDV252" s="4"/>
      <c r="XDW252" s="4"/>
      <c r="XDX252" s="4"/>
      <c r="XDY252" s="4"/>
      <c r="XDZ252" s="4"/>
      <c r="XEA252" s="4"/>
      <c r="XEB252" s="4"/>
      <c r="XEC252" s="4"/>
      <c r="XED252" s="4"/>
      <c r="XEE252" s="4"/>
      <c r="XEF252" s="4"/>
      <c r="XEG252" s="4"/>
      <c r="XEH252" s="4"/>
      <c r="XEI252" s="4"/>
      <c r="XEJ252" s="4"/>
      <c r="XEK252" s="4"/>
      <c r="XEL252" s="4"/>
      <c r="XEM252" s="4"/>
      <c r="XEN252" s="4"/>
      <c r="XEO252" s="4"/>
      <c r="XEP252" s="4"/>
      <c r="XEQ252" s="4"/>
      <c r="XER252" s="4"/>
      <c r="XES252" s="4"/>
      <c r="XET252" s="4"/>
      <c r="XEU252" s="4"/>
      <c r="XEV252" s="4"/>
      <c r="XEW252" s="4"/>
      <c r="XEX252" s="4"/>
      <c r="XEY252" s="4"/>
      <c r="XEZ252" s="4"/>
      <c r="XFA252" s="4"/>
      <c r="XFB252" s="4"/>
      <c r="XFC252" s="4"/>
    </row>
    <row r="253" customFormat="false" ht="13.8" hidden="false" customHeight="false" outlineLevel="0" collapsed="false">
      <c r="A253" s="52"/>
      <c r="B253" s="21" t="s">
        <v>31</v>
      </c>
      <c r="C253" s="15" t="s">
        <v>61</v>
      </c>
      <c r="D253" s="21" t="n">
        <v>200</v>
      </c>
      <c r="E253" s="27" t="n">
        <v>1</v>
      </c>
      <c r="F253" s="27" t="n">
        <f aca="false">BE253*200/200</f>
        <v>0</v>
      </c>
      <c r="G253" s="27" t="n">
        <v>20</v>
      </c>
      <c r="H253" s="27" t="n">
        <f aca="false">BG253*200/200</f>
        <v>42</v>
      </c>
      <c r="I253" s="27" t="n">
        <f aca="false">BH253*200/200</f>
        <v>0</v>
      </c>
      <c r="J253" s="27" t="n">
        <f aca="false">BI253*200/200</f>
        <v>0.01</v>
      </c>
      <c r="K253" s="27" t="n">
        <f aca="false">BJ253*200/200</f>
        <v>0.01</v>
      </c>
      <c r="L253" s="27" t="n">
        <v>4</v>
      </c>
      <c r="M253" s="27" t="n">
        <v>14</v>
      </c>
      <c r="N253" s="27" t="n">
        <v>8</v>
      </c>
      <c r="O253" s="27" t="n">
        <v>14</v>
      </c>
      <c r="P253" s="27" t="n">
        <f aca="false">BO253*200/200</f>
        <v>1.4</v>
      </c>
      <c r="Q253" s="42" t="n">
        <v>1</v>
      </c>
      <c r="R253" s="42"/>
      <c r="S253" s="42" t="n">
        <v>20.2</v>
      </c>
      <c r="T253" s="42" t="n">
        <v>84.8</v>
      </c>
      <c r="U253" s="42"/>
      <c r="V253" s="15" t="n">
        <v>0.02</v>
      </c>
      <c r="W253" s="15" t="n">
        <v>0.02</v>
      </c>
      <c r="X253" s="42" t="n">
        <v>4</v>
      </c>
      <c r="Y253" s="42" t="n">
        <v>14</v>
      </c>
      <c r="Z253" s="42" t="n">
        <v>14</v>
      </c>
      <c r="AA253" s="42" t="n">
        <v>14</v>
      </c>
      <c r="AB253" s="42" t="n">
        <v>2.8</v>
      </c>
      <c r="BD253" s="27" t="n">
        <v>0.5</v>
      </c>
      <c r="BE253" s="27" t="n">
        <f aca="false">BQ253*200/200</f>
        <v>0</v>
      </c>
      <c r="BF253" s="27" t="n">
        <v>10.1</v>
      </c>
      <c r="BG253" s="27" t="n">
        <v>42</v>
      </c>
      <c r="BH253" s="27" t="n">
        <f aca="false">BT253*200/200</f>
        <v>0</v>
      </c>
      <c r="BI253" s="27" t="n">
        <v>0.01</v>
      </c>
      <c r="BJ253" s="27" t="n">
        <v>0.01</v>
      </c>
      <c r="BK253" s="27" t="n">
        <v>2</v>
      </c>
      <c r="BL253" s="27" t="n">
        <v>7</v>
      </c>
      <c r="BM253" s="27" t="n">
        <v>4</v>
      </c>
      <c r="BN253" s="27" t="n">
        <v>7</v>
      </c>
      <c r="BO253" s="27" t="n">
        <v>1.4</v>
      </c>
      <c r="WAQ253" s="2"/>
      <c r="WAR253" s="2"/>
      <c r="WAS253" s="2"/>
      <c r="WAT253" s="2"/>
      <c r="WAU253" s="2"/>
      <c r="WAV253" s="2"/>
      <c r="WAW253" s="2"/>
      <c r="WAX253" s="2"/>
      <c r="WAY253" s="2"/>
      <c r="WAZ253" s="2"/>
      <c r="WBA253" s="2"/>
      <c r="WBB253" s="2"/>
      <c r="WBC253" s="2"/>
      <c r="WBD253" s="2"/>
      <c r="WBE253" s="2"/>
      <c r="WBF253" s="2"/>
      <c r="WBG253" s="2"/>
      <c r="WBH253" s="2"/>
      <c r="WBI253" s="2"/>
      <c r="WBJ253" s="2"/>
      <c r="WBK253" s="2"/>
      <c r="WBL253" s="2"/>
      <c r="WBM253" s="2"/>
      <c r="WBN253" s="2"/>
      <c r="WBO253" s="2"/>
      <c r="WBP253" s="2"/>
      <c r="WBQ253" s="2"/>
      <c r="WBR253" s="2"/>
      <c r="WBS253" s="2"/>
      <c r="WBT253" s="2"/>
      <c r="WBU253" s="2"/>
      <c r="WBV253" s="2"/>
      <c r="WBW253" s="2"/>
      <c r="WBX253" s="2"/>
      <c r="WBY253" s="2"/>
      <c r="WBZ253" s="2"/>
      <c r="WCA253" s="2"/>
      <c r="WCB253" s="2"/>
      <c r="WCC253" s="2"/>
      <c r="WCD253" s="2"/>
      <c r="WCE253" s="2"/>
      <c r="WCF253" s="2"/>
      <c r="WCG253" s="2"/>
      <c r="WCH253" s="2"/>
      <c r="WCI253" s="2"/>
      <c r="WCJ253" s="2"/>
      <c r="WCK253" s="2"/>
      <c r="WCL253" s="2"/>
      <c r="WCM253" s="2"/>
      <c r="WCN253" s="2"/>
      <c r="WCO253" s="2"/>
      <c r="WCP253" s="2"/>
      <c r="WCQ253" s="2"/>
      <c r="WCR253" s="2"/>
      <c r="WCS253" s="2"/>
      <c r="WCT253" s="2"/>
      <c r="WCU253" s="2"/>
      <c r="WCV253" s="2"/>
      <c r="WCW253" s="2"/>
      <c r="WCX253" s="2"/>
      <c r="WCY253" s="2"/>
      <c r="WCZ253" s="2"/>
      <c r="WDA253" s="2"/>
      <c r="WDB253" s="2"/>
      <c r="WDC253" s="2"/>
      <c r="WDD253" s="2"/>
      <c r="WDE253" s="2"/>
      <c r="WDF253" s="2"/>
      <c r="WDG253" s="2"/>
      <c r="WDH253" s="2"/>
      <c r="WDI253" s="2"/>
      <c r="WDJ253" s="2"/>
      <c r="WDK253" s="2"/>
      <c r="WDL253" s="2"/>
      <c r="WDM253" s="2"/>
      <c r="WDN253" s="2"/>
      <c r="WDO253" s="2"/>
      <c r="WDP253" s="2"/>
      <c r="WDQ253" s="2"/>
      <c r="WDR253" s="2"/>
      <c r="WDS253" s="2"/>
      <c r="WDT253" s="2"/>
      <c r="WDU253" s="2"/>
      <c r="WDV253" s="2"/>
      <c r="WDW253" s="2"/>
      <c r="WDX253" s="2"/>
      <c r="WDY253" s="2"/>
      <c r="WDZ253" s="2"/>
      <c r="WEA253" s="2"/>
      <c r="WEB253" s="2"/>
      <c r="WEC253" s="2"/>
      <c r="WED253" s="2"/>
      <c r="WEE253" s="2"/>
      <c r="WEF253" s="2"/>
      <c r="WEG253" s="2"/>
      <c r="WEH253" s="2"/>
      <c r="WEI253" s="2"/>
      <c r="WEJ253" s="2"/>
      <c r="WEK253" s="2"/>
      <c r="WEL253" s="2"/>
      <c r="WEM253" s="2"/>
      <c r="WEN253" s="2"/>
      <c r="WEO253" s="2"/>
      <c r="WEP253" s="2"/>
      <c r="WEQ253" s="2"/>
      <c r="WER253" s="2"/>
      <c r="WES253" s="2"/>
      <c r="WET253" s="2"/>
      <c r="WEU253" s="2"/>
      <c r="WEV253" s="2"/>
      <c r="WEW253" s="2"/>
      <c r="WEX253" s="2"/>
      <c r="WEY253" s="2"/>
      <c r="WEZ253" s="2"/>
      <c r="WFA253" s="2"/>
      <c r="WFB253" s="2"/>
      <c r="WFC253" s="2"/>
      <c r="WFD253" s="2"/>
      <c r="WFE253" s="2"/>
      <c r="WFF253" s="2"/>
      <c r="WFG253" s="2"/>
      <c r="WFH253" s="2"/>
      <c r="WFI253" s="2"/>
      <c r="WFJ253" s="2"/>
      <c r="WFK253" s="2"/>
      <c r="WFL253" s="2"/>
      <c r="WFM253" s="2"/>
      <c r="WFN253" s="2"/>
      <c r="WFO253" s="2"/>
      <c r="WFP253" s="2"/>
      <c r="WFQ253" s="2"/>
      <c r="WFR253" s="2"/>
      <c r="WFS253" s="2"/>
      <c r="WFT253" s="2"/>
      <c r="WFU253" s="2"/>
      <c r="WFV253" s="2"/>
      <c r="WFW253" s="2"/>
      <c r="WFX253" s="2"/>
      <c r="WFY253" s="2"/>
      <c r="WFZ253" s="2"/>
      <c r="WGA253" s="2"/>
      <c r="WGB253" s="2"/>
      <c r="WGC253" s="2"/>
      <c r="WGD253" s="2"/>
      <c r="WGE253" s="2"/>
      <c r="WGF253" s="2"/>
      <c r="WGG253" s="2"/>
      <c r="WGH253" s="2"/>
      <c r="WGI253" s="2"/>
      <c r="WGJ253" s="2"/>
      <c r="WGK253" s="2"/>
      <c r="WGL253" s="2"/>
      <c r="WGM253" s="2"/>
      <c r="WGN253" s="2"/>
      <c r="WGO253" s="2"/>
      <c r="WGP253" s="2"/>
      <c r="WGQ253" s="2"/>
      <c r="WGR253" s="2"/>
      <c r="WGS253" s="2"/>
      <c r="WGT253" s="2"/>
      <c r="WGU253" s="2"/>
      <c r="WGV253" s="2"/>
      <c r="WGW253" s="2"/>
      <c r="WGX253" s="2"/>
      <c r="WGY253" s="2"/>
      <c r="WGZ253" s="2"/>
      <c r="WHA253" s="2"/>
      <c r="WHB253" s="2"/>
      <c r="WHC253" s="2"/>
      <c r="WHD253" s="2"/>
      <c r="WHE253" s="2"/>
      <c r="WHF253" s="2"/>
      <c r="WHG253" s="2"/>
      <c r="WHH253" s="2"/>
      <c r="WHI253" s="2"/>
      <c r="WHJ253" s="2"/>
      <c r="WHK253" s="2"/>
      <c r="WHL253" s="2"/>
      <c r="WHM253" s="2"/>
      <c r="WHN253" s="2"/>
      <c r="WHO253" s="2"/>
      <c r="WHP253" s="2"/>
      <c r="WHQ253" s="2"/>
      <c r="WHR253" s="2"/>
      <c r="WHS253" s="2"/>
      <c r="WHT253" s="2"/>
      <c r="WHU253" s="2"/>
      <c r="WHV253" s="2"/>
      <c r="WHW253" s="2"/>
      <c r="WHX253" s="2"/>
      <c r="WHY253" s="2"/>
      <c r="WHZ253" s="2"/>
      <c r="WIA253" s="2"/>
      <c r="WIB253" s="2"/>
      <c r="WIC253" s="2"/>
      <c r="WID253" s="2"/>
      <c r="WIE253" s="2"/>
      <c r="WIF253" s="2"/>
      <c r="WIG253" s="2"/>
      <c r="WIH253" s="2"/>
      <c r="WII253" s="2"/>
      <c r="WIJ253" s="2"/>
      <c r="WIK253" s="2"/>
      <c r="WIL253" s="2"/>
      <c r="WIM253" s="2"/>
      <c r="WIN253" s="2"/>
      <c r="WIO253" s="2"/>
      <c r="WIP253" s="2"/>
      <c r="WIQ253" s="2"/>
      <c r="WIR253" s="2"/>
      <c r="WIS253" s="2"/>
      <c r="WIT253" s="2"/>
      <c r="WIU253" s="2"/>
      <c r="WIV253" s="2"/>
      <c r="WIW253" s="2"/>
      <c r="WIX253" s="2"/>
      <c r="WIY253" s="2"/>
      <c r="WIZ253" s="2"/>
      <c r="WJA253" s="2"/>
      <c r="WJB253" s="2"/>
      <c r="WJC253" s="2"/>
      <c r="WJD253" s="2"/>
      <c r="WJE253" s="2"/>
      <c r="WJF253" s="2"/>
      <c r="WJG253" s="2"/>
      <c r="WJH253" s="2"/>
      <c r="WJI253" s="2"/>
      <c r="WJJ253" s="2"/>
      <c r="WJK253" s="2"/>
      <c r="WJL253" s="2"/>
      <c r="WJM253" s="2"/>
      <c r="WJN253" s="2"/>
      <c r="WJO253" s="2"/>
      <c r="WJP253" s="2"/>
      <c r="WJQ253" s="2"/>
      <c r="WJR253" s="2"/>
      <c r="WJS253" s="2"/>
      <c r="WJT253" s="2"/>
      <c r="WJU253" s="2"/>
      <c r="WJV253" s="2"/>
      <c r="WJW253" s="2"/>
      <c r="WJX253" s="2"/>
      <c r="WJY253" s="2"/>
      <c r="WJZ253" s="2"/>
      <c r="WKA253" s="2"/>
      <c r="WKB253" s="2"/>
      <c r="WKC253" s="2"/>
      <c r="WKD253" s="2"/>
      <c r="WKE253" s="2"/>
      <c r="WKF253" s="2"/>
      <c r="WKG253" s="2"/>
      <c r="WKH253" s="2"/>
      <c r="WKI253" s="2"/>
      <c r="WKJ253" s="2"/>
      <c r="WKK253" s="2"/>
      <c r="WKL253" s="2"/>
      <c r="WKM253" s="2"/>
      <c r="WKN253" s="2"/>
      <c r="WKO253" s="2"/>
      <c r="WKP253" s="2"/>
      <c r="WKQ253" s="2"/>
      <c r="WKR253" s="2"/>
      <c r="WKS253" s="2"/>
      <c r="WKT253" s="2"/>
      <c r="WKU253" s="2"/>
      <c r="WKV253" s="2"/>
      <c r="WKW253" s="2"/>
      <c r="WKX253" s="2"/>
      <c r="WKY253" s="2"/>
      <c r="WKZ253" s="2"/>
      <c r="WLA253" s="2"/>
      <c r="WLB253" s="2"/>
      <c r="WLC253" s="2"/>
      <c r="WLD253" s="2"/>
      <c r="WLE253" s="2"/>
      <c r="WLF253" s="2"/>
      <c r="WLG253" s="2"/>
      <c r="WLH253" s="2"/>
      <c r="WLI253" s="2"/>
      <c r="WLJ253" s="2"/>
      <c r="WLK253" s="2"/>
      <c r="WLL253" s="2"/>
      <c r="WLM253" s="2"/>
      <c r="WLN253" s="2"/>
      <c r="WLO253" s="2"/>
      <c r="WLP253" s="2"/>
      <c r="WLQ253" s="2"/>
      <c r="WLR253" s="2"/>
      <c r="WLS253" s="2"/>
      <c r="WLT253" s="2"/>
      <c r="WLU253" s="2"/>
      <c r="WLV253" s="2"/>
      <c r="WLW253" s="2"/>
      <c r="WLX253" s="2"/>
      <c r="WLY253" s="2"/>
      <c r="WLZ253" s="2"/>
      <c r="WMA253" s="2"/>
      <c r="WMB253" s="2"/>
      <c r="WMC253" s="2"/>
      <c r="WMD253" s="2"/>
      <c r="WME253" s="2"/>
      <c r="WMF253" s="2"/>
      <c r="WMG253" s="2"/>
      <c r="WMH253" s="2"/>
      <c r="WMI253" s="2"/>
      <c r="WMJ253" s="2"/>
      <c r="WMK253" s="2"/>
      <c r="WML253" s="2"/>
      <c r="WMM253" s="2"/>
      <c r="WMN253" s="2"/>
      <c r="WMO253" s="2"/>
      <c r="WMP253" s="2"/>
      <c r="WMQ253" s="2"/>
      <c r="WMR253" s="2"/>
      <c r="WMS253" s="2"/>
      <c r="WMT253" s="2"/>
      <c r="WMU253" s="2"/>
      <c r="WMV253" s="2"/>
      <c r="WMW253" s="2"/>
      <c r="WMX253" s="2"/>
      <c r="WMY253" s="2"/>
      <c r="WMZ253" s="2"/>
      <c r="WNA253" s="2"/>
      <c r="WNB253" s="2"/>
      <c r="WNC253" s="2"/>
      <c r="WND253" s="2"/>
      <c r="WNE253" s="2"/>
      <c r="WNF253" s="2"/>
      <c r="WNG253" s="2"/>
      <c r="WNH253" s="2"/>
      <c r="WNI253" s="2"/>
      <c r="WNJ253" s="2"/>
      <c r="WNK253" s="2"/>
      <c r="WNL253" s="2"/>
      <c r="WNM253" s="2"/>
      <c r="WNN253" s="2"/>
      <c r="WNO253" s="2"/>
      <c r="WNP253" s="2"/>
      <c r="WNQ253" s="2"/>
      <c r="WNR253" s="2"/>
      <c r="WNS253" s="2"/>
      <c r="WNT253" s="2"/>
      <c r="WNU253" s="2"/>
      <c r="WNV253" s="2"/>
      <c r="WNW253" s="2"/>
      <c r="WNX253" s="2"/>
      <c r="WNY253" s="2"/>
      <c r="WNZ253" s="2"/>
      <c r="WOA253" s="2"/>
      <c r="WOB253" s="2"/>
      <c r="WOC253" s="2"/>
      <c r="WOD253" s="2"/>
      <c r="WOE253" s="2"/>
      <c r="WOF253" s="2"/>
      <c r="WOG253" s="2"/>
      <c r="WOH253" s="2"/>
      <c r="WOI253" s="2"/>
      <c r="WOJ253" s="2"/>
      <c r="WOK253" s="2"/>
      <c r="WOL253" s="2"/>
      <c r="WOM253" s="2"/>
      <c r="WRG253" s="4"/>
      <c r="WRH253" s="4"/>
      <c r="WRI253" s="4"/>
      <c r="WRJ253" s="4"/>
      <c r="WRK253" s="4"/>
      <c r="WRL253" s="4"/>
      <c r="WRM253" s="4"/>
      <c r="WRN253" s="4"/>
      <c r="WRO253" s="4"/>
      <c r="WRP253" s="4"/>
      <c r="WRQ253" s="4"/>
      <c r="WRR253" s="4"/>
      <c r="WRS253" s="4"/>
      <c r="WRT253" s="4"/>
      <c r="WRU253" s="4"/>
      <c r="WRV253" s="4"/>
      <c r="WRW253" s="4"/>
      <c r="WRX253" s="4"/>
      <c r="WRY253" s="4"/>
      <c r="WRZ253" s="4"/>
      <c r="WSA253" s="4"/>
      <c r="WSB253" s="4"/>
      <c r="WSC253" s="4"/>
      <c r="WSD253" s="4"/>
      <c r="WSE253" s="4"/>
      <c r="WSF253" s="4"/>
      <c r="WSG253" s="4"/>
      <c r="WSH253" s="4"/>
      <c r="WSI253" s="4"/>
      <c r="WSJ253" s="4"/>
      <c r="WSK253" s="4"/>
      <c r="WSL253" s="4"/>
      <c r="WSM253" s="4"/>
      <c r="WSN253" s="4"/>
      <c r="WSO253" s="4"/>
      <c r="WSP253" s="4"/>
      <c r="WSQ253" s="4"/>
      <c r="WSR253" s="4"/>
      <c r="WSS253" s="4"/>
      <c r="WST253" s="4"/>
      <c r="WSU253" s="4"/>
      <c r="WSV253" s="4"/>
      <c r="WSW253" s="4"/>
      <c r="WSX253" s="4"/>
      <c r="WSY253" s="4"/>
      <c r="WSZ253" s="4"/>
      <c r="WTA253" s="4"/>
      <c r="WTB253" s="4"/>
      <c r="WTC253" s="4"/>
      <c r="WTD253" s="4"/>
      <c r="WTE253" s="4"/>
      <c r="WTF253" s="4"/>
      <c r="WTG253" s="4"/>
      <c r="WTH253" s="4"/>
      <c r="WTI253" s="4"/>
      <c r="WTJ253" s="4"/>
      <c r="WTK253" s="4"/>
      <c r="WTL253" s="4"/>
      <c r="WTM253" s="4"/>
      <c r="WTN253" s="4"/>
      <c r="WTO253" s="4"/>
      <c r="WTP253" s="4"/>
      <c r="WTQ253" s="4"/>
      <c r="WTR253" s="4"/>
      <c r="WTS253" s="4"/>
      <c r="WTT253" s="4"/>
      <c r="WTU253" s="4"/>
      <c r="WTV253" s="4"/>
      <c r="WTW253" s="4"/>
      <c r="WTX253" s="4"/>
      <c r="WTY253" s="4"/>
      <c r="WTZ253" s="4"/>
      <c r="WUA253" s="4"/>
      <c r="WUB253" s="4"/>
      <c r="WUC253" s="4"/>
      <c r="WUD253" s="4"/>
      <c r="WUE253" s="4"/>
      <c r="WUF253" s="4"/>
      <c r="WUG253" s="4"/>
      <c r="WUH253" s="4"/>
      <c r="WUI253" s="4"/>
      <c r="WUJ253" s="4"/>
      <c r="WUK253" s="4"/>
      <c r="WUL253" s="4"/>
      <c r="WUM253" s="4"/>
      <c r="WUN253" s="4"/>
      <c r="WUO253" s="4"/>
      <c r="WUP253" s="4"/>
      <c r="WUQ253" s="4"/>
      <c r="WUR253" s="4"/>
      <c r="WUS253" s="4"/>
      <c r="WUT253" s="4"/>
      <c r="WUU253" s="4"/>
      <c r="WUV253" s="4"/>
      <c r="WUW253" s="4"/>
      <c r="WUX253" s="4"/>
      <c r="WUY253" s="4"/>
      <c r="WUZ253" s="4"/>
      <c r="WVA253" s="4"/>
      <c r="WVB253" s="4"/>
      <c r="WVC253" s="4"/>
      <c r="WVD253" s="4"/>
      <c r="WVE253" s="4"/>
      <c r="WVF253" s="4"/>
      <c r="WVG253" s="4"/>
      <c r="WVH253" s="4"/>
      <c r="WVI253" s="4"/>
      <c r="WVJ253" s="4"/>
      <c r="WVK253" s="4"/>
      <c r="WVL253" s="4"/>
      <c r="WVM253" s="4"/>
      <c r="WVN253" s="4"/>
      <c r="WVO253" s="4"/>
      <c r="WVP253" s="4"/>
      <c r="WVQ253" s="4"/>
      <c r="WVR253" s="4"/>
      <c r="WVS253" s="4"/>
      <c r="WVT253" s="4"/>
      <c r="WVU253" s="4"/>
      <c r="WVV253" s="4"/>
      <c r="WVW253" s="4"/>
      <c r="WVX253" s="4"/>
      <c r="WVY253" s="4"/>
      <c r="WVZ253" s="4"/>
      <c r="WWA253" s="4"/>
      <c r="WWB253" s="4"/>
      <c r="WWC253" s="4"/>
      <c r="WWD253" s="4"/>
      <c r="WWE253" s="4"/>
      <c r="WWF253" s="4"/>
      <c r="WWG253" s="4"/>
      <c r="WWH253" s="4"/>
      <c r="WWI253" s="4"/>
      <c r="WWJ253" s="4"/>
      <c r="WWK253" s="4"/>
      <c r="WWL253" s="4"/>
      <c r="WWM253" s="4"/>
      <c r="WWN253" s="4"/>
      <c r="WWO253" s="4"/>
      <c r="WWP253" s="4"/>
      <c r="WWQ253" s="4"/>
      <c r="WWR253" s="4"/>
      <c r="WWS253" s="4"/>
      <c r="WWT253" s="4"/>
      <c r="WWU253" s="4"/>
      <c r="WWV253" s="4"/>
      <c r="WWW253" s="4"/>
      <c r="WWX253" s="4"/>
      <c r="WWY253" s="4"/>
      <c r="WWZ253" s="4"/>
      <c r="WXA253" s="4"/>
      <c r="WXB253" s="4"/>
      <c r="WXC253" s="4"/>
      <c r="WXD253" s="4"/>
      <c r="WXE253" s="4"/>
      <c r="WXF253" s="4"/>
      <c r="WXG253" s="4"/>
      <c r="WXH253" s="4"/>
      <c r="WXI253" s="4"/>
      <c r="WXJ253" s="4"/>
      <c r="WXK253" s="4"/>
      <c r="WXL253" s="4"/>
      <c r="WXM253" s="4"/>
      <c r="WXN253" s="4"/>
      <c r="WXO253" s="4"/>
      <c r="WXP253" s="4"/>
      <c r="WXQ253" s="4"/>
      <c r="WXR253" s="4"/>
      <c r="WXS253" s="4"/>
      <c r="WXT253" s="4"/>
      <c r="WXU253" s="4"/>
      <c r="WXV253" s="4"/>
      <c r="WXW253" s="4"/>
      <c r="WXX253" s="4"/>
      <c r="WXY253" s="4"/>
      <c r="WXZ253" s="4"/>
      <c r="WYA253" s="4"/>
      <c r="WYB253" s="4"/>
      <c r="WYC253" s="4"/>
      <c r="WYD253" s="4"/>
      <c r="WYE253" s="4"/>
      <c r="WYF253" s="4"/>
      <c r="WYG253" s="4"/>
      <c r="WYH253" s="4"/>
      <c r="WYI253" s="4"/>
      <c r="WYJ253" s="4"/>
      <c r="WYK253" s="4"/>
      <c r="WYL253" s="4"/>
      <c r="WYM253" s="4"/>
      <c r="WYN253" s="4"/>
      <c r="WYO253" s="4"/>
      <c r="WYP253" s="4"/>
      <c r="WYQ253" s="4"/>
      <c r="WYR253" s="4"/>
      <c r="WYS253" s="4"/>
      <c r="WYT253" s="4"/>
      <c r="WYU253" s="4"/>
      <c r="WYV253" s="4"/>
      <c r="WYW253" s="4"/>
      <c r="WYX253" s="4"/>
      <c r="WYY253" s="4"/>
      <c r="WYZ253" s="4"/>
      <c r="WZA253" s="4"/>
      <c r="WZB253" s="4"/>
      <c r="WZC253" s="4"/>
      <c r="WZD253" s="4"/>
      <c r="WZE253" s="4"/>
      <c r="WZF253" s="4"/>
      <c r="WZG253" s="4"/>
      <c r="WZH253" s="4"/>
      <c r="WZI253" s="4"/>
      <c r="WZJ253" s="4"/>
      <c r="WZK253" s="4"/>
      <c r="WZL253" s="4"/>
      <c r="WZM253" s="4"/>
      <c r="WZN253" s="4"/>
      <c r="WZO253" s="4"/>
      <c r="WZP253" s="4"/>
      <c r="WZQ253" s="4"/>
      <c r="WZR253" s="4"/>
      <c r="WZS253" s="4"/>
      <c r="WZT253" s="4"/>
      <c r="WZU253" s="4"/>
      <c r="WZV253" s="4"/>
      <c r="WZW253" s="4"/>
      <c r="WZX253" s="4"/>
      <c r="WZY253" s="4"/>
      <c r="WZZ253" s="4"/>
      <c r="XAA253" s="4"/>
      <c r="XAB253" s="4"/>
      <c r="XAC253" s="4"/>
      <c r="XAD253" s="4"/>
      <c r="XAE253" s="4"/>
      <c r="XAF253" s="4"/>
      <c r="XAG253" s="4"/>
      <c r="XAH253" s="4"/>
      <c r="XAI253" s="4"/>
      <c r="XAJ253" s="4"/>
      <c r="XAK253" s="4"/>
      <c r="XAL253" s="4"/>
      <c r="XAM253" s="4"/>
      <c r="XAN253" s="4"/>
      <c r="XAO253" s="4"/>
      <c r="XAP253" s="4"/>
      <c r="XAQ253" s="4"/>
      <c r="XAR253" s="4"/>
      <c r="XAS253" s="4"/>
      <c r="XAT253" s="4"/>
      <c r="XAU253" s="4"/>
      <c r="XAV253" s="4"/>
      <c r="XAW253" s="4"/>
      <c r="XAX253" s="4"/>
      <c r="XAY253" s="4"/>
      <c r="XAZ253" s="4"/>
      <c r="XBA253" s="4"/>
      <c r="XBB253" s="4"/>
      <c r="XBC253" s="4"/>
      <c r="XBD253" s="4"/>
      <c r="XBE253" s="4"/>
      <c r="XBF253" s="4"/>
      <c r="XBG253" s="4"/>
      <c r="XBH253" s="4"/>
      <c r="XBI253" s="4"/>
      <c r="XBJ253" s="4"/>
      <c r="XBK253" s="4"/>
      <c r="XBL253" s="4"/>
      <c r="XBM253" s="4"/>
      <c r="XBN253" s="4"/>
      <c r="XBO253" s="4"/>
      <c r="XBP253" s="4"/>
      <c r="XBQ253" s="4"/>
      <c r="XBR253" s="4"/>
      <c r="XBS253" s="4"/>
      <c r="XBT253" s="4"/>
      <c r="XBU253" s="4"/>
      <c r="XBV253" s="4"/>
      <c r="XBW253" s="4"/>
      <c r="XBX253" s="4"/>
      <c r="XBY253" s="4"/>
      <c r="XBZ253" s="4"/>
      <c r="XCA253" s="4"/>
      <c r="XCB253" s="4"/>
      <c r="XCC253" s="4"/>
      <c r="XCD253" s="4"/>
      <c r="XCE253" s="4"/>
      <c r="XCF253" s="4"/>
      <c r="XCG253" s="4"/>
      <c r="XCH253" s="4"/>
      <c r="XCI253" s="4"/>
      <c r="XCJ253" s="4"/>
      <c r="XCK253" s="4"/>
      <c r="XCL253" s="4"/>
      <c r="XCM253" s="4"/>
      <c r="XCN253" s="4"/>
      <c r="XCO253" s="4"/>
      <c r="XCP253" s="4"/>
      <c r="XCQ253" s="4"/>
      <c r="XCR253" s="4"/>
      <c r="XCS253" s="4"/>
      <c r="XCT253" s="4"/>
      <c r="XCU253" s="4"/>
      <c r="XCV253" s="4"/>
      <c r="XCW253" s="4"/>
      <c r="XCX253" s="4"/>
      <c r="XCY253" s="4"/>
      <c r="XCZ253" s="4"/>
      <c r="XDA253" s="4"/>
      <c r="XDB253" s="4"/>
      <c r="XDC253" s="4"/>
      <c r="XDD253" s="4"/>
      <c r="XDE253" s="4"/>
      <c r="XDF253" s="4"/>
      <c r="XDG253" s="4"/>
      <c r="XDH253" s="4"/>
      <c r="XDI253" s="4"/>
      <c r="XDJ253" s="4"/>
      <c r="XDK253" s="4"/>
      <c r="XDL253" s="4"/>
      <c r="XDM253" s="4"/>
      <c r="XDN253" s="4"/>
      <c r="XDO253" s="4"/>
      <c r="XDP253" s="4"/>
      <c r="XDQ253" s="4"/>
      <c r="XDR253" s="4"/>
      <c r="XDS253" s="4"/>
      <c r="XDT253" s="4"/>
      <c r="XDU253" s="4"/>
      <c r="XDV253" s="4"/>
      <c r="XDW253" s="4"/>
      <c r="XDX253" s="4"/>
      <c r="XDY253" s="4"/>
      <c r="XDZ253" s="4"/>
      <c r="XEA253" s="4"/>
      <c r="XEB253" s="4"/>
      <c r="XEC253" s="4"/>
      <c r="XED253" s="4"/>
      <c r="XEE253" s="4"/>
      <c r="XEF253" s="4"/>
      <c r="XEG253" s="4"/>
      <c r="XEH253" s="4"/>
      <c r="XEI253" s="4"/>
      <c r="XEJ253" s="4"/>
      <c r="XEK253" s="4"/>
      <c r="XEL253" s="4"/>
      <c r="XEM253" s="4"/>
      <c r="XEN253" s="4"/>
      <c r="XEO253" s="4"/>
      <c r="XEP253" s="4"/>
      <c r="XEQ253" s="4"/>
      <c r="XER253" s="4"/>
      <c r="XES253" s="4"/>
      <c r="XET253" s="4"/>
      <c r="XEU253" s="4"/>
      <c r="XEV253" s="4"/>
      <c r="XEW253" s="4"/>
      <c r="XEX253" s="4"/>
      <c r="XEY253" s="4"/>
      <c r="XEZ253" s="4"/>
      <c r="XFA253" s="4"/>
      <c r="XFB253" s="4"/>
      <c r="XFC253" s="4"/>
    </row>
    <row r="254" customFormat="false" ht="13.8" hidden="false" customHeight="false" outlineLevel="0" collapsed="false">
      <c r="A254" s="75"/>
      <c r="B254" s="21" t="s">
        <v>49</v>
      </c>
      <c r="C254" s="15" t="s">
        <v>50</v>
      </c>
      <c r="D254" s="21" t="n">
        <v>30</v>
      </c>
      <c r="E254" s="27" t="n">
        <f aca="false">BD254*30/30</f>
        <v>3.6</v>
      </c>
      <c r="F254" s="27" t="n">
        <f aca="false">BE254*30/30</f>
        <v>0.6</v>
      </c>
      <c r="G254" s="27" t="n">
        <f aca="false">BF254*30/30</f>
        <v>22.5</v>
      </c>
      <c r="H254" s="27" t="n">
        <f aca="false">BG254*30/30</f>
        <v>111</v>
      </c>
      <c r="I254" s="27" t="n">
        <f aca="false">BH254*30/30</f>
        <v>0</v>
      </c>
      <c r="J254" s="27" t="n">
        <f aca="false">BI254*30/30</f>
        <v>0</v>
      </c>
      <c r="K254" s="27" t="n">
        <f aca="false">BJ254*30/30</f>
        <v>0</v>
      </c>
      <c r="L254" s="27" t="n">
        <f aca="false">BK254*30/30</f>
        <v>0</v>
      </c>
      <c r="M254" s="27" t="n">
        <f aca="false">BL254*30/30</f>
        <v>0</v>
      </c>
      <c r="N254" s="27" t="n">
        <f aca="false">BM254*30/30</f>
        <v>0</v>
      </c>
      <c r="O254" s="27" t="n">
        <f aca="false">BN254*30/30</f>
        <v>0</v>
      </c>
      <c r="P254" s="27" t="n">
        <f aca="false">BO254*30/30</f>
        <v>0</v>
      </c>
      <c r="Q254" s="42"/>
      <c r="R254" s="42"/>
      <c r="S254" s="42"/>
      <c r="T254" s="42"/>
      <c r="U254" s="42"/>
      <c r="V254" s="15"/>
      <c r="W254" s="15"/>
      <c r="X254" s="42"/>
      <c r="Y254" s="42"/>
      <c r="Z254" s="42"/>
      <c r="AA254" s="42"/>
      <c r="AB254" s="42"/>
      <c r="BD254" s="27" t="n">
        <v>3.6</v>
      </c>
      <c r="BE254" s="27" t="n">
        <v>0.6</v>
      </c>
      <c r="BF254" s="27" t="n">
        <v>22.5</v>
      </c>
      <c r="BG254" s="27" t="n">
        <v>111</v>
      </c>
      <c r="BH254" s="27"/>
      <c r="BI254" s="27"/>
      <c r="BJ254" s="27"/>
      <c r="BK254" s="27"/>
      <c r="BL254" s="27"/>
      <c r="BM254" s="27"/>
      <c r="BN254" s="27"/>
      <c r="BO254" s="27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  <c r="IW254" s="4"/>
      <c r="IX254" s="4"/>
      <c r="IY254" s="4"/>
      <c r="IZ254" s="4"/>
      <c r="JA254" s="4"/>
      <c r="JB254" s="4"/>
      <c r="JC254" s="4"/>
      <c r="JD254" s="4"/>
      <c r="JE254" s="4"/>
      <c r="JF254" s="4"/>
      <c r="JG254" s="4"/>
      <c r="JH254" s="4"/>
      <c r="JI254" s="4"/>
      <c r="JJ254" s="4"/>
      <c r="JK254" s="4"/>
      <c r="JL254" s="4"/>
      <c r="JM254" s="4"/>
      <c r="JN254" s="4"/>
      <c r="JO254" s="4"/>
      <c r="JP254" s="4"/>
      <c r="JQ254" s="4"/>
      <c r="JR254" s="4"/>
      <c r="JS254" s="4"/>
      <c r="JT254" s="4"/>
      <c r="JU254" s="4"/>
      <c r="JV254" s="4"/>
      <c r="JW254" s="4"/>
      <c r="JX254" s="4"/>
      <c r="JY254" s="4"/>
      <c r="JZ254" s="4"/>
      <c r="KA254" s="4"/>
      <c r="KB254" s="4"/>
      <c r="KC254" s="4"/>
      <c r="KD254" s="4"/>
      <c r="KE254" s="4"/>
      <c r="KF254" s="4"/>
      <c r="KG254" s="4"/>
      <c r="KH254" s="4"/>
      <c r="KI254" s="4"/>
      <c r="KJ254" s="4"/>
      <c r="KK254" s="4"/>
      <c r="KL254" s="4"/>
      <c r="KM254" s="4"/>
      <c r="KN254" s="4"/>
      <c r="KO254" s="4"/>
      <c r="KP254" s="4"/>
      <c r="KQ254" s="4"/>
      <c r="KR254" s="4"/>
      <c r="KS254" s="4"/>
      <c r="KT254" s="4"/>
      <c r="KU254" s="4"/>
      <c r="KV254" s="4"/>
      <c r="KW254" s="4"/>
      <c r="KX254" s="4"/>
      <c r="KY254" s="4"/>
      <c r="KZ254" s="4"/>
      <c r="LA254" s="4"/>
      <c r="LB254" s="4"/>
      <c r="LC254" s="4"/>
      <c r="LD254" s="4"/>
      <c r="LE254" s="4"/>
      <c r="LF254" s="4"/>
      <c r="LG254" s="4"/>
      <c r="LH254" s="4"/>
      <c r="LI254" s="4"/>
      <c r="LJ254" s="4"/>
      <c r="LK254" s="4"/>
      <c r="LL254" s="4"/>
      <c r="LM254" s="4"/>
      <c r="LN254" s="4"/>
      <c r="LO254" s="4"/>
      <c r="LP254" s="4"/>
      <c r="LQ254" s="4"/>
      <c r="LR254" s="4"/>
      <c r="LS254" s="4"/>
      <c r="LT254" s="4"/>
      <c r="LU254" s="4"/>
      <c r="LV254" s="4"/>
      <c r="LW254" s="4"/>
      <c r="LX254" s="4"/>
      <c r="LY254" s="4"/>
      <c r="LZ254" s="4"/>
      <c r="MA254" s="4"/>
      <c r="MB254" s="4"/>
      <c r="MC254" s="4"/>
      <c r="MD254" s="4"/>
      <c r="ME254" s="4"/>
      <c r="MF254" s="4"/>
      <c r="MG254" s="4"/>
      <c r="MH254" s="4"/>
      <c r="MI254" s="4"/>
      <c r="MJ254" s="4"/>
      <c r="MK254" s="4"/>
      <c r="ML254" s="4"/>
      <c r="MM254" s="4"/>
      <c r="MN254" s="4"/>
      <c r="MO254" s="4"/>
      <c r="MP254" s="4"/>
      <c r="MQ254" s="4"/>
      <c r="MR254" s="4"/>
      <c r="MS254" s="4"/>
      <c r="MT254" s="4"/>
      <c r="MU254" s="4"/>
      <c r="MV254" s="4"/>
      <c r="MW254" s="4"/>
      <c r="MX254" s="4"/>
      <c r="MY254" s="4"/>
      <c r="MZ254" s="4"/>
      <c r="NA254" s="4"/>
      <c r="NB254" s="4"/>
      <c r="NC254" s="4"/>
      <c r="ND254" s="4"/>
      <c r="NE254" s="4"/>
      <c r="NF254" s="4"/>
      <c r="NG254" s="4"/>
      <c r="NH254" s="4"/>
      <c r="NI254" s="4"/>
      <c r="NJ254" s="4"/>
      <c r="NK254" s="4"/>
      <c r="NL254" s="4"/>
      <c r="NM254" s="4"/>
      <c r="NN254" s="4"/>
      <c r="NO254" s="4"/>
      <c r="NP254" s="4"/>
      <c r="NQ254" s="4"/>
      <c r="NR254" s="4"/>
      <c r="NS254" s="4"/>
      <c r="NT254" s="4"/>
      <c r="NU254" s="4"/>
      <c r="NV254" s="4"/>
      <c r="NW254" s="4"/>
      <c r="NX254" s="4"/>
      <c r="NY254" s="4"/>
      <c r="NZ254" s="4"/>
      <c r="OA254" s="4"/>
      <c r="OB254" s="4"/>
      <c r="OC254" s="4"/>
      <c r="OD254" s="4"/>
      <c r="OE254" s="4"/>
      <c r="OF254" s="4"/>
      <c r="OG254" s="4"/>
      <c r="OH254" s="4"/>
      <c r="OI254" s="4"/>
      <c r="OJ254" s="4"/>
      <c r="OK254" s="4"/>
      <c r="OL254" s="4"/>
      <c r="OM254" s="4"/>
      <c r="ON254" s="4"/>
      <c r="OO254" s="4"/>
      <c r="OP254" s="4"/>
      <c r="OQ254" s="4"/>
      <c r="OR254" s="4"/>
      <c r="OS254" s="4"/>
      <c r="OT254" s="4"/>
      <c r="OU254" s="4"/>
      <c r="OV254" s="4"/>
      <c r="OW254" s="4"/>
      <c r="OX254" s="4"/>
      <c r="OY254" s="4"/>
      <c r="OZ254" s="4"/>
      <c r="PA254" s="4"/>
      <c r="PB254" s="4"/>
      <c r="PC254" s="4"/>
      <c r="PD254" s="4"/>
      <c r="PE254" s="4"/>
      <c r="PF254" s="4"/>
      <c r="PG254" s="4"/>
      <c r="PH254" s="4"/>
      <c r="PI254" s="4"/>
      <c r="PJ254" s="4"/>
      <c r="PK254" s="4"/>
      <c r="PL254" s="4"/>
      <c r="PM254" s="4"/>
      <c r="PN254" s="4"/>
      <c r="PO254" s="4"/>
      <c r="PP254" s="4"/>
      <c r="PQ254" s="4"/>
      <c r="PR254" s="4"/>
      <c r="PS254" s="4"/>
      <c r="PT254" s="4"/>
      <c r="PU254" s="4"/>
      <c r="PV254" s="4"/>
      <c r="PW254" s="4"/>
      <c r="PX254" s="4"/>
      <c r="PY254" s="4"/>
      <c r="PZ254" s="4"/>
      <c r="QA254" s="4"/>
      <c r="QB254" s="4"/>
      <c r="QC254" s="4"/>
      <c r="QD254" s="4"/>
      <c r="QE254" s="4"/>
      <c r="QF254" s="4"/>
      <c r="QG254" s="4"/>
      <c r="QH254" s="4"/>
      <c r="QI254" s="4"/>
      <c r="QJ254" s="4"/>
      <c r="QK254" s="4"/>
      <c r="QL254" s="4"/>
      <c r="QM254" s="4"/>
      <c r="QN254" s="4"/>
      <c r="QO254" s="4"/>
      <c r="QP254" s="4"/>
      <c r="QQ254" s="4"/>
      <c r="QR254" s="4"/>
      <c r="QS254" s="4"/>
      <c r="QT254" s="4"/>
      <c r="QU254" s="4"/>
      <c r="QV254" s="4"/>
      <c r="QW254" s="4"/>
      <c r="QX254" s="4"/>
      <c r="QY254" s="4"/>
      <c r="QZ254" s="4"/>
      <c r="RA254" s="4"/>
      <c r="RB254" s="4"/>
      <c r="RC254" s="4"/>
      <c r="RD254" s="4"/>
      <c r="RE254" s="4"/>
      <c r="RF254" s="4"/>
      <c r="RG254" s="4"/>
      <c r="RH254" s="4"/>
      <c r="RI254" s="4"/>
      <c r="RJ254" s="4"/>
      <c r="RK254" s="4"/>
      <c r="RL254" s="4"/>
      <c r="RM254" s="4"/>
      <c r="RN254" s="4"/>
      <c r="RO254" s="4"/>
      <c r="RP254" s="4"/>
      <c r="RQ254" s="4"/>
      <c r="RR254" s="4"/>
      <c r="RS254" s="4"/>
      <c r="RT254" s="4"/>
      <c r="RU254" s="4"/>
      <c r="RV254" s="4"/>
      <c r="RW254" s="4"/>
      <c r="RX254" s="4"/>
      <c r="RY254" s="4"/>
      <c r="RZ254" s="4"/>
      <c r="SA254" s="4"/>
      <c r="SB254" s="4"/>
      <c r="SC254" s="4"/>
      <c r="SD254" s="4"/>
      <c r="SE254" s="4"/>
      <c r="SF254" s="4"/>
      <c r="SG254" s="4"/>
      <c r="SH254" s="4"/>
      <c r="SI254" s="4"/>
      <c r="SJ254" s="4"/>
      <c r="SK254" s="4"/>
      <c r="SL254" s="4"/>
      <c r="SM254" s="4"/>
      <c r="SN254" s="4"/>
      <c r="SO254" s="4"/>
      <c r="SP254" s="4"/>
      <c r="SQ254" s="4"/>
      <c r="SR254" s="4"/>
      <c r="SS254" s="4"/>
      <c r="ST254" s="4"/>
      <c r="SU254" s="4"/>
      <c r="SV254" s="4"/>
      <c r="SW254" s="4"/>
      <c r="SX254" s="4"/>
      <c r="SY254" s="4"/>
      <c r="SZ254" s="4"/>
      <c r="TA254" s="4"/>
      <c r="TB254" s="4"/>
      <c r="TC254" s="4"/>
      <c r="TD254" s="4"/>
      <c r="TE254" s="4"/>
      <c r="TF254" s="4"/>
      <c r="TG254" s="4"/>
      <c r="TH254" s="4"/>
      <c r="TI254" s="4"/>
      <c r="TJ254" s="4"/>
      <c r="TK254" s="4"/>
      <c r="TL254" s="4"/>
      <c r="TM254" s="4"/>
      <c r="TN254" s="4"/>
      <c r="TO254" s="4"/>
      <c r="TP254" s="4"/>
      <c r="TQ254" s="4"/>
      <c r="TR254" s="4"/>
      <c r="TS254" s="4"/>
      <c r="TT254" s="4"/>
      <c r="TU254" s="4"/>
      <c r="TV254" s="4"/>
      <c r="TW254" s="4"/>
      <c r="TX254" s="4"/>
      <c r="TY254" s="4"/>
      <c r="TZ254" s="4"/>
      <c r="UA254" s="4"/>
      <c r="UB254" s="4"/>
      <c r="UC254" s="4"/>
      <c r="UD254" s="4"/>
      <c r="UE254" s="4"/>
      <c r="UF254" s="4"/>
      <c r="UG254" s="4"/>
      <c r="UH254" s="4"/>
      <c r="UI254" s="4"/>
      <c r="UJ254" s="4"/>
      <c r="UK254" s="4"/>
      <c r="UL254" s="4"/>
      <c r="UM254" s="4"/>
      <c r="UN254" s="4"/>
      <c r="UO254" s="4"/>
      <c r="UP254" s="4"/>
      <c r="UQ254" s="4"/>
      <c r="UR254" s="4"/>
      <c r="US254" s="4"/>
      <c r="UT254" s="4"/>
      <c r="UU254" s="4"/>
      <c r="UV254" s="4"/>
      <c r="UW254" s="4"/>
      <c r="UX254" s="4"/>
      <c r="UY254" s="4"/>
      <c r="UZ254" s="4"/>
      <c r="VA254" s="4"/>
      <c r="VB254" s="4"/>
      <c r="VC254" s="4"/>
      <c r="VD254" s="4"/>
      <c r="VE254" s="4"/>
      <c r="VF254" s="4"/>
      <c r="VG254" s="4"/>
      <c r="VH254" s="4"/>
      <c r="VI254" s="4"/>
      <c r="VJ254" s="4"/>
      <c r="VK254" s="4"/>
      <c r="VL254" s="4"/>
      <c r="VM254" s="4"/>
      <c r="VN254" s="4"/>
      <c r="VO254" s="4"/>
      <c r="VP254" s="4"/>
      <c r="VQ254" s="4"/>
      <c r="VR254" s="4"/>
      <c r="VS254" s="4"/>
      <c r="VT254" s="4"/>
      <c r="VU254" s="4"/>
      <c r="VV254" s="4"/>
      <c r="VW254" s="4"/>
      <c r="VX254" s="4"/>
      <c r="VY254" s="4"/>
      <c r="VZ254" s="4"/>
      <c r="WA254" s="4"/>
      <c r="WB254" s="4"/>
      <c r="WC254" s="4"/>
      <c r="WD254" s="4"/>
      <c r="WE254" s="4"/>
      <c r="WF254" s="4"/>
      <c r="WG254" s="4"/>
      <c r="WH254" s="4"/>
      <c r="WI254" s="4"/>
      <c r="WJ254" s="4"/>
      <c r="WK254" s="4"/>
      <c r="WL254" s="4"/>
      <c r="WM254" s="4"/>
      <c r="WN254" s="4"/>
      <c r="WO254" s="4"/>
      <c r="WP254" s="4"/>
      <c r="WQ254" s="4"/>
      <c r="WR254" s="4"/>
      <c r="WS254" s="4"/>
      <c r="WT254" s="4"/>
      <c r="WU254" s="4"/>
      <c r="WV254" s="4"/>
      <c r="WW254" s="4"/>
      <c r="WX254" s="4"/>
      <c r="WY254" s="4"/>
      <c r="WZ254" s="4"/>
      <c r="XA254" s="4"/>
      <c r="XB254" s="4"/>
      <c r="XC254" s="4"/>
      <c r="XD254" s="4"/>
      <c r="XE254" s="4"/>
      <c r="XF254" s="4"/>
      <c r="XG254" s="4"/>
      <c r="XH254" s="4"/>
      <c r="XI254" s="4"/>
      <c r="XJ254" s="4"/>
      <c r="XK254" s="4"/>
      <c r="XL254" s="4"/>
      <c r="XM254" s="4"/>
      <c r="XN254" s="4"/>
      <c r="XO254" s="4"/>
      <c r="XP254" s="4"/>
      <c r="XQ254" s="4"/>
      <c r="XR254" s="4"/>
      <c r="XS254" s="4"/>
      <c r="XT254" s="4"/>
      <c r="XU254" s="4"/>
      <c r="XV254" s="4"/>
      <c r="XW254" s="4"/>
      <c r="XX254" s="4"/>
      <c r="XY254" s="4"/>
      <c r="XZ254" s="4"/>
      <c r="YA254" s="4"/>
      <c r="YB254" s="4"/>
      <c r="YC254" s="4"/>
      <c r="YD254" s="4"/>
      <c r="YE254" s="4"/>
      <c r="YF254" s="4"/>
      <c r="YG254" s="4"/>
      <c r="YH254" s="4"/>
      <c r="YI254" s="4"/>
      <c r="YJ254" s="4"/>
      <c r="YK254" s="4"/>
      <c r="YL254" s="4"/>
      <c r="YM254" s="4"/>
      <c r="YN254" s="4"/>
      <c r="YO254" s="4"/>
      <c r="YP254" s="4"/>
      <c r="YQ254" s="4"/>
      <c r="YR254" s="4"/>
      <c r="YS254" s="4"/>
      <c r="YT254" s="4"/>
      <c r="YU254" s="4"/>
      <c r="YV254" s="4"/>
      <c r="YW254" s="4"/>
      <c r="YX254" s="4"/>
      <c r="YY254" s="4"/>
      <c r="YZ254" s="4"/>
      <c r="ZA254" s="4"/>
      <c r="ZB254" s="4"/>
      <c r="ZC254" s="4"/>
      <c r="ZD254" s="4"/>
      <c r="ZE254" s="4"/>
      <c r="ZF254" s="4"/>
      <c r="ZG254" s="4"/>
      <c r="ZH254" s="4"/>
      <c r="ZI254" s="4"/>
      <c r="ZJ254" s="4"/>
      <c r="ZK254" s="4"/>
      <c r="ZL254" s="4"/>
      <c r="ZM254" s="4"/>
      <c r="ZN254" s="4"/>
      <c r="ZO254" s="4"/>
      <c r="ZP254" s="4"/>
      <c r="ZQ254" s="4"/>
      <c r="ZR254" s="4"/>
      <c r="ZS254" s="4"/>
      <c r="ZT254" s="4"/>
      <c r="ZU254" s="4"/>
      <c r="ZV254" s="4"/>
      <c r="ZW254" s="4"/>
      <c r="ZX254" s="4"/>
      <c r="ZY254" s="4"/>
      <c r="ZZ254" s="4"/>
      <c r="AAA254" s="4"/>
      <c r="AAB254" s="4"/>
      <c r="AAC254" s="4"/>
      <c r="AAD254" s="4"/>
      <c r="AAE254" s="4"/>
      <c r="AAF254" s="4"/>
      <c r="AAG254" s="4"/>
      <c r="AAH254" s="4"/>
      <c r="AAI254" s="4"/>
      <c r="AAJ254" s="4"/>
      <c r="AAK254" s="4"/>
      <c r="AAL254" s="4"/>
      <c r="AAM254" s="4"/>
      <c r="AAN254" s="4"/>
      <c r="AAO254" s="4"/>
      <c r="AAP254" s="4"/>
      <c r="AAQ254" s="4"/>
      <c r="AAR254" s="4"/>
      <c r="AAS254" s="4"/>
      <c r="AAT254" s="4"/>
      <c r="AAU254" s="4"/>
      <c r="AAV254" s="4"/>
      <c r="AAW254" s="4"/>
      <c r="AAX254" s="4"/>
      <c r="AAY254" s="4"/>
      <c r="AAZ254" s="4"/>
      <c r="ABA254" s="4"/>
      <c r="ABB254" s="4"/>
      <c r="ABC254" s="4"/>
      <c r="ABD254" s="4"/>
      <c r="ABE254" s="4"/>
      <c r="ABF254" s="4"/>
      <c r="ABG254" s="4"/>
      <c r="ABH254" s="4"/>
      <c r="ABI254" s="4"/>
      <c r="ABJ254" s="4"/>
      <c r="ABK254" s="4"/>
      <c r="ABL254" s="4"/>
      <c r="ABM254" s="4"/>
      <c r="ABN254" s="4"/>
      <c r="ABO254" s="4"/>
      <c r="ABP254" s="4"/>
      <c r="ABQ254" s="4"/>
      <c r="ABR254" s="4"/>
      <c r="ABS254" s="4"/>
      <c r="ABT254" s="4"/>
      <c r="ABU254" s="4"/>
      <c r="ABV254" s="4"/>
      <c r="ABW254" s="4"/>
      <c r="ABX254" s="4"/>
      <c r="ABY254" s="4"/>
      <c r="ABZ254" s="4"/>
      <c r="ACA254" s="4"/>
      <c r="ACB254" s="4"/>
      <c r="ACC254" s="4"/>
      <c r="ACD254" s="4"/>
      <c r="ACE254" s="4"/>
      <c r="ACF254" s="4"/>
      <c r="ACG254" s="4"/>
      <c r="ACH254" s="4"/>
      <c r="ACI254" s="4"/>
      <c r="ACJ254" s="4"/>
      <c r="ACK254" s="4"/>
      <c r="ACL254" s="4"/>
      <c r="ACM254" s="4"/>
      <c r="ACN254" s="4"/>
      <c r="ACO254" s="4"/>
      <c r="ACP254" s="4"/>
      <c r="ACQ254" s="4"/>
      <c r="ACR254" s="4"/>
      <c r="ACS254" s="4"/>
      <c r="ACT254" s="4"/>
      <c r="ACU254" s="4"/>
      <c r="ACV254" s="4"/>
      <c r="ACW254" s="4"/>
      <c r="ACX254" s="4"/>
      <c r="ACY254" s="4"/>
      <c r="ACZ254" s="4"/>
      <c r="ADA254" s="4"/>
      <c r="ADB254" s="4"/>
      <c r="ADC254" s="4"/>
      <c r="ADD254" s="4"/>
      <c r="ADE254" s="4"/>
      <c r="ADF254" s="4"/>
      <c r="ADG254" s="4"/>
      <c r="ADH254" s="4"/>
      <c r="ADI254" s="4"/>
      <c r="ADJ254" s="4"/>
      <c r="ADK254" s="4"/>
      <c r="ADL254" s="4"/>
      <c r="ADM254" s="4"/>
      <c r="ADN254" s="4"/>
      <c r="ADO254" s="4"/>
      <c r="ADP254" s="4"/>
      <c r="ADQ254" s="4"/>
      <c r="ADR254" s="4"/>
      <c r="ADS254" s="4"/>
      <c r="ADT254" s="4"/>
      <c r="ADU254" s="4"/>
      <c r="ADV254" s="4"/>
      <c r="ADW254" s="4"/>
      <c r="ADX254" s="4"/>
      <c r="ADY254" s="4"/>
      <c r="ADZ254" s="4"/>
      <c r="AEA254" s="4"/>
      <c r="AEB254" s="4"/>
      <c r="AEC254" s="4"/>
      <c r="AED254" s="4"/>
      <c r="AEE254" s="4"/>
      <c r="AEF254" s="4"/>
      <c r="AEG254" s="4"/>
      <c r="AEH254" s="4"/>
      <c r="AEI254" s="4"/>
      <c r="AEJ254" s="4"/>
      <c r="AEK254" s="4"/>
      <c r="AEL254" s="4"/>
      <c r="AEM254" s="4"/>
      <c r="AEN254" s="4"/>
      <c r="AEO254" s="4"/>
      <c r="AEP254" s="4"/>
      <c r="AEQ254" s="4"/>
      <c r="AER254" s="4"/>
      <c r="AES254" s="4"/>
      <c r="AET254" s="4"/>
      <c r="AEU254" s="4"/>
      <c r="AEV254" s="4"/>
      <c r="AEW254" s="4"/>
      <c r="AEX254" s="4"/>
      <c r="AEY254" s="4"/>
      <c r="AEZ254" s="4"/>
      <c r="AFA254" s="4"/>
      <c r="AFB254" s="4"/>
      <c r="AFC254" s="4"/>
      <c r="AFD254" s="4"/>
      <c r="AFE254" s="4"/>
      <c r="AFF254" s="4"/>
      <c r="AFG254" s="4"/>
      <c r="AFH254" s="4"/>
      <c r="AFI254" s="4"/>
      <c r="AFJ254" s="4"/>
      <c r="AFK254" s="4"/>
      <c r="AFL254" s="4"/>
      <c r="AFM254" s="4"/>
      <c r="AFN254" s="4"/>
      <c r="AFO254" s="4"/>
      <c r="AFP254" s="4"/>
      <c r="AFQ254" s="4"/>
      <c r="AFR254" s="4"/>
      <c r="AFS254" s="4"/>
      <c r="AFT254" s="4"/>
      <c r="AFU254" s="4"/>
      <c r="AFV254" s="4"/>
      <c r="AFW254" s="4"/>
      <c r="AFX254" s="4"/>
      <c r="AFY254" s="4"/>
      <c r="AFZ254" s="4"/>
      <c r="AGA254" s="4"/>
      <c r="AGB254" s="4"/>
      <c r="AGC254" s="4"/>
      <c r="AGD254" s="4"/>
      <c r="AGE254" s="4"/>
      <c r="AGF254" s="4"/>
      <c r="AGG254" s="4"/>
      <c r="AGH254" s="4"/>
      <c r="AGI254" s="4"/>
      <c r="AGJ254" s="4"/>
      <c r="AGK254" s="4"/>
      <c r="AGL254" s="4"/>
      <c r="AGM254" s="4"/>
      <c r="AGN254" s="4"/>
      <c r="AGO254" s="4"/>
      <c r="AGP254" s="4"/>
      <c r="AGQ254" s="4"/>
      <c r="AGR254" s="4"/>
      <c r="AGS254" s="4"/>
      <c r="AGT254" s="4"/>
      <c r="AGU254" s="4"/>
      <c r="AGV254" s="4"/>
      <c r="AGW254" s="4"/>
      <c r="AGX254" s="4"/>
      <c r="AGY254" s="4"/>
      <c r="AGZ254" s="4"/>
      <c r="AHA254" s="4"/>
      <c r="AHB254" s="4"/>
      <c r="AHC254" s="4"/>
      <c r="AHD254" s="4"/>
      <c r="AHE254" s="4"/>
      <c r="AHF254" s="4"/>
      <c r="AHG254" s="4"/>
      <c r="AHH254" s="4"/>
      <c r="AHI254" s="4"/>
      <c r="AHJ254" s="4"/>
      <c r="AHK254" s="4"/>
      <c r="AHL254" s="4"/>
      <c r="AHM254" s="4"/>
      <c r="AHN254" s="4"/>
      <c r="AHO254" s="4"/>
      <c r="AHP254" s="4"/>
      <c r="AHQ254" s="4"/>
      <c r="AHR254" s="4"/>
      <c r="AHS254" s="4"/>
      <c r="AHT254" s="4"/>
      <c r="AHU254" s="4"/>
      <c r="AHV254" s="4"/>
      <c r="AHW254" s="4"/>
      <c r="AHX254" s="4"/>
      <c r="AHY254" s="4"/>
      <c r="AHZ254" s="4"/>
      <c r="AIA254" s="4"/>
      <c r="AIB254" s="4"/>
      <c r="AIC254" s="4"/>
      <c r="AID254" s="4"/>
      <c r="AIE254" s="4"/>
      <c r="AIF254" s="4"/>
      <c r="AIG254" s="4"/>
      <c r="AIH254" s="4"/>
      <c r="AII254" s="4"/>
      <c r="AIJ254" s="4"/>
      <c r="AIK254" s="4"/>
      <c r="AIL254" s="4"/>
      <c r="AIM254" s="4"/>
      <c r="AIN254" s="4"/>
      <c r="AIO254" s="4"/>
      <c r="AIP254" s="4"/>
      <c r="AIQ254" s="4"/>
      <c r="AIR254" s="4"/>
      <c r="AIS254" s="4"/>
      <c r="AIT254" s="4"/>
      <c r="AIU254" s="4"/>
      <c r="AIV254" s="4"/>
      <c r="AIW254" s="4"/>
      <c r="AIX254" s="4"/>
      <c r="AIY254" s="4"/>
      <c r="AIZ254" s="4"/>
      <c r="AJA254" s="4"/>
      <c r="AJB254" s="4"/>
      <c r="AJC254" s="4"/>
      <c r="AJD254" s="4"/>
      <c r="AJE254" s="4"/>
      <c r="AJF254" s="4"/>
      <c r="AJG254" s="4"/>
      <c r="AJH254" s="4"/>
      <c r="AJI254" s="4"/>
      <c r="AJJ254" s="4"/>
      <c r="AJK254" s="4"/>
      <c r="AJL254" s="4"/>
      <c r="AJM254" s="4"/>
      <c r="AJN254" s="4"/>
      <c r="AJO254" s="4"/>
      <c r="AJP254" s="4"/>
      <c r="AJQ254" s="4"/>
      <c r="AJR254" s="4"/>
      <c r="AJS254" s="4"/>
      <c r="AJT254" s="4"/>
      <c r="AJU254" s="4"/>
      <c r="AJV254" s="4"/>
      <c r="AJW254" s="4"/>
      <c r="AJX254" s="4"/>
      <c r="AJY254" s="4"/>
      <c r="AJZ254" s="4"/>
      <c r="AKA254" s="4"/>
      <c r="AKB254" s="4"/>
      <c r="AKC254" s="4"/>
      <c r="AKD254" s="4"/>
      <c r="AKE254" s="4"/>
      <c r="AKF254" s="4"/>
      <c r="AKG254" s="4"/>
      <c r="AKH254" s="4"/>
      <c r="AKI254" s="4"/>
      <c r="AKJ254" s="4"/>
      <c r="AKK254" s="4"/>
      <c r="AKL254" s="4"/>
      <c r="AKM254" s="4"/>
      <c r="AKN254" s="4"/>
      <c r="AKO254" s="4"/>
      <c r="AKP254" s="4"/>
      <c r="AKQ254" s="4"/>
      <c r="AKR254" s="4"/>
      <c r="AKS254" s="4"/>
      <c r="AKT254" s="4"/>
      <c r="AKU254" s="4"/>
      <c r="AKV254" s="4"/>
      <c r="AKW254" s="4"/>
      <c r="AKX254" s="4"/>
      <c r="AKY254" s="4"/>
      <c r="AKZ254" s="4"/>
      <c r="ALA254" s="4"/>
      <c r="ALB254" s="4"/>
      <c r="ALC254" s="4"/>
      <c r="ALD254" s="4"/>
      <c r="ALE254" s="4"/>
      <c r="ALF254" s="4"/>
      <c r="ALG254" s="4"/>
      <c r="ALH254" s="4"/>
      <c r="ALI254" s="4"/>
      <c r="ALJ254" s="4"/>
      <c r="ALK254" s="4"/>
      <c r="ALL254" s="4"/>
      <c r="ALM254" s="4"/>
      <c r="ALN254" s="4"/>
      <c r="ALO254" s="4"/>
      <c r="ALP254" s="4"/>
      <c r="ALQ254" s="4"/>
      <c r="ALR254" s="4"/>
      <c r="ALS254" s="4"/>
      <c r="ALT254" s="4"/>
      <c r="ALU254" s="4"/>
      <c r="ALV254" s="4"/>
      <c r="ALW254" s="4"/>
      <c r="ALX254" s="4"/>
      <c r="ALY254" s="4"/>
      <c r="ALZ254" s="4"/>
      <c r="AMA254" s="4"/>
      <c r="AMB254" s="4"/>
      <c r="AMC254" s="4"/>
      <c r="AMD254" s="4"/>
      <c r="AME254" s="4"/>
      <c r="AMF254" s="4"/>
      <c r="AMG254" s="4"/>
      <c r="AMH254" s="4"/>
      <c r="AMI254" s="4"/>
      <c r="AMJ254" s="4"/>
      <c r="AMK254" s="4"/>
      <c r="AML254" s="4"/>
      <c r="AMM254" s="4"/>
      <c r="AMN254" s="4"/>
      <c r="AMO254" s="4"/>
      <c r="AMP254" s="4"/>
      <c r="AMQ254" s="4"/>
      <c r="AMR254" s="4"/>
      <c r="AMS254" s="4"/>
      <c r="AMT254" s="4"/>
      <c r="AMU254" s="4"/>
      <c r="AMV254" s="4"/>
      <c r="AMW254" s="4"/>
      <c r="AMX254" s="4"/>
      <c r="AMY254" s="4"/>
      <c r="AMZ254" s="4"/>
      <c r="ANA254" s="4"/>
      <c r="ANB254" s="4"/>
      <c r="ANC254" s="4"/>
      <c r="AND254" s="4"/>
      <c r="ANE254" s="4"/>
      <c r="ANF254" s="4"/>
      <c r="ANG254" s="4"/>
      <c r="ANH254" s="4"/>
      <c r="ANI254" s="4"/>
      <c r="ANJ254" s="4"/>
      <c r="ANK254" s="4"/>
      <c r="ANL254" s="4"/>
      <c r="ANM254" s="4"/>
      <c r="ANN254" s="4"/>
      <c r="ANO254" s="4"/>
      <c r="ANP254" s="4"/>
      <c r="ANQ254" s="4"/>
      <c r="ANR254" s="4"/>
      <c r="ANS254" s="4"/>
      <c r="ANT254" s="4"/>
      <c r="ANU254" s="4"/>
      <c r="ANV254" s="4"/>
      <c r="ANW254" s="4"/>
      <c r="ANX254" s="4"/>
      <c r="ANY254" s="4"/>
      <c r="ANZ254" s="4"/>
      <c r="AOA254" s="4"/>
      <c r="AOB254" s="4"/>
      <c r="AOC254" s="4"/>
      <c r="AOD254" s="4"/>
      <c r="AOE254" s="4"/>
      <c r="AOF254" s="4"/>
      <c r="AOG254" s="4"/>
      <c r="AOH254" s="4"/>
      <c r="AOI254" s="4"/>
      <c r="AOJ254" s="4"/>
      <c r="AOK254" s="4"/>
      <c r="AOL254" s="4"/>
      <c r="AOM254" s="4"/>
      <c r="AON254" s="4"/>
      <c r="AOO254" s="4"/>
      <c r="AOP254" s="4"/>
      <c r="AOQ254" s="4"/>
      <c r="AOR254" s="4"/>
      <c r="AOS254" s="4"/>
      <c r="AOT254" s="4"/>
      <c r="AOU254" s="4"/>
      <c r="AOV254" s="4"/>
      <c r="AOW254" s="4"/>
      <c r="AOX254" s="4"/>
      <c r="AOY254" s="4"/>
      <c r="AOZ254" s="4"/>
      <c r="APA254" s="4"/>
      <c r="APB254" s="4"/>
      <c r="APC254" s="4"/>
      <c r="APD254" s="4"/>
      <c r="APE254" s="4"/>
      <c r="APF254" s="4"/>
      <c r="APG254" s="4"/>
      <c r="APH254" s="4"/>
      <c r="API254" s="4"/>
      <c r="APJ254" s="4"/>
      <c r="APK254" s="4"/>
      <c r="APL254" s="4"/>
      <c r="APM254" s="4"/>
      <c r="APN254" s="4"/>
      <c r="APO254" s="4"/>
      <c r="APP254" s="4"/>
      <c r="APQ254" s="4"/>
      <c r="APR254" s="4"/>
      <c r="APS254" s="4"/>
      <c r="APT254" s="4"/>
      <c r="APU254" s="4"/>
      <c r="APV254" s="4"/>
      <c r="APW254" s="4"/>
      <c r="APX254" s="4"/>
      <c r="APY254" s="4"/>
      <c r="APZ254" s="4"/>
      <c r="AQA254" s="4"/>
      <c r="AQB254" s="4"/>
      <c r="AQC254" s="4"/>
      <c r="AQD254" s="4"/>
      <c r="AQE254" s="4"/>
      <c r="AQF254" s="4"/>
      <c r="AQG254" s="4"/>
      <c r="AQH254" s="4"/>
      <c r="AQI254" s="4"/>
      <c r="AQJ254" s="4"/>
      <c r="AQK254" s="4"/>
      <c r="AQL254" s="4"/>
      <c r="AQM254" s="4"/>
      <c r="AQN254" s="4"/>
      <c r="AQO254" s="4"/>
      <c r="AQP254" s="4"/>
      <c r="AQQ254" s="4"/>
      <c r="AQR254" s="4"/>
      <c r="AQS254" s="4"/>
      <c r="AQT254" s="4"/>
      <c r="AQU254" s="4"/>
      <c r="AQV254" s="4"/>
      <c r="AQW254" s="4"/>
      <c r="AQX254" s="4"/>
      <c r="AQY254" s="4"/>
      <c r="AQZ254" s="4"/>
      <c r="ARA254" s="4"/>
      <c r="ARB254" s="4"/>
      <c r="ARC254" s="4"/>
      <c r="ARD254" s="4"/>
      <c r="ARE254" s="4"/>
      <c r="ARF254" s="4"/>
      <c r="ARG254" s="4"/>
      <c r="ARH254" s="4"/>
      <c r="ARI254" s="4"/>
      <c r="ARJ254" s="4"/>
      <c r="ARK254" s="4"/>
      <c r="ARL254" s="4"/>
      <c r="ARM254" s="4"/>
      <c r="ARN254" s="4"/>
      <c r="ARO254" s="4"/>
      <c r="ARP254" s="4"/>
      <c r="ARQ254" s="4"/>
      <c r="ARR254" s="4"/>
      <c r="ARS254" s="4"/>
      <c r="ART254" s="4"/>
      <c r="ARU254" s="4"/>
      <c r="ARV254" s="4"/>
      <c r="ARW254" s="4"/>
      <c r="ARX254" s="4"/>
      <c r="ARY254" s="4"/>
      <c r="ARZ254" s="4"/>
      <c r="ASA254" s="4"/>
      <c r="ASB254" s="4"/>
      <c r="ASC254" s="4"/>
      <c r="ASD254" s="4"/>
      <c r="ASE254" s="4"/>
      <c r="ASF254" s="4"/>
      <c r="ASG254" s="4"/>
      <c r="ASH254" s="4"/>
      <c r="ASI254" s="4"/>
      <c r="ASJ254" s="4"/>
      <c r="ASK254" s="4"/>
      <c r="ASL254" s="4"/>
      <c r="ASM254" s="4"/>
      <c r="ASN254" s="4"/>
      <c r="ASO254" s="4"/>
      <c r="ASP254" s="4"/>
      <c r="ASQ254" s="4"/>
      <c r="ASR254" s="4"/>
      <c r="ASS254" s="4"/>
      <c r="AST254" s="4"/>
      <c r="ASU254" s="4"/>
      <c r="ASV254" s="4"/>
      <c r="ASW254" s="4"/>
      <c r="ASX254" s="4"/>
      <c r="ASY254" s="4"/>
      <c r="ASZ254" s="4"/>
      <c r="ATA254" s="4"/>
      <c r="ATB254" s="4"/>
      <c r="ATC254" s="4"/>
      <c r="ATD254" s="4"/>
      <c r="ATE254" s="4"/>
      <c r="ATF254" s="4"/>
      <c r="ATG254" s="4"/>
      <c r="ATH254" s="4"/>
      <c r="ATI254" s="4"/>
      <c r="ATJ254" s="4"/>
      <c r="ATK254" s="4"/>
      <c r="ATL254" s="4"/>
      <c r="ATM254" s="4"/>
      <c r="ATN254" s="4"/>
      <c r="ATO254" s="4"/>
      <c r="ATP254" s="4"/>
      <c r="ATQ254" s="4"/>
      <c r="ATR254" s="4"/>
      <c r="ATS254" s="4"/>
      <c r="ATT254" s="4"/>
      <c r="ATU254" s="4"/>
      <c r="ATV254" s="4"/>
      <c r="ATW254" s="4"/>
      <c r="ATX254" s="4"/>
      <c r="ATY254" s="4"/>
      <c r="ATZ254" s="4"/>
      <c r="AUA254" s="4"/>
      <c r="AUB254" s="4"/>
      <c r="AUC254" s="4"/>
      <c r="AUD254" s="4"/>
      <c r="AUE254" s="4"/>
      <c r="AUF254" s="4"/>
      <c r="AUG254" s="4"/>
      <c r="AUH254" s="4"/>
      <c r="AUI254" s="4"/>
      <c r="AUJ254" s="4"/>
      <c r="AUK254" s="4"/>
      <c r="AUL254" s="4"/>
      <c r="AUM254" s="4"/>
      <c r="AUN254" s="4"/>
      <c r="AUO254" s="4"/>
      <c r="AUP254" s="4"/>
      <c r="AUQ254" s="4"/>
      <c r="AUR254" s="4"/>
      <c r="AUS254" s="4"/>
      <c r="AUT254" s="4"/>
      <c r="AUU254" s="4"/>
      <c r="AUV254" s="4"/>
      <c r="AUW254" s="4"/>
      <c r="AUX254" s="4"/>
      <c r="AUY254" s="4"/>
      <c r="AUZ254" s="4"/>
      <c r="AVA254" s="4"/>
      <c r="AVB254" s="4"/>
      <c r="AVC254" s="4"/>
      <c r="AVD254" s="4"/>
      <c r="AVE254" s="4"/>
      <c r="AVF254" s="4"/>
      <c r="AVG254" s="4"/>
      <c r="AVH254" s="4"/>
      <c r="AVI254" s="4"/>
      <c r="AVJ254" s="4"/>
      <c r="AVK254" s="4"/>
      <c r="AVL254" s="4"/>
      <c r="AVM254" s="4"/>
      <c r="AVN254" s="4"/>
      <c r="AVO254" s="4"/>
      <c r="AVP254" s="4"/>
      <c r="AVQ254" s="4"/>
      <c r="AVR254" s="4"/>
      <c r="AVS254" s="4"/>
      <c r="AVT254" s="4"/>
      <c r="AVU254" s="4"/>
      <c r="AVV254" s="4"/>
      <c r="AVW254" s="4"/>
      <c r="AVX254" s="4"/>
      <c r="AVY254" s="4"/>
      <c r="AVZ254" s="4"/>
      <c r="AWA254" s="4"/>
      <c r="AWB254" s="4"/>
      <c r="AWC254" s="4"/>
      <c r="AWD254" s="4"/>
      <c r="AWE254" s="4"/>
      <c r="AWF254" s="4"/>
      <c r="AWG254" s="4"/>
      <c r="AWH254" s="4"/>
      <c r="AWI254" s="4"/>
      <c r="AWJ254" s="4"/>
      <c r="AWK254" s="4"/>
      <c r="AWL254" s="4"/>
      <c r="AWM254" s="4"/>
      <c r="AWN254" s="4"/>
      <c r="AWO254" s="4"/>
      <c r="AWP254" s="4"/>
      <c r="AWQ254" s="4"/>
      <c r="AWR254" s="4"/>
      <c r="AWS254" s="4"/>
      <c r="AWT254" s="4"/>
      <c r="AWU254" s="4"/>
      <c r="AWV254" s="4"/>
      <c r="AWW254" s="4"/>
      <c r="AWX254" s="4"/>
      <c r="AWY254" s="4"/>
      <c r="AWZ254" s="4"/>
      <c r="AXA254" s="4"/>
      <c r="AXB254" s="4"/>
      <c r="AXC254" s="4"/>
      <c r="AXD254" s="4"/>
      <c r="AXE254" s="4"/>
      <c r="AXF254" s="4"/>
      <c r="AXG254" s="4"/>
      <c r="AXH254" s="4"/>
      <c r="AXI254" s="4"/>
      <c r="AXJ254" s="4"/>
      <c r="AXK254" s="4"/>
      <c r="AXL254" s="4"/>
      <c r="AXM254" s="4"/>
      <c r="AXN254" s="4"/>
      <c r="AXO254" s="4"/>
      <c r="AXP254" s="4"/>
      <c r="AXQ254" s="4"/>
      <c r="AXR254" s="4"/>
      <c r="AXS254" s="4"/>
      <c r="AXT254" s="4"/>
      <c r="AXU254" s="4"/>
      <c r="AXV254" s="4"/>
      <c r="AXW254" s="4"/>
      <c r="AXX254" s="4"/>
      <c r="AXY254" s="4"/>
      <c r="AXZ254" s="4"/>
      <c r="AYA254" s="4"/>
      <c r="AYB254" s="4"/>
      <c r="AYC254" s="4"/>
      <c r="AYD254" s="4"/>
      <c r="AYE254" s="4"/>
      <c r="AYF254" s="4"/>
      <c r="AYG254" s="4"/>
      <c r="AYH254" s="4"/>
      <c r="AYI254" s="4"/>
      <c r="AYJ254" s="4"/>
      <c r="AYK254" s="4"/>
      <c r="AYL254" s="4"/>
      <c r="AYM254" s="4"/>
      <c r="AYN254" s="4"/>
      <c r="AYO254" s="4"/>
      <c r="AYP254" s="4"/>
      <c r="AYQ254" s="4"/>
      <c r="AYR254" s="4"/>
      <c r="AYS254" s="4"/>
      <c r="AYT254" s="4"/>
      <c r="AYU254" s="4"/>
      <c r="AYV254" s="4"/>
      <c r="AYW254" s="4"/>
      <c r="AYX254" s="4"/>
      <c r="AYY254" s="4"/>
      <c r="AYZ254" s="4"/>
      <c r="AZA254" s="4"/>
      <c r="AZB254" s="4"/>
      <c r="AZC254" s="4"/>
      <c r="AZD254" s="4"/>
      <c r="AZE254" s="4"/>
      <c r="AZF254" s="4"/>
      <c r="AZG254" s="4"/>
      <c r="AZH254" s="4"/>
      <c r="AZI254" s="4"/>
      <c r="AZJ254" s="4"/>
      <c r="AZK254" s="4"/>
      <c r="AZL254" s="4"/>
      <c r="AZM254" s="4"/>
      <c r="AZN254" s="4"/>
      <c r="AZO254" s="4"/>
      <c r="AZP254" s="4"/>
      <c r="AZQ254" s="4"/>
      <c r="AZR254" s="4"/>
      <c r="AZS254" s="4"/>
      <c r="AZT254" s="4"/>
      <c r="AZU254" s="4"/>
      <c r="AZV254" s="4"/>
      <c r="AZW254" s="4"/>
      <c r="AZX254" s="4"/>
      <c r="AZY254" s="4"/>
      <c r="AZZ254" s="4"/>
      <c r="BAA254" s="4"/>
      <c r="BAB254" s="4"/>
      <c r="BAC254" s="4"/>
      <c r="BAD254" s="4"/>
      <c r="BAE254" s="4"/>
      <c r="BAF254" s="4"/>
      <c r="BAG254" s="4"/>
      <c r="BAH254" s="4"/>
      <c r="BAI254" s="4"/>
      <c r="BAJ254" s="4"/>
      <c r="BAK254" s="4"/>
      <c r="BAL254" s="4"/>
      <c r="BAM254" s="4"/>
      <c r="BAN254" s="4"/>
      <c r="BAO254" s="4"/>
      <c r="BAP254" s="4"/>
      <c r="BAQ254" s="4"/>
      <c r="BAR254" s="4"/>
      <c r="BAS254" s="4"/>
      <c r="BAT254" s="4"/>
      <c r="BAU254" s="4"/>
      <c r="BAV254" s="4"/>
      <c r="BAW254" s="4"/>
      <c r="BAX254" s="4"/>
      <c r="BAY254" s="4"/>
      <c r="BAZ254" s="4"/>
      <c r="BBA254" s="4"/>
      <c r="BBB254" s="4"/>
      <c r="BBC254" s="4"/>
      <c r="BBD254" s="4"/>
      <c r="BBE254" s="4"/>
      <c r="BBF254" s="4"/>
      <c r="BBG254" s="4"/>
      <c r="BBH254" s="4"/>
      <c r="BBI254" s="4"/>
      <c r="BBJ254" s="4"/>
      <c r="BBK254" s="4"/>
      <c r="BBL254" s="4"/>
      <c r="BBM254" s="4"/>
      <c r="BBN254" s="4"/>
      <c r="BBO254" s="4"/>
      <c r="BBP254" s="4"/>
      <c r="BBQ254" s="4"/>
      <c r="BBR254" s="4"/>
      <c r="BBS254" s="4"/>
      <c r="BBT254" s="4"/>
      <c r="BBU254" s="4"/>
      <c r="BBV254" s="4"/>
      <c r="BBW254" s="4"/>
      <c r="BBX254" s="4"/>
      <c r="BBY254" s="4"/>
      <c r="BBZ254" s="4"/>
      <c r="BCA254" s="4"/>
      <c r="BCB254" s="4"/>
      <c r="BCC254" s="4"/>
      <c r="BCD254" s="4"/>
      <c r="BCE254" s="4"/>
      <c r="BCF254" s="4"/>
      <c r="BCG254" s="4"/>
      <c r="BCH254" s="4"/>
      <c r="BCI254" s="4"/>
      <c r="BCJ254" s="4"/>
      <c r="BCK254" s="4"/>
      <c r="BCL254" s="4"/>
      <c r="BCM254" s="4"/>
      <c r="BCN254" s="4"/>
      <c r="BCO254" s="4"/>
      <c r="BCP254" s="4"/>
      <c r="BCQ254" s="4"/>
      <c r="BCR254" s="4"/>
      <c r="BCS254" s="4"/>
      <c r="BCT254" s="4"/>
      <c r="BCU254" s="4"/>
      <c r="BCV254" s="4"/>
      <c r="BCW254" s="4"/>
      <c r="BCX254" s="4"/>
      <c r="BCY254" s="4"/>
      <c r="BCZ254" s="4"/>
      <c r="BDA254" s="4"/>
      <c r="BDB254" s="4"/>
      <c r="BDC254" s="4"/>
      <c r="BDD254" s="4"/>
      <c r="BDE254" s="4"/>
      <c r="BDF254" s="4"/>
      <c r="BDG254" s="4"/>
      <c r="BDH254" s="4"/>
      <c r="BDI254" s="4"/>
      <c r="BDJ254" s="4"/>
      <c r="BDK254" s="4"/>
      <c r="BDL254" s="4"/>
      <c r="BDM254" s="4"/>
      <c r="BDN254" s="4"/>
      <c r="BDO254" s="4"/>
      <c r="BDP254" s="4"/>
      <c r="BDQ254" s="4"/>
      <c r="BDR254" s="4"/>
      <c r="BDS254" s="4"/>
      <c r="BDT254" s="4"/>
      <c r="BDU254" s="4"/>
      <c r="BDV254" s="4"/>
      <c r="BDW254" s="4"/>
      <c r="BDX254" s="4"/>
      <c r="BDY254" s="4"/>
      <c r="BDZ254" s="4"/>
      <c r="BEA254" s="4"/>
      <c r="BEB254" s="4"/>
      <c r="BEC254" s="4"/>
      <c r="BED254" s="4"/>
      <c r="BEE254" s="4"/>
      <c r="BEF254" s="4"/>
      <c r="BEG254" s="4"/>
      <c r="BEH254" s="4"/>
      <c r="BEI254" s="4"/>
      <c r="BEJ254" s="4"/>
      <c r="BEK254" s="4"/>
      <c r="BEL254" s="4"/>
      <c r="BEM254" s="4"/>
      <c r="BEN254" s="4"/>
      <c r="BEO254" s="4"/>
      <c r="BEP254" s="4"/>
      <c r="BEQ254" s="4"/>
      <c r="BER254" s="4"/>
      <c r="BES254" s="4"/>
      <c r="BET254" s="4"/>
      <c r="BEU254" s="4"/>
      <c r="BEV254" s="4"/>
      <c r="BEW254" s="4"/>
      <c r="BEX254" s="4"/>
      <c r="BEY254" s="4"/>
      <c r="BEZ254" s="4"/>
      <c r="BFA254" s="4"/>
      <c r="BFB254" s="4"/>
      <c r="BFC254" s="4"/>
      <c r="BFD254" s="4"/>
      <c r="BFE254" s="4"/>
      <c r="BFF254" s="4"/>
      <c r="BFG254" s="4"/>
      <c r="BFH254" s="4"/>
      <c r="BFI254" s="4"/>
      <c r="BFJ254" s="4"/>
      <c r="BFK254" s="4"/>
      <c r="BFL254" s="4"/>
      <c r="BFM254" s="4"/>
      <c r="BFN254" s="4"/>
      <c r="BFO254" s="4"/>
      <c r="BFP254" s="4"/>
      <c r="BFQ254" s="4"/>
      <c r="BFR254" s="4"/>
      <c r="BFS254" s="4"/>
      <c r="BFT254" s="4"/>
      <c r="BFU254" s="4"/>
      <c r="BFV254" s="4"/>
      <c r="BFW254" s="4"/>
      <c r="BFX254" s="4"/>
      <c r="BFY254" s="4"/>
      <c r="BFZ254" s="4"/>
      <c r="BGA254" s="4"/>
      <c r="BGB254" s="4"/>
      <c r="BGC254" s="4"/>
      <c r="BGD254" s="4"/>
      <c r="BGE254" s="4"/>
      <c r="BGF254" s="4"/>
      <c r="BGG254" s="4"/>
      <c r="BGH254" s="4"/>
      <c r="BGI254" s="4"/>
      <c r="BGJ254" s="4"/>
      <c r="BGK254" s="4"/>
      <c r="BGL254" s="4"/>
      <c r="BGM254" s="4"/>
      <c r="BGN254" s="4"/>
      <c r="BGO254" s="4"/>
      <c r="BGP254" s="4"/>
      <c r="BGQ254" s="4"/>
      <c r="BGR254" s="4"/>
      <c r="BGS254" s="4"/>
      <c r="BGT254" s="4"/>
      <c r="BGU254" s="4"/>
      <c r="BGV254" s="4"/>
      <c r="BGW254" s="4"/>
      <c r="BGX254" s="4"/>
      <c r="BGY254" s="4"/>
      <c r="BGZ254" s="4"/>
      <c r="BHA254" s="4"/>
      <c r="BHB254" s="4"/>
      <c r="BHC254" s="4"/>
      <c r="BHD254" s="4"/>
      <c r="BHE254" s="4"/>
      <c r="BHF254" s="4"/>
      <c r="BHG254" s="4"/>
      <c r="BHH254" s="4"/>
      <c r="BHI254" s="4"/>
      <c r="BHJ254" s="4"/>
      <c r="BHK254" s="4"/>
      <c r="BHL254" s="4"/>
      <c r="BHM254" s="4"/>
      <c r="BHN254" s="4"/>
      <c r="BHO254" s="4"/>
      <c r="BHP254" s="4"/>
      <c r="BHQ254" s="4"/>
      <c r="BHR254" s="4"/>
      <c r="BHS254" s="4"/>
      <c r="BHT254" s="4"/>
      <c r="BHU254" s="4"/>
      <c r="BHV254" s="4"/>
      <c r="BHW254" s="4"/>
      <c r="BHX254" s="4"/>
      <c r="BHY254" s="4"/>
      <c r="BHZ254" s="4"/>
      <c r="BIA254" s="4"/>
      <c r="BIB254" s="4"/>
      <c r="BIC254" s="4"/>
      <c r="BID254" s="4"/>
      <c r="BIE254" s="4"/>
      <c r="BIF254" s="4"/>
      <c r="BIG254" s="4"/>
      <c r="BIH254" s="4"/>
      <c r="BII254" s="4"/>
      <c r="BIJ254" s="4"/>
      <c r="BIK254" s="4"/>
      <c r="BIL254" s="4"/>
      <c r="BIM254" s="4"/>
      <c r="BIN254" s="4"/>
      <c r="BIO254" s="4"/>
      <c r="BIP254" s="4"/>
      <c r="BIQ254" s="4"/>
      <c r="BIR254" s="4"/>
      <c r="BIS254" s="4"/>
      <c r="BIT254" s="4"/>
      <c r="BIU254" s="4"/>
      <c r="BIV254" s="4"/>
      <c r="BIW254" s="4"/>
      <c r="BIX254" s="4"/>
      <c r="BIY254" s="4"/>
      <c r="BIZ254" s="4"/>
      <c r="BJA254" s="4"/>
      <c r="BJB254" s="4"/>
      <c r="BJC254" s="4"/>
      <c r="BJD254" s="4"/>
      <c r="BJE254" s="4"/>
      <c r="BJF254" s="4"/>
      <c r="BJG254" s="4"/>
      <c r="BJH254" s="4"/>
      <c r="BJI254" s="4"/>
      <c r="BJJ254" s="4"/>
      <c r="BJK254" s="4"/>
      <c r="BJL254" s="4"/>
      <c r="BJM254" s="4"/>
      <c r="BJN254" s="4"/>
      <c r="BJO254" s="4"/>
      <c r="BJP254" s="4"/>
      <c r="BJQ254" s="4"/>
      <c r="BJR254" s="4"/>
      <c r="BJS254" s="4"/>
      <c r="BJT254" s="4"/>
      <c r="BJU254" s="4"/>
      <c r="BJV254" s="4"/>
      <c r="BJW254" s="4"/>
      <c r="BJX254" s="4"/>
      <c r="BJY254" s="4"/>
      <c r="BJZ254" s="4"/>
      <c r="BKA254" s="4"/>
      <c r="BKB254" s="4"/>
      <c r="BKC254" s="4"/>
      <c r="BKD254" s="4"/>
      <c r="BKE254" s="4"/>
      <c r="BKF254" s="4"/>
      <c r="BKG254" s="4"/>
      <c r="BKH254" s="4"/>
      <c r="BKI254" s="4"/>
      <c r="BKJ254" s="4"/>
      <c r="BKK254" s="4"/>
      <c r="BKL254" s="4"/>
      <c r="BKM254" s="4"/>
      <c r="BKN254" s="4"/>
      <c r="BKO254" s="4"/>
      <c r="BKP254" s="4"/>
      <c r="BKQ254" s="4"/>
      <c r="BKR254" s="4"/>
      <c r="BKS254" s="4"/>
      <c r="BKT254" s="4"/>
      <c r="BKU254" s="4"/>
      <c r="BKV254" s="4"/>
      <c r="BKW254" s="4"/>
      <c r="BKX254" s="4"/>
      <c r="BKY254" s="4"/>
      <c r="BKZ254" s="4"/>
      <c r="BLA254" s="4"/>
      <c r="BLB254" s="4"/>
      <c r="BLC254" s="4"/>
      <c r="BLD254" s="4"/>
      <c r="BLE254" s="4"/>
      <c r="BLF254" s="4"/>
      <c r="BLG254" s="4"/>
      <c r="BLH254" s="4"/>
      <c r="BLI254" s="4"/>
      <c r="BLJ254" s="4"/>
      <c r="BLK254" s="4"/>
      <c r="BLL254" s="4"/>
      <c r="BLM254" s="4"/>
      <c r="BLN254" s="4"/>
      <c r="BLO254" s="4"/>
      <c r="BLP254" s="4"/>
      <c r="BLQ254" s="4"/>
      <c r="BLR254" s="4"/>
      <c r="BLS254" s="4"/>
      <c r="BLT254" s="4"/>
      <c r="BLU254" s="4"/>
      <c r="BLV254" s="4"/>
      <c r="BLW254" s="4"/>
      <c r="BLX254" s="4"/>
      <c r="BLY254" s="4"/>
      <c r="BLZ254" s="4"/>
      <c r="BMA254" s="4"/>
      <c r="BMB254" s="4"/>
      <c r="BMC254" s="4"/>
      <c r="BMD254" s="4"/>
      <c r="BME254" s="4"/>
      <c r="BMF254" s="4"/>
      <c r="BMG254" s="4"/>
      <c r="BMH254" s="4"/>
      <c r="BMI254" s="4"/>
      <c r="BMJ254" s="4"/>
      <c r="BMK254" s="4"/>
      <c r="BML254" s="4"/>
      <c r="BMM254" s="4"/>
      <c r="BMN254" s="4"/>
      <c r="BMO254" s="4"/>
      <c r="BMP254" s="4"/>
      <c r="BMQ254" s="4"/>
      <c r="BMR254" s="4"/>
      <c r="BMS254" s="4"/>
      <c r="BMT254" s="4"/>
      <c r="BMU254" s="4"/>
      <c r="BMV254" s="4"/>
      <c r="BMW254" s="4"/>
      <c r="BMX254" s="4"/>
      <c r="BMY254" s="4"/>
      <c r="BMZ254" s="4"/>
      <c r="BNA254" s="4"/>
      <c r="BNB254" s="4"/>
      <c r="BNC254" s="4"/>
      <c r="BND254" s="4"/>
      <c r="BNE254" s="4"/>
      <c r="BNF254" s="4"/>
      <c r="BNG254" s="4"/>
      <c r="BNH254" s="4"/>
      <c r="BNI254" s="4"/>
      <c r="BNJ254" s="4"/>
      <c r="BNK254" s="4"/>
      <c r="BNL254" s="4"/>
      <c r="BNM254" s="4"/>
      <c r="BNN254" s="4"/>
      <c r="BNO254" s="4"/>
      <c r="BNP254" s="4"/>
      <c r="BNQ254" s="4"/>
      <c r="BNR254" s="4"/>
      <c r="BNS254" s="4"/>
      <c r="BNT254" s="4"/>
      <c r="BNU254" s="4"/>
      <c r="BNV254" s="4"/>
      <c r="BNW254" s="4"/>
      <c r="BNX254" s="4"/>
      <c r="BNY254" s="4"/>
      <c r="BNZ254" s="4"/>
      <c r="BOA254" s="4"/>
      <c r="BOB254" s="4"/>
      <c r="BOC254" s="4"/>
      <c r="BOD254" s="4"/>
      <c r="BOE254" s="4"/>
      <c r="BOF254" s="4"/>
      <c r="BOG254" s="4"/>
      <c r="BOH254" s="4"/>
      <c r="BOI254" s="4"/>
      <c r="BOJ254" s="4"/>
      <c r="BOK254" s="4"/>
      <c r="BOL254" s="4"/>
      <c r="BOM254" s="4"/>
      <c r="BON254" s="4"/>
      <c r="BOO254" s="4"/>
      <c r="BOP254" s="4"/>
      <c r="BOQ254" s="4"/>
      <c r="BOR254" s="4"/>
      <c r="BOS254" s="4"/>
      <c r="BOT254" s="4"/>
      <c r="BOU254" s="4"/>
      <c r="BOV254" s="4"/>
      <c r="BOW254" s="4"/>
      <c r="BOX254" s="4"/>
      <c r="BOY254" s="4"/>
      <c r="BOZ254" s="4"/>
      <c r="BPA254" s="4"/>
      <c r="BPB254" s="4"/>
      <c r="BPC254" s="4"/>
      <c r="BPD254" s="4"/>
      <c r="BPE254" s="4"/>
      <c r="BPF254" s="4"/>
      <c r="BPG254" s="4"/>
      <c r="BPH254" s="4"/>
      <c r="BPI254" s="4"/>
      <c r="BPJ254" s="4"/>
      <c r="BPK254" s="4"/>
      <c r="BPL254" s="4"/>
      <c r="BPM254" s="4"/>
      <c r="BPN254" s="4"/>
      <c r="BPO254" s="4"/>
      <c r="BPP254" s="4"/>
      <c r="BPQ254" s="4"/>
      <c r="BPR254" s="4"/>
      <c r="BPS254" s="4"/>
      <c r="BPT254" s="4"/>
      <c r="BPU254" s="4"/>
      <c r="BPV254" s="4"/>
      <c r="BPW254" s="4"/>
      <c r="BPX254" s="4"/>
      <c r="BPY254" s="4"/>
      <c r="BPZ254" s="4"/>
      <c r="BQA254" s="4"/>
      <c r="BQB254" s="4"/>
      <c r="BQC254" s="4"/>
      <c r="BQD254" s="4"/>
      <c r="BQE254" s="4"/>
      <c r="BQF254" s="4"/>
      <c r="BQG254" s="4"/>
      <c r="BQH254" s="4"/>
      <c r="BQI254" s="4"/>
      <c r="BQJ254" s="4"/>
      <c r="BQK254" s="4"/>
      <c r="BQL254" s="4"/>
      <c r="BQM254" s="4"/>
      <c r="BQN254" s="4"/>
      <c r="BQO254" s="4"/>
      <c r="BQP254" s="4"/>
      <c r="BQQ254" s="4"/>
      <c r="BQR254" s="4"/>
      <c r="BQS254" s="4"/>
      <c r="BQT254" s="4"/>
      <c r="BQU254" s="4"/>
      <c r="BQV254" s="4"/>
      <c r="BQW254" s="4"/>
      <c r="BQX254" s="4"/>
      <c r="BQY254" s="4"/>
      <c r="BQZ254" s="4"/>
      <c r="BRA254" s="4"/>
      <c r="BRB254" s="4"/>
      <c r="BRC254" s="4"/>
      <c r="BRD254" s="4"/>
      <c r="BRE254" s="4"/>
      <c r="BRF254" s="4"/>
      <c r="BRG254" s="4"/>
      <c r="BRH254" s="4"/>
      <c r="BRI254" s="4"/>
      <c r="BRJ254" s="4"/>
      <c r="BRK254" s="4"/>
      <c r="BRL254" s="4"/>
      <c r="BRM254" s="4"/>
      <c r="BRN254" s="4"/>
      <c r="BRO254" s="4"/>
      <c r="BRP254" s="4"/>
      <c r="BRQ254" s="4"/>
      <c r="BRR254" s="4"/>
      <c r="BRS254" s="4"/>
      <c r="BRT254" s="4"/>
      <c r="BRU254" s="4"/>
      <c r="BRV254" s="4"/>
      <c r="BRW254" s="4"/>
      <c r="BRX254" s="4"/>
      <c r="BRY254" s="4"/>
      <c r="BRZ254" s="4"/>
      <c r="BSA254" s="4"/>
      <c r="BSB254" s="4"/>
      <c r="BSC254" s="4"/>
      <c r="BSD254" s="4"/>
      <c r="BSE254" s="4"/>
      <c r="BSF254" s="4"/>
      <c r="BSG254" s="4"/>
      <c r="BSH254" s="4"/>
      <c r="BSI254" s="4"/>
      <c r="BSJ254" s="4"/>
      <c r="BSK254" s="4"/>
      <c r="BSL254" s="4"/>
      <c r="BSM254" s="4"/>
      <c r="BSN254" s="4"/>
      <c r="BSO254" s="4"/>
      <c r="BSP254" s="4"/>
      <c r="BSQ254" s="4"/>
      <c r="BSR254" s="4"/>
      <c r="BSS254" s="4"/>
      <c r="BST254" s="4"/>
      <c r="BSU254" s="4"/>
      <c r="BSV254" s="4"/>
      <c r="BSW254" s="4"/>
      <c r="BSX254" s="4"/>
      <c r="BSY254" s="4"/>
      <c r="BSZ254" s="4"/>
      <c r="BTA254" s="4"/>
      <c r="BTB254" s="4"/>
      <c r="BTC254" s="4"/>
      <c r="BTD254" s="4"/>
      <c r="BTE254" s="4"/>
      <c r="BTF254" s="4"/>
      <c r="BTG254" s="4"/>
      <c r="BTH254" s="4"/>
      <c r="BTI254" s="4"/>
      <c r="BTJ254" s="4"/>
      <c r="BTK254" s="4"/>
      <c r="BTL254" s="4"/>
      <c r="BTM254" s="4"/>
      <c r="BTN254" s="4"/>
      <c r="BTO254" s="4"/>
      <c r="BTP254" s="4"/>
      <c r="BTQ254" s="4"/>
      <c r="BTR254" s="4"/>
      <c r="BTS254" s="4"/>
      <c r="BTT254" s="4"/>
      <c r="BTU254" s="4"/>
      <c r="BTV254" s="4"/>
      <c r="BTW254" s="4"/>
      <c r="BTX254" s="4"/>
      <c r="BTY254" s="4"/>
      <c r="BTZ254" s="4"/>
      <c r="BUA254" s="4"/>
      <c r="BUB254" s="4"/>
      <c r="BUC254" s="4"/>
      <c r="BUD254" s="4"/>
      <c r="BUE254" s="4"/>
      <c r="BUF254" s="4"/>
      <c r="BUG254" s="4"/>
      <c r="BUH254" s="4"/>
      <c r="BUI254" s="4"/>
      <c r="BUJ254" s="4"/>
      <c r="BUK254" s="4"/>
      <c r="BUL254" s="4"/>
      <c r="BUM254" s="4"/>
      <c r="BUN254" s="4"/>
      <c r="BUO254" s="4"/>
      <c r="BUP254" s="4"/>
      <c r="BUQ254" s="4"/>
      <c r="BUR254" s="4"/>
      <c r="BUS254" s="4"/>
      <c r="BUT254" s="4"/>
      <c r="BUU254" s="4"/>
      <c r="BUV254" s="4"/>
      <c r="BUW254" s="4"/>
      <c r="BUX254" s="4"/>
      <c r="BUY254" s="4"/>
      <c r="BUZ254" s="4"/>
      <c r="BVA254" s="4"/>
      <c r="BVB254" s="4"/>
      <c r="BVC254" s="4"/>
      <c r="BVD254" s="4"/>
      <c r="BVE254" s="4"/>
      <c r="BVF254" s="4"/>
      <c r="BVG254" s="4"/>
      <c r="BVH254" s="4"/>
      <c r="BVI254" s="4"/>
      <c r="BVJ254" s="4"/>
      <c r="BVK254" s="4"/>
      <c r="BVL254" s="4"/>
      <c r="BVM254" s="4"/>
      <c r="BVN254" s="4"/>
      <c r="BVO254" s="4"/>
      <c r="BVP254" s="4"/>
      <c r="BVQ254" s="4"/>
      <c r="BVR254" s="4"/>
      <c r="BVS254" s="4"/>
      <c r="BVT254" s="4"/>
      <c r="BVU254" s="4"/>
      <c r="BVV254" s="4"/>
      <c r="BVW254" s="4"/>
      <c r="BVX254" s="4"/>
      <c r="BVY254" s="4"/>
      <c r="BVZ254" s="4"/>
      <c r="BWA254" s="4"/>
      <c r="BWB254" s="4"/>
      <c r="BWC254" s="4"/>
      <c r="BWD254" s="4"/>
      <c r="BWE254" s="4"/>
      <c r="BWF254" s="4"/>
      <c r="BWG254" s="4"/>
      <c r="BWH254" s="4"/>
      <c r="BWI254" s="4"/>
      <c r="BWJ254" s="4"/>
      <c r="BWK254" s="4"/>
      <c r="BWL254" s="4"/>
      <c r="BWM254" s="4"/>
      <c r="BWN254" s="4"/>
      <c r="BWO254" s="4"/>
      <c r="BWP254" s="4"/>
      <c r="BWQ254" s="4"/>
      <c r="BWR254" s="4"/>
      <c r="BWS254" s="4"/>
      <c r="BWT254" s="4"/>
      <c r="BWU254" s="4"/>
      <c r="BWV254" s="4"/>
      <c r="BWW254" s="4"/>
      <c r="BWX254" s="4"/>
      <c r="BWY254" s="4"/>
      <c r="BWZ254" s="4"/>
      <c r="BXA254" s="4"/>
      <c r="BXB254" s="4"/>
      <c r="BXC254" s="4"/>
      <c r="BXD254" s="4"/>
      <c r="BXE254" s="4"/>
      <c r="BXF254" s="4"/>
      <c r="BXG254" s="4"/>
      <c r="BXH254" s="4"/>
      <c r="BXI254" s="4"/>
      <c r="BXJ254" s="4"/>
      <c r="BXK254" s="4"/>
      <c r="BXL254" s="4"/>
      <c r="BXM254" s="4"/>
      <c r="BXN254" s="4"/>
      <c r="BXO254" s="4"/>
      <c r="BXP254" s="4"/>
      <c r="BXQ254" s="4"/>
      <c r="BXR254" s="4"/>
      <c r="BXS254" s="4"/>
      <c r="BXT254" s="4"/>
      <c r="BXU254" s="4"/>
      <c r="BXV254" s="4"/>
      <c r="BXW254" s="4"/>
      <c r="BXX254" s="4"/>
      <c r="BXY254" s="4"/>
      <c r="BXZ254" s="4"/>
      <c r="BYA254" s="4"/>
      <c r="BYB254" s="4"/>
      <c r="BYC254" s="4"/>
      <c r="BYD254" s="4"/>
      <c r="BYE254" s="4"/>
      <c r="BYF254" s="4"/>
      <c r="BYG254" s="4"/>
      <c r="BYH254" s="4"/>
      <c r="BYI254" s="4"/>
      <c r="BYJ254" s="4"/>
      <c r="BYK254" s="4"/>
      <c r="BYL254" s="4"/>
      <c r="BYM254" s="4"/>
      <c r="BYN254" s="4"/>
      <c r="BYO254" s="4"/>
      <c r="BYP254" s="4"/>
      <c r="BYQ254" s="4"/>
      <c r="BYR254" s="4"/>
      <c r="BYS254" s="4"/>
      <c r="BYT254" s="4"/>
      <c r="BYU254" s="4"/>
      <c r="BYV254" s="4"/>
      <c r="BYW254" s="4"/>
      <c r="BYX254" s="4"/>
      <c r="BYY254" s="4"/>
      <c r="BYZ254" s="4"/>
      <c r="BZA254" s="4"/>
      <c r="BZB254" s="4"/>
      <c r="BZC254" s="4"/>
      <c r="BZD254" s="4"/>
      <c r="BZE254" s="4"/>
      <c r="BZF254" s="4"/>
      <c r="BZG254" s="4"/>
      <c r="BZH254" s="4"/>
      <c r="BZI254" s="4"/>
      <c r="BZJ254" s="4"/>
      <c r="BZK254" s="4"/>
      <c r="BZL254" s="4"/>
      <c r="BZM254" s="4"/>
      <c r="BZN254" s="4"/>
      <c r="BZO254" s="4"/>
      <c r="BZP254" s="4"/>
      <c r="BZQ254" s="4"/>
      <c r="BZR254" s="4"/>
      <c r="BZS254" s="4"/>
      <c r="BZT254" s="4"/>
      <c r="BZU254" s="4"/>
      <c r="BZV254" s="4"/>
      <c r="BZW254" s="4"/>
      <c r="BZX254" s="4"/>
      <c r="BZY254" s="4"/>
      <c r="BZZ254" s="4"/>
      <c r="CAA254" s="4"/>
      <c r="CAB254" s="4"/>
      <c r="CAC254" s="4"/>
      <c r="CAD254" s="4"/>
      <c r="CAE254" s="4"/>
      <c r="CAF254" s="4"/>
      <c r="CAG254" s="4"/>
      <c r="CAH254" s="4"/>
      <c r="CAI254" s="4"/>
      <c r="CAJ254" s="4"/>
      <c r="CAK254" s="4"/>
      <c r="CAL254" s="4"/>
      <c r="CAM254" s="4"/>
      <c r="CAN254" s="4"/>
      <c r="CAO254" s="4"/>
      <c r="CAP254" s="4"/>
      <c r="CAQ254" s="4"/>
      <c r="CAR254" s="4"/>
      <c r="CAS254" s="4"/>
      <c r="CAT254" s="4"/>
      <c r="CAU254" s="4"/>
      <c r="CAV254" s="4"/>
      <c r="CAW254" s="4"/>
      <c r="CAX254" s="4"/>
      <c r="CAY254" s="4"/>
      <c r="CAZ254" s="4"/>
      <c r="CBA254" s="4"/>
      <c r="CBB254" s="4"/>
      <c r="CBC254" s="4"/>
      <c r="CBD254" s="4"/>
      <c r="CBE254" s="4"/>
      <c r="CBF254" s="4"/>
      <c r="CBG254" s="4"/>
      <c r="CBH254" s="4"/>
      <c r="CBI254" s="4"/>
      <c r="CBJ254" s="4"/>
      <c r="CBK254" s="4"/>
      <c r="CBL254" s="4"/>
      <c r="CBM254" s="4"/>
      <c r="CBN254" s="4"/>
      <c r="CBO254" s="4"/>
      <c r="CBP254" s="4"/>
      <c r="CBQ254" s="4"/>
      <c r="CBR254" s="4"/>
      <c r="CBS254" s="4"/>
      <c r="CBT254" s="4"/>
      <c r="CBU254" s="4"/>
      <c r="CBV254" s="4"/>
      <c r="CBW254" s="4"/>
      <c r="CBX254" s="4"/>
      <c r="CBY254" s="4"/>
      <c r="CBZ254" s="4"/>
      <c r="CCA254" s="4"/>
      <c r="CCB254" s="4"/>
      <c r="CCC254" s="4"/>
      <c r="CCD254" s="4"/>
      <c r="CCE254" s="4"/>
      <c r="CCF254" s="4"/>
      <c r="CCG254" s="4"/>
      <c r="CCH254" s="4"/>
      <c r="CCI254" s="4"/>
      <c r="CCJ254" s="4"/>
      <c r="CCK254" s="4"/>
      <c r="CCL254" s="4"/>
      <c r="CCM254" s="4"/>
      <c r="CCN254" s="4"/>
      <c r="CCO254" s="4"/>
      <c r="CCP254" s="4"/>
      <c r="CCQ254" s="4"/>
      <c r="CCR254" s="4"/>
      <c r="CCS254" s="4"/>
      <c r="CCT254" s="4"/>
      <c r="CCU254" s="4"/>
      <c r="CCV254" s="4"/>
      <c r="CCW254" s="4"/>
      <c r="CCX254" s="4"/>
      <c r="CCY254" s="4"/>
      <c r="CCZ254" s="4"/>
      <c r="CDA254" s="4"/>
      <c r="CDB254" s="4"/>
      <c r="CDC254" s="4"/>
      <c r="CDD254" s="4"/>
      <c r="CDE254" s="4"/>
      <c r="CDF254" s="4"/>
      <c r="CDG254" s="4"/>
      <c r="CDH254" s="4"/>
      <c r="CDI254" s="4"/>
      <c r="CDJ254" s="4"/>
      <c r="CDK254" s="4"/>
      <c r="CDL254" s="4"/>
      <c r="CDM254" s="4"/>
      <c r="CDN254" s="4"/>
      <c r="CDO254" s="4"/>
      <c r="CDP254" s="4"/>
      <c r="CDQ254" s="4"/>
      <c r="CDR254" s="4"/>
      <c r="CDS254" s="4"/>
      <c r="CDT254" s="4"/>
      <c r="CDU254" s="4"/>
      <c r="CDV254" s="4"/>
      <c r="CDW254" s="4"/>
      <c r="CDX254" s="4"/>
      <c r="CDY254" s="4"/>
      <c r="CDZ254" s="4"/>
      <c r="CEA254" s="4"/>
      <c r="CEB254" s="4"/>
      <c r="CEC254" s="4"/>
      <c r="CED254" s="4"/>
      <c r="CEE254" s="4"/>
      <c r="CEF254" s="4"/>
      <c r="CEG254" s="4"/>
      <c r="CEH254" s="4"/>
      <c r="CEI254" s="4"/>
      <c r="CEJ254" s="4"/>
      <c r="CEK254" s="4"/>
      <c r="CEL254" s="4"/>
      <c r="CEM254" s="4"/>
      <c r="CEN254" s="4"/>
      <c r="CEO254" s="4"/>
      <c r="CEP254" s="4"/>
      <c r="CEQ254" s="4"/>
      <c r="CER254" s="4"/>
      <c r="CES254" s="4"/>
      <c r="CET254" s="4"/>
      <c r="CEU254" s="4"/>
      <c r="CEV254" s="4"/>
      <c r="CEW254" s="4"/>
      <c r="CEX254" s="4"/>
      <c r="CEY254" s="4"/>
      <c r="CEZ254" s="4"/>
      <c r="CFA254" s="4"/>
      <c r="CFB254" s="4"/>
      <c r="CFC254" s="4"/>
      <c r="CFD254" s="4"/>
      <c r="CFE254" s="4"/>
      <c r="CFF254" s="4"/>
      <c r="CFG254" s="4"/>
      <c r="CFH254" s="4"/>
      <c r="CFI254" s="4"/>
      <c r="CFJ254" s="4"/>
      <c r="CFK254" s="4"/>
      <c r="CFL254" s="4"/>
      <c r="CFM254" s="4"/>
      <c r="CFN254" s="4"/>
      <c r="CFO254" s="4"/>
      <c r="CFP254" s="4"/>
      <c r="CFQ254" s="4"/>
      <c r="CFR254" s="4"/>
      <c r="CFS254" s="4"/>
      <c r="CFT254" s="4"/>
      <c r="CFU254" s="4"/>
      <c r="CFV254" s="4"/>
      <c r="CFW254" s="4"/>
      <c r="CFX254" s="4"/>
      <c r="CFY254" s="4"/>
      <c r="CFZ254" s="4"/>
      <c r="CGA254" s="4"/>
      <c r="CGB254" s="4"/>
      <c r="CGC254" s="4"/>
      <c r="CGD254" s="4"/>
      <c r="CGE254" s="4"/>
      <c r="CGF254" s="4"/>
      <c r="CGG254" s="4"/>
      <c r="CGH254" s="4"/>
      <c r="CGI254" s="4"/>
      <c r="CGJ254" s="4"/>
      <c r="CGK254" s="4"/>
      <c r="CGL254" s="4"/>
      <c r="CGM254" s="4"/>
      <c r="CGN254" s="4"/>
      <c r="CGO254" s="4"/>
      <c r="CGP254" s="4"/>
      <c r="CGQ254" s="4"/>
      <c r="CGR254" s="4"/>
      <c r="CGS254" s="4"/>
      <c r="CGT254" s="4"/>
      <c r="CGU254" s="4"/>
      <c r="CGV254" s="4"/>
      <c r="CGW254" s="4"/>
      <c r="CGX254" s="4"/>
      <c r="CGY254" s="4"/>
      <c r="CGZ254" s="4"/>
      <c r="CHA254" s="4"/>
      <c r="CHB254" s="4"/>
      <c r="CHC254" s="4"/>
      <c r="CHD254" s="4"/>
      <c r="CHE254" s="4"/>
      <c r="CHF254" s="4"/>
      <c r="CHG254" s="4"/>
      <c r="CHH254" s="4"/>
      <c r="CHI254" s="4"/>
      <c r="CHJ254" s="4"/>
      <c r="CHK254" s="4"/>
      <c r="CHL254" s="4"/>
      <c r="CHM254" s="4"/>
      <c r="CHN254" s="4"/>
      <c r="CHO254" s="4"/>
      <c r="CHP254" s="4"/>
      <c r="CHQ254" s="4"/>
      <c r="CHR254" s="4"/>
      <c r="CHS254" s="4"/>
      <c r="CHT254" s="4"/>
      <c r="CHU254" s="4"/>
      <c r="CHV254" s="4"/>
      <c r="CHW254" s="4"/>
      <c r="CHX254" s="4"/>
      <c r="CHY254" s="4"/>
      <c r="CHZ254" s="4"/>
      <c r="CIA254" s="4"/>
      <c r="CIB254" s="4"/>
      <c r="CIC254" s="4"/>
      <c r="CID254" s="4"/>
      <c r="CIE254" s="4"/>
      <c r="CIF254" s="4"/>
      <c r="CIG254" s="4"/>
      <c r="CIH254" s="4"/>
      <c r="CII254" s="4"/>
      <c r="CIJ254" s="4"/>
      <c r="CIK254" s="4"/>
      <c r="CIL254" s="4"/>
      <c r="CIM254" s="4"/>
      <c r="CIN254" s="4"/>
      <c r="CIO254" s="4"/>
      <c r="CIP254" s="4"/>
      <c r="CIQ254" s="4"/>
      <c r="CIR254" s="4"/>
      <c r="CIS254" s="4"/>
      <c r="CIT254" s="4"/>
      <c r="CIU254" s="4"/>
      <c r="CIV254" s="4"/>
      <c r="CIW254" s="4"/>
      <c r="CIX254" s="4"/>
      <c r="CIY254" s="4"/>
      <c r="CIZ254" s="4"/>
      <c r="CJA254" s="4"/>
      <c r="CJB254" s="4"/>
      <c r="CJC254" s="4"/>
      <c r="CJD254" s="4"/>
      <c r="CJE254" s="4"/>
      <c r="CJF254" s="4"/>
      <c r="CJG254" s="4"/>
      <c r="CJH254" s="4"/>
      <c r="CJI254" s="4"/>
      <c r="CJJ254" s="4"/>
      <c r="CJK254" s="4"/>
      <c r="CJL254" s="4"/>
      <c r="CJM254" s="4"/>
      <c r="CJN254" s="4"/>
      <c r="CJO254" s="4"/>
      <c r="CJP254" s="4"/>
      <c r="CJQ254" s="4"/>
      <c r="CJR254" s="4"/>
      <c r="CJS254" s="4"/>
      <c r="CJT254" s="4"/>
      <c r="CJU254" s="4"/>
      <c r="CJV254" s="4"/>
      <c r="CJW254" s="4"/>
      <c r="CJX254" s="4"/>
      <c r="CJY254" s="4"/>
      <c r="CJZ254" s="4"/>
      <c r="CKA254" s="4"/>
      <c r="CKB254" s="4"/>
      <c r="CKC254" s="4"/>
      <c r="CKD254" s="4"/>
      <c r="CKE254" s="4"/>
      <c r="CKF254" s="4"/>
      <c r="CKG254" s="4"/>
      <c r="CKH254" s="4"/>
      <c r="CKI254" s="4"/>
      <c r="CKJ254" s="4"/>
      <c r="CKK254" s="4"/>
      <c r="CKL254" s="4"/>
      <c r="CKM254" s="4"/>
      <c r="CKN254" s="4"/>
      <c r="CKO254" s="4"/>
      <c r="CKP254" s="4"/>
      <c r="CKQ254" s="4"/>
      <c r="CKR254" s="4"/>
      <c r="CKS254" s="4"/>
      <c r="CKT254" s="4"/>
      <c r="CKU254" s="4"/>
      <c r="CKV254" s="4"/>
      <c r="CKW254" s="4"/>
      <c r="CKX254" s="4"/>
      <c r="CKY254" s="4"/>
      <c r="CKZ254" s="4"/>
      <c r="CLA254" s="4"/>
      <c r="CLB254" s="4"/>
      <c r="CLC254" s="4"/>
      <c r="CLD254" s="4"/>
      <c r="CLE254" s="4"/>
      <c r="CLF254" s="4"/>
      <c r="CLG254" s="4"/>
      <c r="CLH254" s="4"/>
      <c r="CLI254" s="4"/>
      <c r="CLJ254" s="4"/>
      <c r="CLK254" s="4"/>
      <c r="CLL254" s="4"/>
      <c r="CLM254" s="4"/>
      <c r="CLN254" s="4"/>
      <c r="CLO254" s="4"/>
      <c r="CLP254" s="4"/>
      <c r="CLQ254" s="4"/>
      <c r="CLR254" s="4"/>
      <c r="CLS254" s="4"/>
      <c r="CLT254" s="4"/>
      <c r="CLU254" s="4"/>
      <c r="CLV254" s="4"/>
      <c r="CLW254" s="4"/>
      <c r="CLX254" s="4"/>
      <c r="CLY254" s="4"/>
      <c r="CLZ254" s="4"/>
      <c r="CMA254" s="4"/>
      <c r="CMB254" s="4"/>
      <c r="CMC254" s="4"/>
      <c r="CMD254" s="4"/>
      <c r="CME254" s="4"/>
      <c r="CMF254" s="4"/>
      <c r="CMG254" s="4"/>
      <c r="CMH254" s="4"/>
      <c r="CMI254" s="4"/>
      <c r="CMJ254" s="4"/>
      <c r="CMK254" s="4"/>
      <c r="CML254" s="4"/>
      <c r="CMM254" s="4"/>
      <c r="CMN254" s="4"/>
      <c r="CMO254" s="4"/>
      <c r="CMP254" s="4"/>
      <c r="CMQ254" s="4"/>
      <c r="CMR254" s="4"/>
      <c r="CMS254" s="4"/>
      <c r="CMT254" s="4"/>
      <c r="CMU254" s="4"/>
      <c r="CMV254" s="4"/>
      <c r="CMW254" s="4"/>
      <c r="CMX254" s="4"/>
      <c r="CMY254" s="4"/>
      <c r="CMZ254" s="4"/>
      <c r="CNA254" s="4"/>
      <c r="CNB254" s="4"/>
      <c r="CNC254" s="4"/>
      <c r="CND254" s="4"/>
      <c r="CNE254" s="4"/>
      <c r="CNF254" s="4"/>
      <c r="CNG254" s="4"/>
      <c r="CNH254" s="4"/>
      <c r="CNI254" s="4"/>
      <c r="CNJ254" s="4"/>
      <c r="CNK254" s="4"/>
      <c r="CNL254" s="4"/>
      <c r="CNM254" s="4"/>
      <c r="CNN254" s="4"/>
      <c r="CNO254" s="4"/>
      <c r="CNP254" s="4"/>
      <c r="CNQ254" s="4"/>
      <c r="CNR254" s="4"/>
      <c r="CNS254" s="4"/>
      <c r="CNT254" s="4"/>
      <c r="CNU254" s="4"/>
      <c r="CNV254" s="4"/>
      <c r="CNW254" s="4"/>
      <c r="CNX254" s="4"/>
      <c r="CNY254" s="4"/>
      <c r="CNZ254" s="4"/>
      <c r="COA254" s="4"/>
      <c r="COB254" s="4"/>
      <c r="COC254" s="4"/>
      <c r="COD254" s="4"/>
      <c r="COE254" s="4"/>
      <c r="COF254" s="4"/>
      <c r="COG254" s="4"/>
      <c r="COH254" s="4"/>
      <c r="COI254" s="4"/>
      <c r="COJ254" s="4"/>
      <c r="COK254" s="4"/>
      <c r="COL254" s="4"/>
      <c r="COM254" s="4"/>
      <c r="CON254" s="4"/>
      <c r="COO254" s="4"/>
      <c r="COP254" s="4"/>
      <c r="COQ254" s="4"/>
      <c r="COR254" s="4"/>
      <c r="COS254" s="4"/>
      <c r="COT254" s="4"/>
      <c r="COU254" s="4"/>
      <c r="COV254" s="4"/>
      <c r="COW254" s="4"/>
      <c r="COX254" s="4"/>
      <c r="COY254" s="4"/>
      <c r="COZ254" s="4"/>
      <c r="CPA254" s="4"/>
      <c r="CPB254" s="4"/>
      <c r="CPC254" s="4"/>
      <c r="CPD254" s="4"/>
      <c r="CPE254" s="4"/>
      <c r="CPF254" s="4"/>
      <c r="CPG254" s="4"/>
      <c r="CPH254" s="4"/>
      <c r="CPI254" s="4"/>
      <c r="CPJ254" s="4"/>
      <c r="CPK254" s="4"/>
      <c r="CPL254" s="4"/>
      <c r="CPM254" s="4"/>
      <c r="CPN254" s="4"/>
      <c r="CPO254" s="4"/>
      <c r="CPP254" s="4"/>
      <c r="CPQ254" s="4"/>
      <c r="CPR254" s="4"/>
      <c r="CPS254" s="4"/>
      <c r="CPT254" s="4"/>
      <c r="CPU254" s="4"/>
      <c r="CPV254" s="4"/>
      <c r="CPW254" s="4"/>
      <c r="CPX254" s="4"/>
      <c r="CPY254" s="4"/>
      <c r="CPZ254" s="4"/>
      <c r="CQA254" s="4"/>
      <c r="CQB254" s="4"/>
      <c r="CQC254" s="4"/>
      <c r="CQD254" s="4"/>
      <c r="CQE254" s="4"/>
      <c r="CQF254" s="4"/>
      <c r="CQG254" s="4"/>
      <c r="CQH254" s="4"/>
      <c r="CQI254" s="4"/>
      <c r="CQJ254" s="4"/>
      <c r="CQK254" s="4"/>
      <c r="CQL254" s="4"/>
      <c r="CQM254" s="4"/>
      <c r="CQN254" s="4"/>
      <c r="CQO254" s="4"/>
      <c r="CQP254" s="4"/>
      <c r="CQQ254" s="4"/>
      <c r="CQR254" s="4"/>
      <c r="CQS254" s="4"/>
      <c r="CQT254" s="4"/>
      <c r="CQU254" s="4"/>
      <c r="CQV254" s="4"/>
      <c r="CQW254" s="4"/>
      <c r="CQX254" s="4"/>
      <c r="CQY254" s="4"/>
      <c r="CQZ254" s="4"/>
      <c r="CRA254" s="4"/>
      <c r="CRB254" s="4"/>
      <c r="CRC254" s="4"/>
      <c r="CRD254" s="4"/>
      <c r="CRE254" s="4"/>
      <c r="CRF254" s="4"/>
      <c r="CRG254" s="4"/>
      <c r="CRH254" s="4"/>
      <c r="CRI254" s="4"/>
      <c r="CRJ254" s="4"/>
      <c r="CRK254" s="4"/>
      <c r="CRL254" s="4"/>
      <c r="CRM254" s="4"/>
      <c r="CRN254" s="4"/>
      <c r="CRO254" s="4"/>
      <c r="CRP254" s="4"/>
      <c r="CRQ254" s="4"/>
      <c r="CRR254" s="4"/>
      <c r="CRS254" s="4"/>
      <c r="CRT254" s="4"/>
      <c r="CRU254" s="4"/>
      <c r="CRV254" s="4"/>
      <c r="CRW254" s="4"/>
      <c r="CRX254" s="4"/>
      <c r="CRY254" s="4"/>
      <c r="CRZ254" s="4"/>
      <c r="CSA254" s="4"/>
      <c r="CSB254" s="4"/>
      <c r="CSC254" s="4"/>
      <c r="CSD254" s="4"/>
      <c r="CSE254" s="4"/>
      <c r="CSF254" s="4"/>
      <c r="CSG254" s="4"/>
      <c r="CSH254" s="4"/>
      <c r="CSI254" s="4"/>
      <c r="CSJ254" s="4"/>
      <c r="CSK254" s="4"/>
      <c r="CSL254" s="4"/>
      <c r="CSM254" s="4"/>
      <c r="CSN254" s="4"/>
      <c r="CSO254" s="4"/>
      <c r="CSP254" s="4"/>
      <c r="CSQ254" s="4"/>
      <c r="CSR254" s="4"/>
      <c r="CSS254" s="4"/>
      <c r="CST254" s="4"/>
      <c r="CSU254" s="4"/>
      <c r="CSV254" s="4"/>
      <c r="CSW254" s="4"/>
      <c r="CSX254" s="4"/>
      <c r="CSY254" s="4"/>
      <c r="CSZ254" s="4"/>
      <c r="CTA254" s="4"/>
      <c r="CTB254" s="4"/>
      <c r="CTC254" s="4"/>
      <c r="CTD254" s="4"/>
      <c r="CTE254" s="4"/>
      <c r="CTF254" s="4"/>
      <c r="CTG254" s="4"/>
      <c r="CTH254" s="4"/>
      <c r="CTI254" s="4"/>
      <c r="CTJ254" s="4"/>
      <c r="CTK254" s="4"/>
      <c r="CTL254" s="4"/>
      <c r="CTM254" s="4"/>
      <c r="CTN254" s="4"/>
      <c r="CTO254" s="4"/>
      <c r="CTP254" s="4"/>
      <c r="CTQ254" s="4"/>
      <c r="CTR254" s="4"/>
      <c r="CTS254" s="4"/>
      <c r="CTT254" s="4"/>
      <c r="CTU254" s="4"/>
      <c r="CTV254" s="4"/>
      <c r="CTW254" s="4"/>
      <c r="CTX254" s="4"/>
      <c r="CTY254" s="4"/>
      <c r="CTZ254" s="4"/>
      <c r="CUA254" s="4"/>
      <c r="CUB254" s="4"/>
      <c r="CUC254" s="4"/>
      <c r="CUD254" s="4"/>
      <c r="CUE254" s="4"/>
      <c r="CUF254" s="4"/>
      <c r="CUG254" s="4"/>
      <c r="CUH254" s="4"/>
      <c r="CUI254" s="4"/>
      <c r="CUJ254" s="4"/>
      <c r="CUK254" s="4"/>
      <c r="CUL254" s="4"/>
      <c r="CUM254" s="4"/>
      <c r="CUN254" s="4"/>
      <c r="CUO254" s="4"/>
      <c r="CUP254" s="4"/>
      <c r="CUQ254" s="4"/>
      <c r="CUR254" s="4"/>
      <c r="CUS254" s="4"/>
      <c r="CUT254" s="4"/>
      <c r="CUU254" s="4"/>
      <c r="CUV254" s="4"/>
      <c r="CUW254" s="4"/>
      <c r="CUX254" s="4"/>
      <c r="CUY254" s="4"/>
      <c r="CUZ254" s="4"/>
      <c r="CVA254" s="4"/>
      <c r="CVB254" s="4"/>
      <c r="CVC254" s="4"/>
      <c r="CVD254" s="4"/>
      <c r="CVE254" s="4"/>
      <c r="CVF254" s="4"/>
      <c r="CVG254" s="4"/>
      <c r="CVH254" s="4"/>
      <c r="CVI254" s="4"/>
      <c r="CVJ254" s="4"/>
      <c r="CVK254" s="4"/>
      <c r="CVL254" s="4"/>
      <c r="CVM254" s="4"/>
      <c r="CVN254" s="4"/>
      <c r="CVO254" s="4"/>
      <c r="CVP254" s="4"/>
      <c r="CVQ254" s="4"/>
      <c r="CVR254" s="4"/>
      <c r="CVS254" s="4"/>
      <c r="CVT254" s="4"/>
      <c r="CVU254" s="4"/>
      <c r="CVV254" s="4"/>
      <c r="CVW254" s="4"/>
      <c r="CVX254" s="4"/>
      <c r="CVY254" s="4"/>
      <c r="CVZ254" s="4"/>
      <c r="CWA254" s="4"/>
      <c r="CWB254" s="4"/>
      <c r="CWC254" s="4"/>
      <c r="CWD254" s="4"/>
      <c r="CWE254" s="4"/>
      <c r="CWF254" s="4"/>
      <c r="CWG254" s="4"/>
      <c r="CWH254" s="4"/>
      <c r="CWI254" s="4"/>
      <c r="CWJ254" s="4"/>
      <c r="CWK254" s="4"/>
      <c r="CWL254" s="4"/>
      <c r="CWM254" s="4"/>
      <c r="CWN254" s="4"/>
      <c r="CWO254" s="4"/>
      <c r="CWP254" s="4"/>
      <c r="CWQ254" s="4"/>
      <c r="CWR254" s="4"/>
      <c r="CWS254" s="4"/>
      <c r="CWT254" s="4"/>
      <c r="CWU254" s="4"/>
      <c r="CWV254" s="4"/>
      <c r="CWW254" s="4"/>
      <c r="CWX254" s="4"/>
      <c r="CWY254" s="4"/>
      <c r="CWZ254" s="4"/>
      <c r="CXA254" s="4"/>
      <c r="CXB254" s="4"/>
      <c r="CXC254" s="4"/>
      <c r="CXD254" s="4"/>
      <c r="CXE254" s="4"/>
      <c r="CXF254" s="4"/>
      <c r="CXG254" s="4"/>
      <c r="CXH254" s="4"/>
      <c r="CXI254" s="4"/>
      <c r="CXJ254" s="4"/>
      <c r="CXK254" s="4"/>
      <c r="CXL254" s="4"/>
      <c r="CXM254" s="4"/>
      <c r="CXN254" s="4"/>
      <c r="CXO254" s="4"/>
      <c r="CXP254" s="4"/>
      <c r="CXQ254" s="4"/>
      <c r="CXR254" s="4"/>
      <c r="CXS254" s="4"/>
      <c r="CXT254" s="4"/>
      <c r="CXU254" s="4"/>
      <c r="CXV254" s="4"/>
      <c r="CXW254" s="4"/>
      <c r="CXX254" s="4"/>
      <c r="CXY254" s="4"/>
      <c r="CXZ254" s="4"/>
      <c r="CYA254" s="4"/>
      <c r="CYB254" s="4"/>
      <c r="CYC254" s="4"/>
      <c r="CYD254" s="4"/>
      <c r="CYE254" s="4"/>
      <c r="CYF254" s="4"/>
      <c r="CYG254" s="4"/>
      <c r="CYH254" s="4"/>
      <c r="CYI254" s="4"/>
      <c r="CYJ254" s="4"/>
      <c r="CYK254" s="4"/>
      <c r="CYL254" s="4"/>
      <c r="CYM254" s="4"/>
      <c r="CYN254" s="4"/>
      <c r="CYO254" s="4"/>
      <c r="CYP254" s="4"/>
      <c r="CYQ254" s="4"/>
      <c r="CYR254" s="4"/>
      <c r="CYS254" s="4"/>
      <c r="CYT254" s="4"/>
      <c r="CYU254" s="4"/>
      <c r="CYV254" s="4"/>
      <c r="CYW254" s="4"/>
      <c r="CYX254" s="4"/>
      <c r="CYY254" s="4"/>
      <c r="CYZ254" s="4"/>
      <c r="CZA254" s="4"/>
      <c r="CZB254" s="4"/>
      <c r="CZC254" s="4"/>
      <c r="CZD254" s="4"/>
      <c r="CZE254" s="4"/>
      <c r="CZF254" s="4"/>
      <c r="CZG254" s="4"/>
      <c r="CZH254" s="4"/>
      <c r="CZI254" s="4"/>
      <c r="CZJ254" s="4"/>
      <c r="CZK254" s="4"/>
      <c r="CZL254" s="4"/>
      <c r="CZM254" s="4"/>
      <c r="CZN254" s="4"/>
      <c r="CZO254" s="4"/>
      <c r="CZP254" s="4"/>
      <c r="CZQ254" s="4"/>
      <c r="CZR254" s="4"/>
      <c r="CZS254" s="4"/>
      <c r="CZT254" s="4"/>
      <c r="CZU254" s="4"/>
      <c r="CZV254" s="4"/>
      <c r="CZW254" s="4"/>
      <c r="CZX254" s="4"/>
      <c r="CZY254" s="4"/>
      <c r="CZZ254" s="4"/>
      <c r="DAA254" s="4"/>
      <c r="DAB254" s="4"/>
      <c r="DAC254" s="4"/>
      <c r="DAD254" s="4"/>
      <c r="DAE254" s="4"/>
      <c r="DAF254" s="4"/>
      <c r="DAG254" s="4"/>
      <c r="DAH254" s="4"/>
      <c r="DAI254" s="4"/>
      <c r="DAJ254" s="4"/>
      <c r="DAK254" s="4"/>
      <c r="DAL254" s="4"/>
      <c r="DAM254" s="4"/>
      <c r="DAN254" s="4"/>
      <c r="DAO254" s="4"/>
      <c r="DAP254" s="4"/>
      <c r="DAQ254" s="4"/>
      <c r="DAR254" s="4"/>
      <c r="DAS254" s="4"/>
      <c r="DAT254" s="4"/>
      <c r="DAU254" s="4"/>
      <c r="DAV254" s="4"/>
      <c r="DAW254" s="4"/>
      <c r="DAX254" s="4"/>
      <c r="DAY254" s="4"/>
      <c r="DAZ254" s="4"/>
      <c r="DBA254" s="4"/>
      <c r="DBB254" s="4"/>
      <c r="DBC254" s="4"/>
      <c r="DBD254" s="4"/>
      <c r="DBE254" s="4"/>
      <c r="DBF254" s="4"/>
      <c r="DBG254" s="4"/>
      <c r="DBH254" s="4"/>
      <c r="DBI254" s="4"/>
      <c r="DBJ254" s="4"/>
      <c r="DBK254" s="4"/>
      <c r="DBL254" s="4"/>
      <c r="DBM254" s="4"/>
      <c r="DBN254" s="4"/>
      <c r="DBO254" s="4"/>
      <c r="DBP254" s="4"/>
      <c r="DBQ254" s="4"/>
      <c r="DBR254" s="4"/>
      <c r="DBS254" s="4"/>
      <c r="DBT254" s="4"/>
      <c r="DBU254" s="4"/>
      <c r="DBV254" s="4"/>
      <c r="DBW254" s="4"/>
      <c r="DBX254" s="4"/>
      <c r="DBY254" s="4"/>
      <c r="DBZ254" s="4"/>
      <c r="DCA254" s="4"/>
      <c r="DCB254" s="4"/>
      <c r="DCC254" s="4"/>
      <c r="DCD254" s="4"/>
      <c r="DCE254" s="4"/>
      <c r="DCF254" s="4"/>
      <c r="DCG254" s="4"/>
      <c r="DCH254" s="4"/>
      <c r="DCI254" s="4"/>
      <c r="DCJ254" s="4"/>
      <c r="DCK254" s="4"/>
      <c r="DCL254" s="4"/>
      <c r="DCM254" s="4"/>
      <c r="DCN254" s="4"/>
      <c r="DCO254" s="4"/>
      <c r="DCP254" s="4"/>
      <c r="DCQ254" s="4"/>
      <c r="DCR254" s="4"/>
      <c r="DCS254" s="4"/>
      <c r="DCT254" s="4"/>
      <c r="DCU254" s="4"/>
      <c r="DCV254" s="4"/>
      <c r="DCW254" s="4"/>
      <c r="DCX254" s="4"/>
      <c r="DCY254" s="4"/>
      <c r="DCZ254" s="4"/>
      <c r="DDA254" s="4"/>
      <c r="DDB254" s="4"/>
      <c r="DDC254" s="4"/>
      <c r="DDD254" s="4"/>
      <c r="DDE254" s="4"/>
      <c r="DDF254" s="4"/>
      <c r="DDG254" s="4"/>
      <c r="DDH254" s="4"/>
      <c r="DDI254" s="4"/>
      <c r="DDJ254" s="4"/>
      <c r="DDK254" s="4"/>
      <c r="DDL254" s="4"/>
      <c r="DDM254" s="4"/>
      <c r="DDN254" s="4"/>
      <c r="DDO254" s="4"/>
      <c r="DDP254" s="4"/>
      <c r="DDQ254" s="4"/>
      <c r="DDR254" s="4"/>
      <c r="DDS254" s="4"/>
      <c r="DDT254" s="4"/>
      <c r="DDU254" s="4"/>
      <c r="DDV254" s="4"/>
      <c r="DDW254" s="4"/>
      <c r="DDX254" s="4"/>
      <c r="DDY254" s="4"/>
      <c r="DDZ254" s="4"/>
      <c r="DEA254" s="4"/>
      <c r="DEB254" s="4"/>
      <c r="DEC254" s="4"/>
      <c r="DED254" s="4"/>
      <c r="DEE254" s="4"/>
      <c r="DEF254" s="4"/>
      <c r="DEG254" s="4"/>
      <c r="DEH254" s="4"/>
      <c r="DEI254" s="4"/>
      <c r="DEJ254" s="4"/>
      <c r="DEK254" s="4"/>
      <c r="DEL254" s="4"/>
      <c r="DEM254" s="4"/>
      <c r="DEN254" s="4"/>
      <c r="DEO254" s="4"/>
      <c r="DEP254" s="4"/>
      <c r="DEQ254" s="4"/>
      <c r="DER254" s="4"/>
      <c r="DES254" s="4"/>
      <c r="DET254" s="4"/>
      <c r="DEU254" s="4"/>
      <c r="DEV254" s="4"/>
      <c r="DEW254" s="4"/>
      <c r="DEX254" s="4"/>
      <c r="DEY254" s="4"/>
      <c r="DEZ254" s="4"/>
      <c r="DFA254" s="4"/>
      <c r="DFB254" s="4"/>
      <c r="DFC254" s="4"/>
      <c r="DFD254" s="4"/>
      <c r="DFE254" s="4"/>
      <c r="DFF254" s="4"/>
      <c r="DFG254" s="4"/>
      <c r="DFH254" s="4"/>
      <c r="DFI254" s="4"/>
      <c r="DFJ254" s="4"/>
      <c r="DFK254" s="4"/>
      <c r="DFL254" s="4"/>
      <c r="DFM254" s="4"/>
      <c r="DFN254" s="4"/>
      <c r="DFO254" s="4"/>
      <c r="DFP254" s="4"/>
      <c r="DFQ254" s="4"/>
      <c r="DFR254" s="4"/>
      <c r="DFS254" s="4"/>
      <c r="DFT254" s="4"/>
      <c r="DFU254" s="4"/>
      <c r="DFV254" s="4"/>
      <c r="DFW254" s="4"/>
      <c r="DFX254" s="4"/>
      <c r="DFY254" s="4"/>
      <c r="DFZ254" s="4"/>
      <c r="DGA254" s="4"/>
      <c r="DGB254" s="4"/>
      <c r="DGC254" s="4"/>
      <c r="DGD254" s="4"/>
      <c r="DGE254" s="4"/>
      <c r="DGF254" s="4"/>
      <c r="DGG254" s="4"/>
      <c r="DGH254" s="4"/>
      <c r="DGI254" s="4"/>
      <c r="DGJ254" s="4"/>
      <c r="DGK254" s="4"/>
      <c r="DGL254" s="4"/>
      <c r="DGM254" s="4"/>
      <c r="DGN254" s="4"/>
      <c r="DGO254" s="4"/>
      <c r="DGP254" s="4"/>
      <c r="DGQ254" s="4"/>
      <c r="DGR254" s="4"/>
      <c r="DGS254" s="4"/>
      <c r="DGT254" s="4"/>
      <c r="DGU254" s="4"/>
      <c r="DGV254" s="4"/>
      <c r="DGW254" s="4"/>
      <c r="DGX254" s="4"/>
      <c r="DGY254" s="4"/>
      <c r="DGZ254" s="4"/>
      <c r="DHA254" s="4"/>
      <c r="DHB254" s="4"/>
      <c r="DHC254" s="4"/>
      <c r="DHD254" s="4"/>
      <c r="DHE254" s="4"/>
      <c r="DHF254" s="4"/>
      <c r="DHG254" s="4"/>
      <c r="DHH254" s="4"/>
      <c r="DHI254" s="4"/>
      <c r="DHJ254" s="4"/>
      <c r="DHK254" s="4"/>
      <c r="DHL254" s="4"/>
      <c r="DHM254" s="4"/>
      <c r="DHN254" s="4"/>
      <c r="DHO254" s="4"/>
      <c r="DHP254" s="4"/>
      <c r="DHQ254" s="4"/>
      <c r="DHR254" s="4"/>
      <c r="DHS254" s="4"/>
      <c r="DHT254" s="4"/>
      <c r="DHU254" s="4"/>
      <c r="DHV254" s="4"/>
      <c r="DHW254" s="4"/>
      <c r="DHX254" s="4"/>
      <c r="DHY254" s="4"/>
      <c r="DHZ254" s="4"/>
      <c r="DIA254" s="4"/>
      <c r="DIB254" s="4"/>
      <c r="DIC254" s="4"/>
      <c r="DID254" s="4"/>
      <c r="DIE254" s="4"/>
      <c r="DIF254" s="4"/>
      <c r="DIG254" s="4"/>
      <c r="DIH254" s="4"/>
      <c r="DII254" s="4"/>
      <c r="DIJ254" s="4"/>
      <c r="DIK254" s="4"/>
      <c r="DIL254" s="4"/>
      <c r="DIM254" s="4"/>
      <c r="DIN254" s="4"/>
      <c r="DIO254" s="4"/>
      <c r="DIP254" s="4"/>
      <c r="DIQ254" s="4"/>
      <c r="DIR254" s="4"/>
      <c r="DIS254" s="4"/>
      <c r="DIT254" s="4"/>
      <c r="DIU254" s="4"/>
      <c r="DIV254" s="4"/>
      <c r="DIW254" s="4"/>
      <c r="DIX254" s="4"/>
      <c r="DIY254" s="4"/>
      <c r="DIZ254" s="4"/>
      <c r="DJA254" s="4"/>
      <c r="DJB254" s="4"/>
      <c r="DJC254" s="4"/>
      <c r="DJD254" s="4"/>
      <c r="DJE254" s="4"/>
      <c r="DJF254" s="4"/>
      <c r="DJG254" s="4"/>
      <c r="DJH254" s="4"/>
      <c r="DJI254" s="4"/>
      <c r="DJJ254" s="4"/>
      <c r="DJK254" s="4"/>
      <c r="DJL254" s="4"/>
      <c r="DJM254" s="4"/>
      <c r="DJN254" s="4"/>
      <c r="DJO254" s="4"/>
      <c r="DJP254" s="4"/>
      <c r="DJQ254" s="4"/>
      <c r="DJR254" s="4"/>
      <c r="DJS254" s="4"/>
      <c r="DJT254" s="4"/>
      <c r="DJU254" s="4"/>
      <c r="DJV254" s="4"/>
      <c r="DJW254" s="4"/>
      <c r="DJX254" s="4"/>
      <c r="DJY254" s="4"/>
      <c r="DJZ254" s="4"/>
      <c r="DKA254" s="4"/>
      <c r="DKB254" s="4"/>
      <c r="DKC254" s="4"/>
      <c r="DKD254" s="4"/>
      <c r="DKE254" s="4"/>
      <c r="DKF254" s="4"/>
      <c r="DKG254" s="4"/>
      <c r="DKH254" s="4"/>
      <c r="DKI254" s="4"/>
      <c r="DKJ254" s="4"/>
      <c r="DKK254" s="4"/>
      <c r="DKL254" s="4"/>
      <c r="DKM254" s="4"/>
      <c r="DKN254" s="4"/>
      <c r="DKO254" s="4"/>
      <c r="DKP254" s="4"/>
      <c r="DKQ254" s="4"/>
      <c r="DKR254" s="4"/>
      <c r="DKS254" s="4"/>
      <c r="DKT254" s="4"/>
      <c r="DKU254" s="4"/>
      <c r="DKV254" s="4"/>
      <c r="DKW254" s="4"/>
      <c r="DKX254" s="4"/>
      <c r="DKY254" s="4"/>
      <c r="DKZ254" s="4"/>
      <c r="DLA254" s="4"/>
      <c r="DLB254" s="4"/>
      <c r="DLC254" s="4"/>
      <c r="DLD254" s="4"/>
      <c r="DLE254" s="4"/>
      <c r="DLF254" s="4"/>
      <c r="DLG254" s="4"/>
      <c r="DLH254" s="4"/>
      <c r="DLI254" s="4"/>
      <c r="DLJ254" s="4"/>
      <c r="DLK254" s="4"/>
      <c r="DLL254" s="4"/>
      <c r="DLM254" s="4"/>
      <c r="DLN254" s="4"/>
      <c r="DLO254" s="4"/>
      <c r="DLP254" s="4"/>
      <c r="DLQ254" s="4"/>
      <c r="DLR254" s="4"/>
      <c r="DLS254" s="4"/>
      <c r="DLT254" s="4"/>
      <c r="DLU254" s="4"/>
      <c r="DLV254" s="4"/>
      <c r="DLW254" s="4"/>
      <c r="DLX254" s="4"/>
      <c r="DLY254" s="4"/>
      <c r="DLZ254" s="4"/>
      <c r="DMA254" s="4"/>
      <c r="DMB254" s="4"/>
      <c r="DMC254" s="4"/>
      <c r="DMD254" s="4"/>
      <c r="DME254" s="4"/>
      <c r="DMF254" s="4"/>
      <c r="DMG254" s="4"/>
      <c r="DMH254" s="4"/>
      <c r="DMI254" s="4"/>
      <c r="DMJ254" s="4"/>
      <c r="DMK254" s="4"/>
      <c r="DML254" s="4"/>
      <c r="DMM254" s="4"/>
      <c r="DMN254" s="4"/>
      <c r="DMO254" s="4"/>
      <c r="DMP254" s="4"/>
      <c r="DMQ254" s="4"/>
      <c r="DMR254" s="4"/>
      <c r="DMS254" s="4"/>
      <c r="DMT254" s="4"/>
      <c r="DMU254" s="4"/>
      <c r="DMV254" s="4"/>
      <c r="DMW254" s="4"/>
      <c r="DMX254" s="4"/>
      <c r="DMY254" s="4"/>
      <c r="DMZ254" s="4"/>
      <c r="DNA254" s="4"/>
      <c r="DNB254" s="4"/>
      <c r="DNC254" s="4"/>
      <c r="DND254" s="4"/>
      <c r="DNE254" s="4"/>
      <c r="DNF254" s="4"/>
      <c r="DNG254" s="4"/>
      <c r="DNH254" s="4"/>
      <c r="DNI254" s="4"/>
      <c r="DNJ254" s="4"/>
      <c r="DNK254" s="4"/>
      <c r="DNL254" s="4"/>
      <c r="DNM254" s="4"/>
      <c r="DNN254" s="4"/>
      <c r="DNO254" s="4"/>
      <c r="DNP254" s="4"/>
      <c r="DNQ254" s="4"/>
      <c r="DNR254" s="4"/>
      <c r="DNS254" s="4"/>
      <c r="DNT254" s="4"/>
      <c r="DNU254" s="4"/>
      <c r="DNV254" s="4"/>
      <c r="DNW254" s="4"/>
      <c r="DNX254" s="4"/>
      <c r="DNY254" s="4"/>
      <c r="DNZ254" s="4"/>
      <c r="DOA254" s="4"/>
      <c r="DOB254" s="4"/>
      <c r="DOC254" s="4"/>
      <c r="DOD254" s="4"/>
      <c r="DOE254" s="4"/>
      <c r="DOF254" s="4"/>
      <c r="DOG254" s="4"/>
      <c r="DOH254" s="4"/>
      <c r="DOI254" s="4"/>
      <c r="DOJ254" s="4"/>
      <c r="DOK254" s="4"/>
      <c r="DOL254" s="4"/>
      <c r="DOM254" s="4"/>
      <c r="DON254" s="4"/>
      <c r="DOO254" s="4"/>
      <c r="DOP254" s="4"/>
      <c r="DOQ254" s="4"/>
      <c r="DOR254" s="4"/>
      <c r="DOS254" s="4"/>
      <c r="DOT254" s="4"/>
      <c r="DOU254" s="4"/>
      <c r="DOV254" s="4"/>
      <c r="DOW254" s="4"/>
      <c r="DOX254" s="4"/>
      <c r="DOY254" s="4"/>
      <c r="DOZ254" s="4"/>
      <c r="DPA254" s="4"/>
      <c r="DPB254" s="4"/>
      <c r="DPC254" s="4"/>
      <c r="DPD254" s="4"/>
      <c r="DPE254" s="4"/>
      <c r="DPF254" s="4"/>
      <c r="DPG254" s="4"/>
      <c r="DPH254" s="4"/>
      <c r="DPI254" s="4"/>
      <c r="DPJ254" s="4"/>
      <c r="DPK254" s="4"/>
      <c r="DPL254" s="4"/>
      <c r="DPM254" s="4"/>
      <c r="DPN254" s="4"/>
      <c r="DPO254" s="4"/>
      <c r="DPP254" s="4"/>
      <c r="DPQ254" s="4"/>
      <c r="DPR254" s="4"/>
      <c r="DPS254" s="4"/>
      <c r="DPT254" s="4"/>
      <c r="DPU254" s="4"/>
      <c r="DPV254" s="4"/>
      <c r="DPW254" s="4"/>
      <c r="DPX254" s="4"/>
      <c r="DPY254" s="4"/>
      <c r="DPZ254" s="4"/>
      <c r="DQA254" s="4"/>
      <c r="DQB254" s="4"/>
      <c r="DQC254" s="4"/>
      <c r="DQD254" s="4"/>
      <c r="DQE254" s="4"/>
      <c r="DQF254" s="4"/>
      <c r="DQG254" s="4"/>
      <c r="DQH254" s="4"/>
      <c r="DQI254" s="4"/>
      <c r="DQJ254" s="4"/>
      <c r="DQK254" s="4"/>
      <c r="DQL254" s="4"/>
      <c r="DQM254" s="4"/>
      <c r="DQN254" s="4"/>
      <c r="DQO254" s="4"/>
      <c r="DQP254" s="4"/>
      <c r="DQQ254" s="4"/>
      <c r="DQR254" s="4"/>
      <c r="DQS254" s="4"/>
      <c r="DQT254" s="4"/>
      <c r="DQU254" s="4"/>
      <c r="DQV254" s="4"/>
      <c r="DQW254" s="4"/>
      <c r="DQX254" s="4"/>
      <c r="DQY254" s="4"/>
      <c r="DQZ254" s="4"/>
      <c r="DRA254" s="4"/>
      <c r="DRB254" s="4"/>
      <c r="DRC254" s="4"/>
      <c r="DRD254" s="4"/>
      <c r="DRE254" s="4"/>
      <c r="DRF254" s="4"/>
      <c r="DRG254" s="4"/>
      <c r="DRH254" s="4"/>
      <c r="DRI254" s="4"/>
      <c r="DRJ254" s="4"/>
      <c r="DRK254" s="4"/>
      <c r="DRL254" s="4"/>
      <c r="DRM254" s="4"/>
      <c r="DRN254" s="4"/>
      <c r="DRO254" s="4"/>
      <c r="DRP254" s="4"/>
      <c r="DRQ254" s="4"/>
      <c r="DRR254" s="4"/>
      <c r="DRS254" s="4"/>
      <c r="DRT254" s="4"/>
      <c r="DRU254" s="4"/>
      <c r="DRV254" s="4"/>
      <c r="DRW254" s="4"/>
      <c r="DRX254" s="4"/>
      <c r="DRY254" s="4"/>
      <c r="DRZ254" s="4"/>
      <c r="DSA254" s="4"/>
      <c r="DSB254" s="4"/>
      <c r="DSC254" s="4"/>
      <c r="DSD254" s="4"/>
      <c r="DSE254" s="4"/>
      <c r="DSF254" s="4"/>
      <c r="DSG254" s="4"/>
      <c r="DSH254" s="4"/>
      <c r="DSI254" s="4"/>
      <c r="DSJ254" s="4"/>
      <c r="DSK254" s="4"/>
      <c r="DSL254" s="4"/>
      <c r="DSM254" s="4"/>
      <c r="DSN254" s="4"/>
      <c r="DSO254" s="4"/>
      <c r="DSP254" s="4"/>
      <c r="DSQ254" s="4"/>
      <c r="DSR254" s="4"/>
      <c r="DSS254" s="4"/>
      <c r="DST254" s="4"/>
      <c r="DSU254" s="4"/>
      <c r="DSV254" s="4"/>
      <c r="DSW254" s="4"/>
      <c r="DSX254" s="4"/>
      <c r="DSY254" s="4"/>
      <c r="DSZ254" s="4"/>
      <c r="DTA254" s="4"/>
      <c r="DTB254" s="4"/>
      <c r="DTC254" s="4"/>
      <c r="DTD254" s="4"/>
      <c r="DTE254" s="4"/>
      <c r="DTF254" s="4"/>
      <c r="DTG254" s="4"/>
      <c r="DTH254" s="4"/>
      <c r="DTI254" s="4"/>
      <c r="DTJ254" s="4"/>
      <c r="DTK254" s="4"/>
      <c r="DTL254" s="4"/>
      <c r="DTM254" s="4"/>
      <c r="DTN254" s="4"/>
      <c r="DTO254" s="4"/>
      <c r="DTP254" s="4"/>
      <c r="DTQ254" s="4"/>
      <c r="DTR254" s="4"/>
      <c r="DTS254" s="4"/>
      <c r="DTT254" s="4"/>
      <c r="DTU254" s="4"/>
      <c r="DTV254" s="4"/>
      <c r="DTW254" s="4"/>
      <c r="DTX254" s="4"/>
      <c r="DTY254" s="4"/>
      <c r="DTZ254" s="4"/>
      <c r="DUA254" s="4"/>
      <c r="DUB254" s="4"/>
      <c r="DUC254" s="4"/>
      <c r="DUD254" s="4"/>
      <c r="DUE254" s="4"/>
      <c r="DUF254" s="4"/>
      <c r="DUG254" s="4"/>
      <c r="DUH254" s="4"/>
      <c r="DUI254" s="4"/>
      <c r="DUJ254" s="4"/>
      <c r="DUK254" s="4"/>
      <c r="DUL254" s="4"/>
      <c r="DUM254" s="4"/>
      <c r="DUN254" s="4"/>
      <c r="DUO254" s="4"/>
      <c r="DUP254" s="4"/>
      <c r="DUQ254" s="4"/>
      <c r="DUR254" s="4"/>
      <c r="DUS254" s="4"/>
      <c r="DUT254" s="4"/>
      <c r="DUU254" s="4"/>
      <c r="DUV254" s="4"/>
      <c r="DUW254" s="4"/>
      <c r="DUX254" s="4"/>
      <c r="DUY254" s="4"/>
      <c r="DUZ254" s="4"/>
      <c r="DVA254" s="4"/>
      <c r="DVB254" s="4"/>
      <c r="DVC254" s="4"/>
      <c r="DVD254" s="4"/>
      <c r="DVE254" s="4"/>
      <c r="DVF254" s="4"/>
      <c r="DVG254" s="4"/>
      <c r="DVH254" s="4"/>
      <c r="DVI254" s="4"/>
      <c r="DVJ254" s="4"/>
      <c r="DVK254" s="4"/>
      <c r="DVL254" s="4"/>
      <c r="DVM254" s="4"/>
      <c r="DVN254" s="4"/>
      <c r="DVO254" s="4"/>
      <c r="DVP254" s="4"/>
      <c r="DVQ254" s="4"/>
      <c r="DVR254" s="4"/>
      <c r="DVS254" s="4"/>
      <c r="DVT254" s="4"/>
      <c r="DVU254" s="4"/>
      <c r="DVV254" s="4"/>
      <c r="DVW254" s="4"/>
      <c r="DVX254" s="4"/>
      <c r="DVY254" s="4"/>
      <c r="DVZ254" s="4"/>
      <c r="DWA254" s="4"/>
      <c r="DWB254" s="4"/>
      <c r="DWC254" s="4"/>
      <c r="DWD254" s="4"/>
      <c r="DWE254" s="4"/>
      <c r="DWF254" s="4"/>
      <c r="DWG254" s="4"/>
      <c r="DWH254" s="4"/>
      <c r="DWI254" s="4"/>
      <c r="DWJ254" s="4"/>
      <c r="DWK254" s="4"/>
      <c r="DWL254" s="4"/>
      <c r="DWM254" s="4"/>
      <c r="DWN254" s="4"/>
      <c r="DWO254" s="4"/>
      <c r="DWP254" s="4"/>
      <c r="DWQ254" s="4"/>
      <c r="DWR254" s="4"/>
      <c r="DWS254" s="4"/>
      <c r="DWT254" s="4"/>
      <c r="DWU254" s="4"/>
      <c r="DWV254" s="4"/>
      <c r="DWW254" s="4"/>
      <c r="DWX254" s="4"/>
      <c r="DWY254" s="4"/>
      <c r="DWZ254" s="4"/>
      <c r="DXA254" s="4"/>
      <c r="DXB254" s="4"/>
      <c r="DXC254" s="4"/>
      <c r="DXD254" s="4"/>
      <c r="DXE254" s="4"/>
      <c r="DXF254" s="4"/>
      <c r="DXG254" s="4"/>
      <c r="DXH254" s="4"/>
      <c r="DXI254" s="4"/>
      <c r="DXJ254" s="4"/>
      <c r="DXK254" s="4"/>
      <c r="DXL254" s="4"/>
      <c r="DXM254" s="4"/>
      <c r="DXN254" s="4"/>
      <c r="DXO254" s="4"/>
      <c r="DXP254" s="4"/>
      <c r="DXQ254" s="4"/>
      <c r="DXR254" s="4"/>
      <c r="DXS254" s="4"/>
      <c r="DXT254" s="4"/>
      <c r="DXU254" s="4"/>
      <c r="DXV254" s="4"/>
      <c r="DXW254" s="4"/>
      <c r="DXX254" s="4"/>
      <c r="DXY254" s="4"/>
      <c r="DXZ254" s="4"/>
      <c r="DYA254" s="4"/>
      <c r="DYB254" s="4"/>
      <c r="DYC254" s="4"/>
      <c r="DYD254" s="4"/>
      <c r="DYE254" s="4"/>
      <c r="DYF254" s="4"/>
      <c r="DYG254" s="4"/>
      <c r="DYH254" s="4"/>
      <c r="DYI254" s="4"/>
      <c r="DYJ254" s="4"/>
      <c r="DYK254" s="4"/>
      <c r="DYL254" s="4"/>
      <c r="DYM254" s="4"/>
      <c r="DYN254" s="4"/>
      <c r="DYO254" s="4"/>
      <c r="DYP254" s="4"/>
      <c r="DYQ254" s="4"/>
      <c r="DYR254" s="4"/>
      <c r="DYS254" s="4"/>
      <c r="DYT254" s="4"/>
      <c r="DYU254" s="4"/>
      <c r="DYV254" s="4"/>
      <c r="DYW254" s="4"/>
      <c r="DYX254" s="4"/>
      <c r="DYY254" s="4"/>
      <c r="DYZ254" s="4"/>
      <c r="DZA254" s="4"/>
      <c r="DZB254" s="4"/>
      <c r="DZC254" s="4"/>
      <c r="DZD254" s="4"/>
      <c r="DZE254" s="4"/>
      <c r="DZF254" s="4"/>
      <c r="DZG254" s="4"/>
      <c r="DZH254" s="4"/>
      <c r="DZI254" s="4"/>
      <c r="DZJ254" s="4"/>
      <c r="DZK254" s="4"/>
      <c r="DZL254" s="4"/>
      <c r="DZM254" s="4"/>
      <c r="DZN254" s="4"/>
      <c r="DZO254" s="4"/>
      <c r="DZP254" s="4"/>
      <c r="DZQ254" s="4"/>
      <c r="DZR254" s="4"/>
      <c r="DZS254" s="4"/>
      <c r="DZT254" s="4"/>
      <c r="DZU254" s="4"/>
      <c r="DZV254" s="4"/>
      <c r="DZW254" s="4"/>
      <c r="DZX254" s="4"/>
      <c r="DZY254" s="4"/>
      <c r="DZZ254" s="4"/>
      <c r="EAA254" s="4"/>
      <c r="EAB254" s="4"/>
      <c r="EAC254" s="4"/>
      <c r="EAD254" s="4"/>
      <c r="EAE254" s="4"/>
      <c r="EAF254" s="4"/>
      <c r="EAG254" s="4"/>
      <c r="EAH254" s="4"/>
      <c r="EAI254" s="4"/>
      <c r="EAJ254" s="4"/>
      <c r="EAK254" s="4"/>
      <c r="EAL254" s="4"/>
      <c r="EAM254" s="4"/>
      <c r="EAN254" s="4"/>
      <c r="EAO254" s="4"/>
      <c r="EAP254" s="4"/>
      <c r="EAQ254" s="4"/>
      <c r="EAR254" s="4"/>
      <c r="EAS254" s="4"/>
      <c r="EAT254" s="4"/>
      <c r="EAU254" s="4"/>
      <c r="EAV254" s="4"/>
      <c r="EAW254" s="4"/>
      <c r="EAX254" s="4"/>
      <c r="EAY254" s="4"/>
      <c r="EAZ254" s="4"/>
      <c r="EBA254" s="4"/>
      <c r="EBB254" s="4"/>
      <c r="EBC254" s="4"/>
      <c r="EBD254" s="4"/>
      <c r="EBE254" s="4"/>
      <c r="EBF254" s="4"/>
      <c r="EBG254" s="4"/>
      <c r="EBH254" s="4"/>
      <c r="EBI254" s="4"/>
      <c r="EBJ254" s="4"/>
      <c r="EBK254" s="4"/>
      <c r="EBL254" s="4"/>
      <c r="EBM254" s="4"/>
      <c r="EBN254" s="4"/>
      <c r="EBO254" s="4"/>
      <c r="EBP254" s="4"/>
      <c r="EBQ254" s="4"/>
      <c r="EBR254" s="4"/>
      <c r="EBS254" s="4"/>
      <c r="EBT254" s="4"/>
      <c r="EBU254" s="4"/>
      <c r="EBV254" s="4"/>
      <c r="EBW254" s="4"/>
      <c r="EBX254" s="4"/>
      <c r="EBY254" s="4"/>
      <c r="EBZ254" s="4"/>
      <c r="ECA254" s="4"/>
      <c r="ECB254" s="4"/>
      <c r="ECC254" s="4"/>
      <c r="ECD254" s="4"/>
      <c r="ECE254" s="4"/>
      <c r="ECF254" s="4"/>
      <c r="ECG254" s="4"/>
      <c r="ECH254" s="4"/>
      <c r="ECI254" s="4"/>
      <c r="ECJ254" s="4"/>
      <c r="ECK254" s="4"/>
      <c r="ECL254" s="4"/>
      <c r="ECM254" s="4"/>
      <c r="ECN254" s="4"/>
      <c r="ECO254" s="4"/>
      <c r="ECP254" s="4"/>
      <c r="ECQ254" s="4"/>
      <c r="ECR254" s="4"/>
      <c r="ECS254" s="4"/>
      <c r="ECT254" s="4"/>
      <c r="ECU254" s="4"/>
      <c r="ECV254" s="4"/>
      <c r="ECW254" s="4"/>
      <c r="ECX254" s="4"/>
      <c r="ECY254" s="4"/>
      <c r="ECZ254" s="4"/>
      <c r="EDA254" s="4"/>
      <c r="EDB254" s="4"/>
      <c r="EDC254" s="4"/>
      <c r="EDD254" s="4"/>
      <c r="EDE254" s="4"/>
      <c r="EDF254" s="4"/>
      <c r="EDG254" s="4"/>
      <c r="EDH254" s="4"/>
      <c r="EDI254" s="4"/>
      <c r="EDJ254" s="4"/>
      <c r="EDK254" s="4"/>
      <c r="EDL254" s="4"/>
      <c r="EDM254" s="4"/>
      <c r="EDN254" s="4"/>
      <c r="EDO254" s="4"/>
      <c r="EDP254" s="4"/>
      <c r="EDQ254" s="4"/>
      <c r="EDR254" s="4"/>
      <c r="EDS254" s="4"/>
      <c r="EDT254" s="4"/>
      <c r="EDU254" s="4"/>
      <c r="EDV254" s="4"/>
      <c r="EDW254" s="4"/>
      <c r="EDX254" s="4"/>
      <c r="EDY254" s="4"/>
      <c r="EDZ254" s="4"/>
      <c r="EEA254" s="4"/>
      <c r="EEB254" s="4"/>
      <c r="EEC254" s="4"/>
      <c r="EED254" s="4"/>
      <c r="EEE254" s="4"/>
      <c r="EEF254" s="4"/>
      <c r="EEG254" s="4"/>
      <c r="EEH254" s="4"/>
      <c r="EEI254" s="4"/>
      <c r="EEJ254" s="4"/>
      <c r="EEK254" s="4"/>
      <c r="EEL254" s="4"/>
      <c r="EEM254" s="4"/>
      <c r="EEN254" s="4"/>
      <c r="EEO254" s="4"/>
      <c r="EEP254" s="4"/>
      <c r="EEQ254" s="4"/>
      <c r="EER254" s="4"/>
      <c r="EES254" s="4"/>
      <c r="EET254" s="4"/>
      <c r="EEU254" s="4"/>
      <c r="EEV254" s="4"/>
      <c r="EEW254" s="4"/>
      <c r="EEX254" s="4"/>
      <c r="EEY254" s="4"/>
      <c r="EEZ254" s="4"/>
      <c r="EFA254" s="4"/>
      <c r="EFB254" s="4"/>
      <c r="EFC254" s="4"/>
      <c r="EFD254" s="4"/>
      <c r="EFE254" s="4"/>
      <c r="EFF254" s="4"/>
      <c r="EFG254" s="4"/>
      <c r="EFH254" s="4"/>
      <c r="EFI254" s="4"/>
      <c r="EFJ254" s="4"/>
      <c r="EFK254" s="4"/>
      <c r="EFL254" s="4"/>
      <c r="EFM254" s="4"/>
      <c r="EFN254" s="4"/>
      <c r="EFO254" s="4"/>
      <c r="EFP254" s="4"/>
      <c r="EFQ254" s="4"/>
      <c r="EFR254" s="4"/>
      <c r="EFS254" s="4"/>
      <c r="EFT254" s="4"/>
      <c r="EFU254" s="4"/>
      <c r="EFV254" s="4"/>
      <c r="EFW254" s="4"/>
      <c r="EFX254" s="4"/>
      <c r="EFY254" s="4"/>
      <c r="EFZ254" s="4"/>
      <c r="EGA254" s="4"/>
      <c r="EGB254" s="4"/>
      <c r="EGC254" s="4"/>
      <c r="EGD254" s="4"/>
      <c r="EGE254" s="4"/>
      <c r="EGF254" s="4"/>
      <c r="EGG254" s="4"/>
      <c r="EGH254" s="4"/>
      <c r="EGI254" s="4"/>
      <c r="EGJ254" s="4"/>
      <c r="EGK254" s="4"/>
      <c r="EGL254" s="4"/>
      <c r="EGM254" s="4"/>
      <c r="EGN254" s="4"/>
      <c r="EGO254" s="4"/>
      <c r="EGP254" s="4"/>
      <c r="EGQ254" s="4"/>
      <c r="EGR254" s="4"/>
      <c r="EGS254" s="4"/>
      <c r="EGT254" s="4"/>
      <c r="EGU254" s="4"/>
      <c r="EGV254" s="4"/>
      <c r="EGW254" s="4"/>
      <c r="EGX254" s="4"/>
      <c r="EGY254" s="4"/>
      <c r="EGZ254" s="4"/>
      <c r="EHA254" s="4"/>
      <c r="EHB254" s="4"/>
      <c r="EHC254" s="4"/>
      <c r="EHD254" s="4"/>
      <c r="EHE254" s="4"/>
      <c r="EHF254" s="4"/>
      <c r="EHG254" s="4"/>
      <c r="EHH254" s="4"/>
      <c r="EHI254" s="4"/>
      <c r="EHJ254" s="4"/>
      <c r="EHK254" s="4"/>
      <c r="EHL254" s="4"/>
      <c r="EHM254" s="4"/>
      <c r="EHN254" s="4"/>
      <c r="EHO254" s="4"/>
      <c r="EHP254" s="4"/>
      <c r="EHQ254" s="4"/>
      <c r="EHR254" s="4"/>
      <c r="EHS254" s="4"/>
      <c r="EHT254" s="4"/>
      <c r="EHU254" s="4"/>
      <c r="EHV254" s="4"/>
      <c r="EHW254" s="4"/>
      <c r="EHX254" s="4"/>
      <c r="EHY254" s="4"/>
      <c r="EHZ254" s="4"/>
      <c r="EIA254" s="4"/>
      <c r="EIB254" s="4"/>
      <c r="EIC254" s="4"/>
      <c r="EID254" s="4"/>
      <c r="EIE254" s="4"/>
      <c r="EIF254" s="4"/>
      <c r="EIG254" s="4"/>
      <c r="EIH254" s="4"/>
      <c r="EII254" s="4"/>
      <c r="EIJ254" s="4"/>
      <c r="EIK254" s="4"/>
      <c r="EIL254" s="4"/>
      <c r="EIM254" s="4"/>
      <c r="EIN254" s="4"/>
      <c r="EIO254" s="4"/>
      <c r="EIP254" s="4"/>
      <c r="EIQ254" s="4"/>
      <c r="EIR254" s="4"/>
      <c r="EIS254" s="4"/>
      <c r="EIT254" s="4"/>
      <c r="EIU254" s="4"/>
      <c r="EIV254" s="4"/>
      <c r="EIW254" s="4"/>
      <c r="EIX254" s="4"/>
      <c r="EIY254" s="4"/>
      <c r="EIZ254" s="4"/>
      <c r="EJA254" s="4"/>
      <c r="EJB254" s="4"/>
      <c r="EJC254" s="4"/>
      <c r="EJD254" s="4"/>
      <c r="EJE254" s="4"/>
      <c r="EJF254" s="4"/>
      <c r="EJG254" s="4"/>
      <c r="EJH254" s="4"/>
      <c r="EJI254" s="4"/>
      <c r="EJJ254" s="4"/>
      <c r="EJK254" s="4"/>
      <c r="EJL254" s="4"/>
      <c r="EJM254" s="4"/>
      <c r="EJN254" s="4"/>
      <c r="EJO254" s="4"/>
      <c r="EJP254" s="4"/>
      <c r="EJQ254" s="4"/>
      <c r="EJR254" s="4"/>
      <c r="EJS254" s="4"/>
      <c r="EJT254" s="4"/>
      <c r="EJU254" s="4"/>
      <c r="EJV254" s="4"/>
      <c r="EJW254" s="4"/>
      <c r="EJX254" s="4"/>
      <c r="EJY254" s="4"/>
      <c r="EJZ254" s="4"/>
      <c r="EKA254" s="4"/>
      <c r="EKB254" s="4"/>
      <c r="EKC254" s="4"/>
      <c r="EKD254" s="4"/>
      <c r="EKE254" s="4"/>
      <c r="EKF254" s="4"/>
      <c r="EKG254" s="4"/>
      <c r="EKH254" s="4"/>
      <c r="EKI254" s="4"/>
      <c r="EKJ254" s="4"/>
      <c r="EKK254" s="4"/>
      <c r="EKL254" s="4"/>
      <c r="EKM254" s="4"/>
      <c r="EKN254" s="4"/>
      <c r="EKO254" s="4"/>
      <c r="EKP254" s="4"/>
      <c r="EKQ254" s="4"/>
      <c r="EKR254" s="4"/>
      <c r="EKS254" s="4"/>
      <c r="EKT254" s="4"/>
      <c r="EKU254" s="4"/>
      <c r="EKV254" s="4"/>
      <c r="EKW254" s="4"/>
      <c r="EKX254" s="4"/>
      <c r="EKY254" s="4"/>
      <c r="EKZ254" s="4"/>
      <c r="ELA254" s="4"/>
      <c r="ELB254" s="4"/>
      <c r="ELC254" s="4"/>
      <c r="ELD254" s="4"/>
      <c r="ELE254" s="4"/>
      <c r="ELF254" s="4"/>
      <c r="ELG254" s="4"/>
      <c r="ELH254" s="4"/>
      <c r="ELI254" s="4"/>
      <c r="ELJ254" s="4"/>
      <c r="ELK254" s="4"/>
      <c r="ELL254" s="4"/>
      <c r="ELM254" s="4"/>
      <c r="ELN254" s="4"/>
      <c r="ELO254" s="4"/>
      <c r="ELP254" s="4"/>
      <c r="ELQ254" s="4"/>
      <c r="ELR254" s="4"/>
      <c r="ELS254" s="4"/>
      <c r="ELT254" s="4"/>
      <c r="ELU254" s="4"/>
      <c r="ELV254" s="4"/>
      <c r="ELW254" s="4"/>
      <c r="ELX254" s="4"/>
      <c r="ELY254" s="4"/>
      <c r="ELZ254" s="4"/>
      <c r="EMA254" s="4"/>
      <c r="EMB254" s="4"/>
      <c r="EMC254" s="4"/>
      <c r="EMD254" s="4"/>
      <c r="EME254" s="4"/>
      <c r="EMF254" s="4"/>
      <c r="EMG254" s="4"/>
      <c r="EMH254" s="4"/>
      <c r="EMI254" s="4"/>
      <c r="EMJ254" s="4"/>
      <c r="EMK254" s="4"/>
      <c r="EML254" s="4"/>
      <c r="EMM254" s="4"/>
      <c r="EMN254" s="4"/>
      <c r="EMO254" s="4"/>
      <c r="EMP254" s="4"/>
      <c r="EMQ254" s="4"/>
      <c r="EMR254" s="4"/>
      <c r="EMS254" s="4"/>
      <c r="EMT254" s="4"/>
      <c r="EMU254" s="4"/>
      <c r="EMV254" s="4"/>
      <c r="EMW254" s="4"/>
      <c r="EMX254" s="4"/>
      <c r="EMY254" s="4"/>
      <c r="EMZ254" s="4"/>
      <c r="ENA254" s="4"/>
      <c r="ENB254" s="4"/>
      <c r="ENC254" s="4"/>
      <c r="END254" s="4"/>
      <c r="ENE254" s="4"/>
      <c r="ENF254" s="4"/>
      <c r="ENG254" s="4"/>
      <c r="ENH254" s="4"/>
      <c r="ENI254" s="4"/>
      <c r="ENJ254" s="4"/>
      <c r="ENK254" s="4"/>
      <c r="ENL254" s="4"/>
      <c r="ENM254" s="4"/>
      <c r="ENN254" s="4"/>
      <c r="ENO254" s="4"/>
      <c r="ENP254" s="4"/>
      <c r="ENQ254" s="4"/>
      <c r="ENR254" s="4"/>
      <c r="ENS254" s="4"/>
      <c r="ENT254" s="4"/>
      <c r="ENU254" s="4"/>
      <c r="ENV254" s="4"/>
      <c r="ENW254" s="4"/>
      <c r="ENX254" s="4"/>
      <c r="ENY254" s="4"/>
      <c r="ENZ254" s="4"/>
      <c r="EOA254" s="4"/>
      <c r="EOB254" s="4"/>
      <c r="EOC254" s="4"/>
      <c r="EOD254" s="4"/>
      <c r="EOE254" s="4"/>
      <c r="EOF254" s="4"/>
      <c r="EOG254" s="4"/>
      <c r="EOH254" s="4"/>
      <c r="EOI254" s="4"/>
      <c r="EOJ254" s="4"/>
      <c r="EOK254" s="4"/>
      <c r="EOL254" s="4"/>
      <c r="EOM254" s="4"/>
      <c r="EON254" s="4"/>
      <c r="EOO254" s="4"/>
      <c r="EOP254" s="4"/>
      <c r="EOQ254" s="4"/>
      <c r="EOR254" s="4"/>
      <c r="EOS254" s="4"/>
      <c r="EOT254" s="4"/>
      <c r="EOU254" s="4"/>
      <c r="EOV254" s="4"/>
      <c r="EOW254" s="4"/>
      <c r="EOX254" s="4"/>
      <c r="EOY254" s="4"/>
      <c r="EOZ254" s="4"/>
      <c r="EPA254" s="4"/>
      <c r="EPB254" s="4"/>
      <c r="EPC254" s="4"/>
      <c r="EPD254" s="4"/>
      <c r="EPE254" s="4"/>
      <c r="EPF254" s="4"/>
      <c r="EPG254" s="4"/>
      <c r="EPH254" s="4"/>
      <c r="EPI254" s="4"/>
      <c r="EPJ254" s="4"/>
      <c r="EPK254" s="4"/>
      <c r="EPL254" s="4"/>
      <c r="EPM254" s="4"/>
      <c r="EPN254" s="4"/>
      <c r="EPO254" s="4"/>
      <c r="EPP254" s="4"/>
      <c r="EPQ254" s="4"/>
      <c r="EPR254" s="4"/>
      <c r="EPS254" s="4"/>
      <c r="EPT254" s="4"/>
      <c r="EPU254" s="4"/>
      <c r="EPV254" s="4"/>
      <c r="EPW254" s="4"/>
      <c r="EPX254" s="4"/>
      <c r="EPY254" s="4"/>
      <c r="EPZ254" s="4"/>
      <c r="EQA254" s="4"/>
      <c r="EQB254" s="4"/>
      <c r="EQC254" s="4"/>
      <c r="EQD254" s="4"/>
      <c r="EQE254" s="4"/>
      <c r="EQF254" s="4"/>
      <c r="EQG254" s="4"/>
      <c r="EQH254" s="4"/>
      <c r="EQI254" s="4"/>
      <c r="EQJ254" s="4"/>
      <c r="EQK254" s="4"/>
      <c r="EQL254" s="4"/>
      <c r="EQM254" s="4"/>
      <c r="EQN254" s="4"/>
      <c r="EQO254" s="4"/>
      <c r="EQP254" s="4"/>
      <c r="EQQ254" s="4"/>
      <c r="EQR254" s="4"/>
      <c r="EQS254" s="4"/>
      <c r="EQT254" s="4"/>
      <c r="EQU254" s="4"/>
      <c r="EQV254" s="4"/>
      <c r="EQW254" s="4"/>
      <c r="EQX254" s="4"/>
      <c r="EQY254" s="4"/>
      <c r="EQZ254" s="4"/>
      <c r="ERA254" s="4"/>
      <c r="ERB254" s="4"/>
      <c r="ERC254" s="4"/>
      <c r="ERD254" s="4"/>
      <c r="ERE254" s="4"/>
      <c r="ERF254" s="4"/>
      <c r="ERG254" s="4"/>
      <c r="ERH254" s="4"/>
      <c r="ERI254" s="4"/>
      <c r="ERJ254" s="4"/>
      <c r="ERK254" s="4"/>
      <c r="ERL254" s="4"/>
      <c r="ERM254" s="4"/>
      <c r="ERN254" s="4"/>
      <c r="ERO254" s="4"/>
      <c r="ERP254" s="4"/>
      <c r="ERQ254" s="4"/>
      <c r="ERR254" s="4"/>
      <c r="ERS254" s="4"/>
      <c r="ERT254" s="4"/>
      <c r="ERU254" s="4"/>
      <c r="ERV254" s="4"/>
      <c r="ERW254" s="4"/>
      <c r="ERX254" s="4"/>
      <c r="ERY254" s="4"/>
      <c r="ERZ254" s="4"/>
      <c r="ESA254" s="4"/>
      <c r="ESB254" s="4"/>
      <c r="ESC254" s="4"/>
      <c r="ESD254" s="4"/>
      <c r="ESE254" s="4"/>
      <c r="ESF254" s="4"/>
      <c r="ESG254" s="4"/>
      <c r="ESH254" s="4"/>
      <c r="ESI254" s="4"/>
      <c r="ESJ254" s="4"/>
      <c r="ESK254" s="4"/>
      <c r="ESL254" s="4"/>
      <c r="ESM254" s="4"/>
      <c r="ESN254" s="4"/>
      <c r="ESO254" s="4"/>
      <c r="ESP254" s="4"/>
      <c r="ESQ254" s="4"/>
      <c r="ESR254" s="4"/>
      <c r="ESS254" s="4"/>
      <c r="EST254" s="4"/>
      <c r="ESU254" s="4"/>
      <c r="ESV254" s="4"/>
      <c r="ESW254" s="4"/>
      <c r="ESX254" s="4"/>
      <c r="ESY254" s="4"/>
      <c r="ESZ254" s="4"/>
      <c r="ETA254" s="4"/>
      <c r="ETB254" s="4"/>
      <c r="ETC254" s="4"/>
      <c r="ETD254" s="4"/>
      <c r="ETE254" s="4"/>
      <c r="ETF254" s="4"/>
      <c r="ETG254" s="4"/>
      <c r="ETH254" s="4"/>
      <c r="ETI254" s="4"/>
      <c r="ETJ254" s="4"/>
      <c r="ETK254" s="4"/>
      <c r="ETL254" s="4"/>
      <c r="ETM254" s="4"/>
      <c r="ETN254" s="4"/>
      <c r="ETO254" s="4"/>
      <c r="ETP254" s="4"/>
      <c r="ETQ254" s="4"/>
      <c r="ETR254" s="4"/>
      <c r="ETS254" s="4"/>
      <c r="ETT254" s="4"/>
      <c r="ETU254" s="4"/>
      <c r="ETV254" s="4"/>
      <c r="ETW254" s="4"/>
      <c r="ETX254" s="4"/>
      <c r="ETY254" s="4"/>
      <c r="ETZ254" s="4"/>
      <c r="EUA254" s="4"/>
      <c r="EUB254" s="4"/>
      <c r="EUC254" s="4"/>
      <c r="EUD254" s="4"/>
      <c r="EUE254" s="4"/>
      <c r="EUF254" s="4"/>
      <c r="EUG254" s="4"/>
      <c r="EUH254" s="4"/>
      <c r="EUI254" s="4"/>
      <c r="EUJ254" s="4"/>
      <c r="EUK254" s="4"/>
      <c r="EUL254" s="4"/>
      <c r="EUM254" s="4"/>
      <c r="EUN254" s="4"/>
      <c r="EUO254" s="4"/>
      <c r="EUP254" s="4"/>
      <c r="EUQ254" s="4"/>
      <c r="EUR254" s="4"/>
      <c r="EUS254" s="4"/>
      <c r="EUT254" s="4"/>
      <c r="EUU254" s="4"/>
      <c r="EUV254" s="4"/>
      <c r="EUW254" s="4"/>
      <c r="EUX254" s="4"/>
      <c r="EUY254" s="4"/>
      <c r="EUZ254" s="4"/>
      <c r="EVA254" s="4"/>
      <c r="EVB254" s="4"/>
      <c r="EVC254" s="4"/>
      <c r="EVD254" s="4"/>
      <c r="EVE254" s="4"/>
      <c r="EVF254" s="4"/>
      <c r="EVG254" s="4"/>
      <c r="EVH254" s="4"/>
      <c r="EVI254" s="4"/>
      <c r="EVJ254" s="4"/>
      <c r="EVK254" s="4"/>
      <c r="EVL254" s="4"/>
      <c r="EVM254" s="4"/>
      <c r="EVN254" s="4"/>
      <c r="EVO254" s="4"/>
      <c r="EVP254" s="4"/>
      <c r="EVQ254" s="4"/>
      <c r="EVR254" s="4"/>
      <c r="EVS254" s="4"/>
      <c r="EVT254" s="4"/>
      <c r="EVU254" s="4"/>
      <c r="EVV254" s="4"/>
      <c r="EVW254" s="4"/>
      <c r="EVX254" s="4"/>
      <c r="EVY254" s="4"/>
      <c r="EVZ254" s="4"/>
      <c r="EWA254" s="4"/>
      <c r="EWB254" s="4"/>
      <c r="EWC254" s="4"/>
      <c r="EWD254" s="4"/>
      <c r="EWE254" s="4"/>
      <c r="EWF254" s="4"/>
      <c r="EWG254" s="4"/>
      <c r="EWH254" s="4"/>
      <c r="EWI254" s="4"/>
      <c r="EWJ254" s="4"/>
      <c r="EWK254" s="4"/>
      <c r="EWL254" s="4"/>
      <c r="EWM254" s="4"/>
      <c r="EWN254" s="4"/>
      <c r="EWO254" s="4"/>
      <c r="EWP254" s="4"/>
      <c r="EWQ254" s="4"/>
      <c r="EWR254" s="4"/>
      <c r="EWS254" s="4"/>
      <c r="EWT254" s="4"/>
      <c r="EWU254" s="4"/>
      <c r="EWV254" s="4"/>
      <c r="EWW254" s="4"/>
      <c r="EWX254" s="4"/>
      <c r="EWY254" s="4"/>
      <c r="EWZ254" s="4"/>
      <c r="EXA254" s="4"/>
      <c r="EXB254" s="4"/>
      <c r="EXC254" s="4"/>
      <c r="EXD254" s="4"/>
      <c r="EXE254" s="4"/>
      <c r="EXF254" s="4"/>
      <c r="EXG254" s="4"/>
      <c r="EXH254" s="4"/>
      <c r="EXI254" s="4"/>
      <c r="EXJ254" s="4"/>
      <c r="EXK254" s="4"/>
      <c r="EXL254" s="4"/>
      <c r="EXM254" s="4"/>
      <c r="EXN254" s="4"/>
      <c r="EXO254" s="4"/>
      <c r="EXP254" s="4"/>
      <c r="EXQ254" s="4"/>
      <c r="EXR254" s="4"/>
      <c r="EXS254" s="4"/>
      <c r="EXT254" s="4"/>
      <c r="EXU254" s="4"/>
      <c r="EXV254" s="4"/>
      <c r="EXW254" s="4"/>
      <c r="EXX254" s="4"/>
      <c r="EXY254" s="4"/>
      <c r="EXZ254" s="4"/>
      <c r="EYA254" s="4"/>
      <c r="EYB254" s="4"/>
      <c r="EYC254" s="4"/>
      <c r="EYD254" s="4"/>
      <c r="EYE254" s="4"/>
      <c r="EYF254" s="4"/>
      <c r="EYG254" s="4"/>
      <c r="EYH254" s="4"/>
      <c r="EYI254" s="4"/>
      <c r="EYJ254" s="4"/>
      <c r="EYK254" s="4"/>
      <c r="EYL254" s="4"/>
      <c r="EYM254" s="4"/>
      <c r="EYN254" s="4"/>
      <c r="EYO254" s="4"/>
      <c r="EYP254" s="4"/>
      <c r="EYQ254" s="4"/>
      <c r="EYR254" s="4"/>
      <c r="EYS254" s="4"/>
      <c r="EYT254" s="4"/>
      <c r="EYU254" s="4"/>
      <c r="EYV254" s="4"/>
      <c r="EYW254" s="4"/>
      <c r="EYX254" s="4"/>
      <c r="TOX254" s="2"/>
      <c r="TOY254" s="2"/>
      <c r="TOZ254" s="2"/>
      <c r="TPA254" s="2"/>
      <c r="TPB254" s="2"/>
      <c r="TPC254" s="2"/>
      <c r="TPD254" s="2"/>
      <c r="TPE254" s="2"/>
      <c r="TPF254" s="2"/>
      <c r="TPG254" s="2"/>
      <c r="TPH254" s="2"/>
      <c r="TPI254" s="2"/>
      <c r="TPJ254" s="2"/>
      <c r="TPK254" s="2"/>
      <c r="TPL254" s="2"/>
      <c r="TPM254" s="2"/>
      <c r="TPN254" s="2"/>
      <c r="TPO254" s="2"/>
      <c r="TPP254" s="2"/>
      <c r="TPQ254" s="2"/>
      <c r="TPR254" s="2"/>
      <c r="TPS254" s="2"/>
      <c r="TPT254" s="2"/>
      <c r="TPU254" s="2"/>
      <c r="TPV254" s="2"/>
      <c r="TPW254" s="2"/>
      <c r="TPX254" s="2"/>
      <c r="TPY254" s="2"/>
      <c r="TPZ254" s="2"/>
      <c r="TQA254" s="2"/>
      <c r="TQB254" s="2"/>
      <c r="TQC254" s="2"/>
      <c r="TQD254" s="2"/>
      <c r="TQE254" s="2"/>
      <c r="TQF254" s="2"/>
      <c r="TQG254" s="2"/>
      <c r="TQH254" s="2"/>
      <c r="TQI254" s="2"/>
      <c r="TQJ254" s="2"/>
      <c r="TQK254" s="2"/>
      <c r="TQL254" s="2"/>
      <c r="TQM254" s="2"/>
      <c r="TQN254" s="2"/>
      <c r="TQO254" s="2"/>
      <c r="TQP254" s="2"/>
      <c r="TQQ254" s="2"/>
      <c r="TQR254" s="2"/>
      <c r="TQS254" s="2"/>
      <c r="TQT254" s="2"/>
      <c r="TQU254" s="2"/>
      <c r="TQV254" s="2"/>
      <c r="TQW254" s="2"/>
      <c r="TQX254" s="2"/>
      <c r="TQY254" s="2"/>
      <c r="TQZ254" s="2"/>
      <c r="TRA254" s="2"/>
      <c r="TRB254" s="2"/>
      <c r="TRC254" s="2"/>
      <c r="TRD254" s="2"/>
      <c r="TRE254" s="2"/>
      <c r="TRF254" s="2"/>
      <c r="TRG254" s="2"/>
      <c r="TRH254" s="2"/>
      <c r="TRI254" s="2"/>
      <c r="TRJ254" s="2"/>
      <c r="TRK254" s="2"/>
      <c r="TRL254" s="2"/>
      <c r="TRM254" s="2"/>
      <c r="TRN254" s="2"/>
      <c r="TRO254" s="2"/>
      <c r="TRP254" s="2"/>
      <c r="TRQ254" s="2"/>
      <c r="TRR254" s="2"/>
      <c r="TRS254" s="2"/>
      <c r="TRT254" s="2"/>
      <c r="TRU254" s="2"/>
      <c r="TRV254" s="2"/>
      <c r="TRW254" s="2"/>
      <c r="TRX254" s="2"/>
      <c r="TRY254" s="2"/>
      <c r="TRZ254" s="2"/>
      <c r="TSA254" s="2"/>
      <c r="TSB254" s="2"/>
      <c r="TSC254" s="2"/>
      <c r="TSD254" s="2"/>
      <c r="TSE254" s="2"/>
      <c r="TSF254" s="2"/>
      <c r="TSG254" s="2"/>
      <c r="TSH254" s="2"/>
      <c r="TSI254" s="2"/>
      <c r="TSJ254" s="2"/>
      <c r="TSK254" s="2"/>
      <c r="TSL254" s="2"/>
      <c r="TSM254" s="2"/>
      <c r="TSN254" s="2"/>
      <c r="TSO254" s="2"/>
      <c r="TSP254" s="2"/>
      <c r="TSQ254" s="2"/>
      <c r="TSR254" s="2"/>
      <c r="TSS254" s="2"/>
      <c r="TST254" s="2"/>
      <c r="TSU254" s="2"/>
      <c r="TSV254" s="2"/>
      <c r="TSW254" s="2"/>
      <c r="TSX254" s="2"/>
      <c r="TSY254" s="2"/>
      <c r="TSZ254" s="2"/>
      <c r="TTA254" s="2"/>
      <c r="TTB254" s="2"/>
      <c r="TTC254" s="2"/>
      <c r="TTD254" s="2"/>
      <c r="TTE254" s="2"/>
      <c r="TTF254" s="2"/>
      <c r="TTG254" s="2"/>
      <c r="TTH254" s="2"/>
      <c r="TTI254" s="2"/>
      <c r="TTJ254" s="2"/>
      <c r="TTK254" s="2"/>
      <c r="TTL254" s="2"/>
      <c r="TTM254" s="2"/>
      <c r="TTN254" s="2"/>
      <c r="TTO254" s="2"/>
      <c r="TTP254" s="2"/>
      <c r="TTQ254" s="2"/>
      <c r="TTR254" s="2"/>
      <c r="TTS254" s="2"/>
      <c r="TTT254" s="2"/>
      <c r="TTU254" s="2"/>
      <c r="TTV254" s="2"/>
      <c r="TTW254" s="2"/>
      <c r="TTX254" s="2"/>
      <c r="TTY254" s="2"/>
      <c r="TTZ254" s="2"/>
      <c r="TUA254" s="2"/>
      <c r="TUB254" s="2"/>
      <c r="TUC254" s="2"/>
      <c r="TUD254" s="2"/>
      <c r="TUE254" s="2"/>
      <c r="TUF254" s="2"/>
      <c r="TUG254" s="2"/>
      <c r="TUH254" s="2"/>
      <c r="TUI254" s="2"/>
      <c r="TUJ254" s="2"/>
      <c r="TUK254" s="2"/>
      <c r="TUL254" s="2"/>
      <c r="TUM254" s="2"/>
      <c r="TUN254" s="2"/>
      <c r="TUO254" s="2"/>
      <c r="TUP254" s="2"/>
      <c r="TUQ254" s="2"/>
      <c r="TUR254" s="2"/>
      <c r="TUS254" s="2"/>
      <c r="TUT254" s="2"/>
      <c r="TUU254" s="2"/>
      <c r="TUV254" s="2"/>
      <c r="TUW254" s="2"/>
      <c r="TUX254" s="2"/>
      <c r="TUY254" s="2"/>
      <c r="TUZ254" s="2"/>
      <c r="TVA254" s="2"/>
      <c r="TVB254" s="2"/>
      <c r="TVC254" s="2"/>
      <c r="TVD254" s="2"/>
      <c r="TVE254" s="2"/>
      <c r="TVF254" s="2"/>
      <c r="TVG254" s="2"/>
      <c r="TVH254" s="2"/>
      <c r="TVI254" s="2"/>
      <c r="TVJ254" s="2"/>
      <c r="TVK254" s="2"/>
      <c r="TVL254" s="2"/>
      <c r="TVM254" s="2"/>
      <c r="TVN254" s="2"/>
      <c r="TVO254" s="2"/>
      <c r="TVP254" s="2"/>
      <c r="TVQ254" s="2"/>
      <c r="TVR254" s="2"/>
      <c r="TVS254" s="2"/>
      <c r="TVT254" s="2"/>
      <c r="TVU254" s="2"/>
      <c r="TVV254" s="2"/>
      <c r="TVW254" s="2"/>
      <c r="TVX254" s="2"/>
      <c r="TVY254" s="2"/>
      <c r="TVZ254" s="2"/>
      <c r="TWA254" s="2"/>
      <c r="TWB254" s="2"/>
      <c r="TWC254" s="2"/>
      <c r="TWD254" s="2"/>
      <c r="TWE254" s="2"/>
      <c r="TWF254" s="2"/>
      <c r="TWG254" s="2"/>
      <c r="TWH254" s="2"/>
      <c r="TWI254" s="2"/>
      <c r="TWJ254" s="2"/>
      <c r="TWK254" s="2"/>
      <c r="TWL254" s="2"/>
      <c r="TWM254" s="2"/>
      <c r="TWN254" s="2"/>
      <c r="TWO254" s="2"/>
      <c r="TWP254" s="2"/>
      <c r="TWQ254" s="2"/>
      <c r="TWR254" s="2"/>
      <c r="TWS254" s="2"/>
      <c r="TWT254" s="2"/>
      <c r="TWU254" s="2"/>
      <c r="TWV254" s="2"/>
      <c r="TWW254" s="2"/>
      <c r="TWX254" s="2"/>
      <c r="TWY254" s="2"/>
      <c r="TWZ254" s="2"/>
      <c r="TXA254" s="2"/>
      <c r="TXB254" s="2"/>
      <c r="TXC254" s="2"/>
      <c r="TXD254" s="2"/>
      <c r="TXE254" s="2"/>
      <c r="TXF254" s="2"/>
      <c r="TXG254" s="2"/>
      <c r="TXH254" s="2"/>
      <c r="TXI254" s="2"/>
      <c r="TXJ254" s="2"/>
      <c r="TXK254" s="2"/>
      <c r="TXL254" s="2"/>
      <c r="TXM254" s="2"/>
      <c r="TXN254" s="2"/>
      <c r="TXO254" s="2"/>
      <c r="TXP254" s="2"/>
      <c r="TXQ254" s="2"/>
      <c r="TXR254" s="2"/>
      <c r="TXS254" s="2"/>
      <c r="TXT254" s="2"/>
      <c r="TXU254" s="2"/>
      <c r="TXV254" s="2"/>
      <c r="TXW254" s="2"/>
      <c r="TXX254" s="2"/>
      <c r="TXY254" s="2"/>
      <c r="TXZ254" s="2"/>
      <c r="TYA254" s="2"/>
      <c r="TYB254" s="2"/>
      <c r="TYC254" s="2"/>
      <c r="TYD254" s="2"/>
      <c r="TYE254" s="2"/>
      <c r="TYF254" s="2"/>
      <c r="TYG254" s="2"/>
      <c r="TYH254" s="2"/>
      <c r="TYI254" s="2"/>
      <c r="TYJ254" s="2"/>
      <c r="TYK254" s="2"/>
      <c r="TYL254" s="2"/>
      <c r="TYM254" s="2"/>
      <c r="TYN254" s="2"/>
      <c r="TYO254" s="2"/>
      <c r="TYP254" s="2"/>
      <c r="TYQ254" s="2"/>
      <c r="TYR254" s="2"/>
      <c r="TYS254" s="2"/>
      <c r="TYT254" s="2"/>
      <c r="TYU254" s="2"/>
      <c r="TYV254" s="2"/>
      <c r="TYW254" s="2"/>
      <c r="TYX254" s="2"/>
      <c r="TYY254" s="2"/>
      <c r="TYZ254" s="2"/>
      <c r="TZA254" s="2"/>
      <c r="TZB254" s="2"/>
      <c r="TZC254" s="2"/>
      <c r="TZD254" s="2"/>
      <c r="TZE254" s="2"/>
      <c r="TZF254" s="2"/>
      <c r="TZG254" s="2"/>
      <c r="TZH254" s="2"/>
      <c r="TZI254" s="2"/>
      <c r="TZJ254" s="2"/>
      <c r="TZK254" s="2"/>
      <c r="TZL254" s="2"/>
      <c r="TZM254" s="2"/>
      <c r="TZN254" s="2"/>
      <c r="TZO254" s="2"/>
      <c r="TZP254" s="2"/>
      <c r="TZQ254" s="2"/>
      <c r="TZR254" s="2"/>
      <c r="TZS254" s="2"/>
      <c r="TZT254" s="2"/>
      <c r="TZU254" s="2"/>
      <c r="TZV254" s="2"/>
      <c r="TZW254" s="2"/>
      <c r="TZX254" s="2"/>
      <c r="TZY254" s="2"/>
      <c r="TZZ254" s="2"/>
      <c r="UAA254" s="2"/>
      <c r="UAB254" s="2"/>
      <c r="UAC254" s="2"/>
      <c r="UAD254" s="2"/>
      <c r="UAE254" s="2"/>
      <c r="UAF254" s="2"/>
      <c r="UAG254" s="2"/>
      <c r="UAH254" s="2"/>
      <c r="UAI254" s="2"/>
      <c r="UAJ254" s="2"/>
      <c r="UAK254" s="2"/>
      <c r="UAL254" s="2"/>
      <c r="UAM254" s="2"/>
      <c r="UAN254" s="2"/>
      <c r="UAO254" s="2"/>
      <c r="UAP254" s="2"/>
      <c r="UAQ254" s="2"/>
      <c r="UAR254" s="2"/>
      <c r="UAS254" s="2"/>
      <c r="UAT254" s="2"/>
      <c r="UAU254" s="2"/>
      <c r="UAV254" s="2"/>
      <c r="UAW254" s="2"/>
      <c r="UAX254" s="2"/>
      <c r="UAY254" s="2"/>
      <c r="UAZ254" s="2"/>
      <c r="UBA254" s="2"/>
      <c r="UBB254" s="2"/>
      <c r="UBC254" s="2"/>
      <c r="UBD254" s="2"/>
      <c r="UBE254" s="2"/>
      <c r="UBF254" s="2"/>
      <c r="UBG254" s="2"/>
      <c r="UBH254" s="2"/>
      <c r="UBI254" s="2"/>
      <c r="UBJ254" s="2"/>
      <c r="UBK254" s="2"/>
      <c r="UBL254" s="2"/>
      <c r="UBM254" s="2"/>
      <c r="UBN254" s="2"/>
      <c r="UBO254" s="2"/>
      <c r="UBP254" s="2"/>
      <c r="UBQ254" s="2"/>
      <c r="UBR254" s="2"/>
      <c r="UBS254" s="2"/>
      <c r="UBT254" s="2"/>
      <c r="UBU254" s="2"/>
      <c r="UBV254" s="2"/>
      <c r="UBW254" s="2"/>
      <c r="UBX254" s="2"/>
      <c r="UBY254" s="2"/>
      <c r="UBZ254" s="2"/>
      <c r="UCA254" s="2"/>
      <c r="UCB254" s="2"/>
      <c r="UCC254" s="2"/>
      <c r="UCD254" s="2"/>
      <c r="UCE254" s="2"/>
      <c r="UCF254" s="2"/>
      <c r="UCG254" s="2"/>
      <c r="UCH254" s="2"/>
      <c r="UCI254" s="2"/>
      <c r="UCJ254" s="2"/>
      <c r="UCK254" s="2"/>
      <c r="UCL254" s="2"/>
      <c r="UCM254" s="2"/>
      <c r="UCN254" s="2"/>
      <c r="UCO254" s="2"/>
      <c r="UCP254" s="2"/>
      <c r="UCQ254" s="2"/>
      <c r="UCR254" s="2"/>
      <c r="UCS254" s="2"/>
      <c r="UCT254" s="2"/>
      <c r="UCU254" s="2"/>
      <c r="UCV254" s="2"/>
      <c r="UCW254" s="2"/>
      <c r="UCX254" s="2"/>
      <c r="UCY254" s="2"/>
      <c r="UCZ254" s="2"/>
      <c r="UDA254" s="2"/>
      <c r="UDB254" s="2"/>
      <c r="UDC254" s="2"/>
      <c r="UDD254" s="2"/>
      <c r="UDE254" s="2"/>
      <c r="UDF254" s="2"/>
      <c r="UDG254" s="2"/>
      <c r="UDH254" s="2"/>
      <c r="UDI254" s="2"/>
      <c r="UDJ254" s="2"/>
      <c r="UDK254" s="2"/>
      <c r="UDL254" s="2"/>
      <c r="UDM254" s="2"/>
      <c r="UDN254" s="2"/>
      <c r="UDO254" s="2"/>
      <c r="UDP254" s="2"/>
      <c r="UDQ254" s="2"/>
      <c r="UDR254" s="2"/>
      <c r="UDS254" s="2"/>
      <c r="UDT254" s="2"/>
      <c r="UDU254" s="2"/>
      <c r="UDV254" s="2"/>
      <c r="UDW254" s="2"/>
      <c r="UDX254" s="2"/>
      <c r="UDY254" s="2"/>
      <c r="UDZ254" s="2"/>
      <c r="UEA254" s="2"/>
      <c r="UEB254" s="2"/>
      <c r="UEC254" s="2"/>
      <c r="UED254" s="2"/>
      <c r="UEE254" s="2"/>
      <c r="UEF254" s="2"/>
      <c r="UEG254" s="2"/>
      <c r="UEH254" s="2"/>
      <c r="UEI254" s="2"/>
      <c r="UEJ254" s="2"/>
      <c r="UEK254" s="2"/>
      <c r="UEL254" s="2"/>
      <c r="UEM254" s="2"/>
      <c r="UEN254" s="2"/>
      <c r="UEO254" s="2"/>
      <c r="UEP254" s="2"/>
      <c r="UEQ254" s="2"/>
      <c r="UER254" s="2"/>
      <c r="UES254" s="2"/>
      <c r="UET254" s="2"/>
      <c r="UEU254" s="2"/>
      <c r="UEV254" s="2"/>
      <c r="UEW254" s="2"/>
      <c r="UEX254" s="2"/>
      <c r="UEY254" s="2"/>
      <c r="UEZ254" s="2"/>
      <c r="UFA254" s="2"/>
      <c r="UFB254" s="2"/>
      <c r="UFC254" s="2"/>
      <c r="UFD254" s="2"/>
      <c r="UFE254" s="2"/>
      <c r="UFF254" s="2"/>
      <c r="UFG254" s="2"/>
      <c r="UFH254" s="2"/>
      <c r="UFI254" s="2"/>
      <c r="UFJ254" s="2"/>
      <c r="UFK254" s="2"/>
      <c r="UFL254" s="2"/>
      <c r="UFM254" s="2"/>
      <c r="UFN254" s="43"/>
      <c r="UFO254" s="4"/>
      <c r="UFP254" s="4"/>
      <c r="UFQ254" s="4"/>
      <c r="UFR254" s="4"/>
      <c r="UFS254" s="4"/>
      <c r="UFT254" s="4"/>
      <c r="UFU254" s="4"/>
      <c r="UFV254" s="4"/>
      <c r="UFW254" s="4"/>
      <c r="UFX254" s="4"/>
      <c r="UFY254" s="4"/>
      <c r="UFZ254" s="4"/>
      <c r="UGA254" s="4"/>
      <c r="UGB254" s="4"/>
      <c r="UGC254" s="4"/>
      <c r="UGD254" s="4"/>
      <c r="UGE254" s="4"/>
      <c r="UGF254" s="4"/>
      <c r="UGG254" s="4"/>
      <c r="UGH254" s="4"/>
      <c r="UGI254" s="4"/>
      <c r="UGJ254" s="4"/>
      <c r="UGK254" s="4"/>
      <c r="UGL254" s="4"/>
      <c r="UGM254" s="4"/>
      <c r="UGN254" s="4"/>
      <c r="UGO254" s="4"/>
      <c r="UGP254" s="4"/>
      <c r="UGQ254" s="4"/>
      <c r="UGR254" s="4"/>
      <c r="UGS254" s="4"/>
      <c r="UGT254" s="4"/>
      <c r="UGU254" s="4"/>
      <c r="UGV254" s="4"/>
      <c r="UGW254" s="4"/>
      <c r="UGX254" s="4"/>
      <c r="UGY254" s="4"/>
      <c r="UGZ254" s="4"/>
      <c r="UHA254" s="4"/>
      <c r="UHB254" s="4"/>
      <c r="UHC254" s="4"/>
      <c r="UHD254" s="4"/>
      <c r="UHE254" s="4"/>
      <c r="UHF254" s="4"/>
      <c r="UHG254" s="4"/>
      <c r="UHH254" s="4"/>
      <c r="UHI254" s="4"/>
      <c r="UHJ254" s="4"/>
      <c r="UHK254" s="4"/>
      <c r="UHL254" s="4"/>
      <c r="UHM254" s="4"/>
      <c r="UHN254" s="4"/>
      <c r="UHO254" s="4"/>
      <c r="UHP254" s="4"/>
      <c r="UHQ254" s="4"/>
      <c r="UHR254" s="4"/>
      <c r="UHS254" s="4"/>
      <c r="UHT254" s="4"/>
      <c r="UHU254" s="4"/>
      <c r="UHV254" s="4"/>
      <c r="UHW254" s="4"/>
      <c r="UHX254" s="4"/>
      <c r="UHY254" s="4"/>
      <c r="UHZ254" s="4"/>
      <c r="UIA254" s="4"/>
      <c r="UIB254" s="4"/>
      <c r="UIC254" s="4"/>
      <c r="UID254" s="4"/>
      <c r="UIE254" s="4"/>
      <c r="UIF254" s="4"/>
      <c r="UIG254" s="4"/>
      <c r="UIH254" s="4"/>
      <c r="UII254" s="4"/>
      <c r="UIJ254" s="4"/>
      <c r="UIK254" s="4"/>
      <c r="UIL254" s="4"/>
      <c r="UIM254" s="4"/>
      <c r="UIN254" s="4"/>
      <c r="UIO254" s="4"/>
      <c r="UIP254" s="4"/>
      <c r="UIQ254" s="4"/>
      <c r="UIR254" s="4"/>
      <c r="UIS254" s="4"/>
      <c r="UIT254" s="4"/>
      <c r="UIU254" s="4"/>
      <c r="UIV254" s="4"/>
      <c r="UIW254" s="4"/>
      <c r="UIX254" s="4"/>
      <c r="UIY254" s="4"/>
      <c r="UIZ254" s="4"/>
      <c r="UJA254" s="4"/>
      <c r="UJB254" s="4"/>
      <c r="UJC254" s="4"/>
      <c r="UJD254" s="4"/>
      <c r="UJE254" s="4"/>
      <c r="UJF254" s="4"/>
      <c r="UJG254" s="4"/>
      <c r="UJH254" s="4"/>
      <c r="UJI254" s="4"/>
      <c r="UJJ254" s="4"/>
      <c r="UJK254" s="4"/>
      <c r="UJL254" s="4"/>
      <c r="UJM254" s="4"/>
      <c r="UJN254" s="4"/>
      <c r="UJO254" s="4"/>
      <c r="UJP254" s="4"/>
      <c r="UJQ254" s="4"/>
      <c r="UJR254" s="4"/>
      <c r="UJS254" s="4"/>
      <c r="UJT254" s="4"/>
      <c r="UJU254" s="4"/>
      <c r="UJV254" s="4"/>
      <c r="UJW254" s="4"/>
      <c r="UJX254" s="4"/>
      <c r="UJY254" s="4"/>
      <c r="UJZ254" s="4"/>
      <c r="UKA254" s="4"/>
      <c r="UKB254" s="4"/>
      <c r="UKC254" s="4"/>
      <c r="UKD254" s="4"/>
      <c r="UKE254" s="4"/>
      <c r="UKF254" s="4"/>
      <c r="UKG254" s="4"/>
      <c r="UKH254" s="4"/>
      <c r="UKI254" s="4"/>
      <c r="UKJ254" s="4"/>
      <c r="UKK254" s="4"/>
      <c r="UKL254" s="4"/>
      <c r="UKM254" s="4"/>
      <c r="UKN254" s="4"/>
      <c r="UKO254" s="4"/>
      <c r="UKP254" s="4"/>
      <c r="UKQ254" s="4"/>
      <c r="UKR254" s="4"/>
      <c r="UKS254" s="4"/>
      <c r="UKT254" s="4"/>
      <c r="UKU254" s="4"/>
      <c r="UKV254" s="4"/>
      <c r="UKW254" s="4"/>
      <c r="UKX254" s="4"/>
      <c r="UKY254" s="4"/>
      <c r="UKZ254" s="4"/>
      <c r="ULA254" s="4"/>
      <c r="ULB254" s="4"/>
      <c r="ULC254" s="4"/>
      <c r="ULD254" s="4"/>
      <c r="ULE254" s="4"/>
      <c r="ULF254" s="4"/>
      <c r="ULG254" s="4"/>
      <c r="ULH254" s="4"/>
      <c r="ULI254" s="4"/>
      <c r="ULJ254" s="4"/>
      <c r="ULK254" s="4"/>
      <c r="ULL254" s="4"/>
      <c r="ULM254" s="4"/>
      <c r="ULN254" s="4"/>
      <c r="ULO254" s="4"/>
      <c r="ULP254" s="4"/>
      <c r="ULQ254" s="4"/>
      <c r="ULR254" s="4"/>
      <c r="ULS254" s="4"/>
      <c r="ULT254" s="4"/>
      <c r="ULU254" s="4"/>
      <c r="ULV254" s="4"/>
      <c r="ULW254" s="4"/>
      <c r="ULX254" s="4"/>
      <c r="ULY254" s="4"/>
      <c r="ULZ254" s="4"/>
      <c r="UMA254" s="4"/>
      <c r="UMB254" s="4"/>
      <c r="UMC254" s="4"/>
      <c r="UMD254" s="4"/>
      <c r="UME254" s="4"/>
      <c r="UMF254" s="4"/>
      <c r="UMG254" s="4"/>
      <c r="UMH254" s="4"/>
      <c r="UMI254" s="4"/>
      <c r="UMJ254" s="4"/>
      <c r="UMK254" s="4"/>
      <c r="UML254" s="4"/>
      <c r="UMM254" s="4"/>
      <c r="UMN254" s="4"/>
      <c r="UMO254" s="4"/>
      <c r="UMP254" s="4"/>
      <c r="UMQ254" s="4"/>
      <c r="UMR254" s="4"/>
      <c r="UMS254" s="4"/>
      <c r="UMT254" s="4"/>
      <c r="UMU254" s="4"/>
      <c r="UMV254" s="4"/>
      <c r="UMW254" s="4"/>
      <c r="UMX254" s="4"/>
      <c r="UMY254" s="4"/>
      <c r="UMZ254" s="4"/>
      <c r="UNA254" s="4"/>
      <c r="UNB254" s="4"/>
      <c r="UNC254" s="4"/>
      <c r="UND254" s="4"/>
      <c r="UNE254" s="4"/>
      <c r="UNF254" s="4"/>
      <c r="UNG254" s="4"/>
      <c r="UNH254" s="4"/>
      <c r="UNI254" s="4"/>
      <c r="UNJ254" s="4"/>
      <c r="UNK254" s="4"/>
      <c r="UNL254" s="4"/>
      <c r="UNM254" s="4"/>
      <c r="UNN254" s="4"/>
      <c r="UNO254" s="4"/>
      <c r="UNP254" s="4"/>
      <c r="UNQ254" s="4"/>
      <c r="UNR254" s="4"/>
      <c r="UNS254" s="4"/>
      <c r="UNT254" s="4"/>
      <c r="UNU254" s="4"/>
      <c r="UNV254" s="4"/>
      <c r="UNW254" s="4"/>
      <c r="UNX254" s="4"/>
      <c r="UNY254" s="4"/>
      <c r="UNZ254" s="4"/>
      <c r="UOA254" s="4"/>
      <c r="UOB254" s="4"/>
      <c r="UOC254" s="4"/>
      <c r="UOD254" s="4"/>
      <c r="UOE254" s="4"/>
      <c r="UOF254" s="4"/>
      <c r="UOG254" s="4"/>
      <c r="UOH254" s="4"/>
      <c r="UOI254" s="4"/>
      <c r="UOJ254" s="4"/>
      <c r="UOK254" s="4"/>
      <c r="UOL254" s="4"/>
      <c r="UOM254" s="4"/>
      <c r="UON254" s="4"/>
      <c r="UOO254" s="4"/>
      <c r="UOP254" s="4"/>
      <c r="UOQ254" s="4"/>
      <c r="UOR254" s="4"/>
      <c r="UOS254" s="4"/>
      <c r="UOT254" s="4"/>
      <c r="UOU254" s="4"/>
      <c r="UOV254" s="4"/>
      <c r="UOW254" s="4"/>
      <c r="UOX254" s="4"/>
      <c r="UOY254" s="4"/>
      <c r="UOZ254" s="4"/>
      <c r="UPA254" s="4"/>
      <c r="UPB254" s="4"/>
      <c r="UPC254" s="4"/>
      <c r="UPD254" s="4"/>
      <c r="UPE254" s="4"/>
      <c r="UPF254" s="4"/>
      <c r="UPG254" s="4"/>
      <c r="UPH254" s="4"/>
      <c r="UPI254" s="4"/>
      <c r="UPJ254" s="4"/>
      <c r="UPK254" s="4"/>
      <c r="UPL254" s="4"/>
      <c r="UPM254" s="4"/>
      <c r="UPN254" s="4"/>
      <c r="UPO254" s="4"/>
      <c r="UPP254" s="4"/>
      <c r="UPQ254" s="4"/>
      <c r="UPR254" s="4"/>
      <c r="UPS254" s="4"/>
      <c r="UPT254" s="4"/>
      <c r="UPU254" s="4"/>
      <c r="UPV254" s="4"/>
      <c r="UPW254" s="4"/>
      <c r="UPX254" s="4"/>
      <c r="UPY254" s="4"/>
      <c r="UPZ254" s="4"/>
      <c r="UQA254" s="4"/>
      <c r="UQB254" s="4"/>
      <c r="UQC254" s="4"/>
      <c r="UQD254" s="4"/>
      <c r="UQE254" s="4"/>
      <c r="UQF254" s="4"/>
      <c r="UQG254" s="4"/>
      <c r="UQH254" s="4"/>
      <c r="UQI254" s="4"/>
      <c r="UQJ254" s="4"/>
      <c r="UQK254" s="4"/>
      <c r="UQL254" s="4"/>
      <c r="UQM254" s="4"/>
      <c r="UQN254" s="4"/>
      <c r="UQO254" s="4"/>
      <c r="UQP254" s="4"/>
      <c r="UQQ254" s="4"/>
      <c r="UQR254" s="4"/>
      <c r="UQS254" s="4"/>
      <c r="UQT254" s="4"/>
      <c r="UQU254" s="4"/>
      <c r="UQV254" s="4"/>
      <c r="UQW254" s="4"/>
      <c r="UQX254" s="4"/>
      <c r="UQY254" s="4"/>
      <c r="UQZ254" s="4"/>
      <c r="URA254" s="4"/>
      <c r="URB254" s="4"/>
      <c r="URC254" s="4"/>
      <c r="URD254" s="4"/>
      <c r="URE254" s="4"/>
      <c r="URF254" s="4"/>
      <c r="URG254" s="4"/>
      <c r="URH254" s="4"/>
      <c r="URI254" s="4"/>
      <c r="URJ254" s="4"/>
      <c r="URK254" s="4"/>
      <c r="URL254" s="4"/>
      <c r="URM254" s="4"/>
      <c r="URN254" s="4"/>
      <c r="URO254" s="4"/>
      <c r="URP254" s="4"/>
      <c r="URQ254" s="4"/>
      <c r="URR254" s="4"/>
      <c r="URS254" s="4"/>
      <c r="URT254" s="4"/>
      <c r="URU254" s="4"/>
      <c r="URV254" s="4"/>
      <c r="URW254" s="4"/>
      <c r="URX254" s="4"/>
      <c r="URY254" s="4"/>
      <c r="URZ254" s="4"/>
      <c r="USA254" s="4"/>
      <c r="USB254" s="4"/>
      <c r="USC254" s="4"/>
      <c r="USD254" s="4"/>
      <c r="USE254" s="4"/>
      <c r="USF254" s="4"/>
      <c r="USG254" s="4"/>
      <c r="USH254" s="4"/>
      <c r="USI254" s="4"/>
      <c r="USJ254" s="4"/>
      <c r="USK254" s="4"/>
      <c r="USL254" s="4"/>
      <c r="USM254" s="4"/>
      <c r="USN254" s="4"/>
      <c r="USO254" s="4"/>
      <c r="USP254" s="4"/>
      <c r="USQ254" s="4"/>
      <c r="USR254" s="4"/>
      <c r="USS254" s="4"/>
      <c r="UST254" s="4"/>
      <c r="USU254" s="4"/>
      <c r="USV254" s="4"/>
      <c r="USW254" s="4"/>
      <c r="USX254" s="4"/>
      <c r="USY254" s="4"/>
      <c r="USZ254" s="4"/>
      <c r="UTA254" s="4"/>
      <c r="UTB254" s="4"/>
      <c r="UTC254" s="4"/>
      <c r="UTD254" s="4"/>
      <c r="UTE254" s="4"/>
      <c r="UTF254" s="4"/>
      <c r="UTG254" s="4"/>
      <c r="UTH254" s="4"/>
      <c r="UTI254" s="4"/>
      <c r="UTJ254" s="4"/>
      <c r="UTK254" s="4"/>
      <c r="UTL254" s="4"/>
      <c r="UTM254" s="4"/>
      <c r="UTN254" s="4"/>
      <c r="UTO254" s="4"/>
      <c r="UTP254" s="4"/>
      <c r="UTQ254" s="4"/>
      <c r="UTR254" s="4"/>
      <c r="UTS254" s="4"/>
      <c r="UTT254" s="4"/>
      <c r="UTU254" s="4"/>
      <c r="UTV254" s="4"/>
      <c r="UTW254" s="4"/>
      <c r="UTX254" s="4"/>
      <c r="UTY254" s="4"/>
      <c r="UTZ254" s="4"/>
      <c r="UUA254" s="4"/>
      <c r="UUB254" s="4"/>
      <c r="UUC254" s="4"/>
      <c r="UUD254" s="4"/>
      <c r="UUE254" s="4"/>
      <c r="UUF254" s="4"/>
      <c r="UUG254" s="4"/>
      <c r="UUH254" s="4"/>
      <c r="UUI254" s="4"/>
      <c r="UUJ254" s="4"/>
      <c r="UUK254" s="4"/>
      <c r="UUL254" s="4"/>
      <c r="UUM254" s="4"/>
      <c r="UUN254" s="4"/>
      <c r="UUO254" s="4"/>
      <c r="UUP254" s="4"/>
      <c r="UUQ254" s="4"/>
      <c r="UUR254" s="4"/>
      <c r="UUS254" s="4"/>
      <c r="UUT254" s="4"/>
      <c r="UUU254" s="4"/>
      <c r="UUV254" s="4"/>
      <c r="UUW254" s="4"/>
      <c r="UUX254" s="4"/>
      <c r="UUY254" s="4"/>
      <c r="UUZ254" s="4"/>
      <c r="UVA254" s="4"/>
      <c r="UVB254" s="4"/>
      <c r="UVC254" s="4"/>
      <c r="UVD254" s="4"/>
      <c r="UVE254" s="4"/>
      <c r="UVF254" s="4"/>
      <c r="UVG254" s="4"/>
      <c r="UVH254" s="4"/>
      <c r="UVI254" s="4"/>
      <c r="UVJ254" s="4"/>
      <c r="UVK254" s="4"/>
      <c r="UVL254" s="4"/>
      <c r="UVM254" s="4"/>
      <c r="UVN254" s="4"/>
      <c r="UVO254" s="4"/>
      <c r="UVP254" s="4"/>
      <c r="UVQ254" s="4"/>
      <c r="UVR254" s="4"/>
      <c r="UVS254" s="4"/>
      <c r="UVT254" s="4"/>
      <c r="UVU254" s="4"/>
      <c r="UVV254" s="4"/>
      <c r="UVW254" s="4"/>
      <c r="UVX254" s="4"/>
      <c r="UVY254" s="4"/>
      <c r="UVZ254" s="4"/>
      <c r="UWA254" s="4"/>
      <c r="UWB254" s="4"/>
      <c r="UWC254" s="4"/>
      <c r="UWD254" s="4"/>
      <c r="UWE254" s="4"/>
      <c r="UWF254" s="4"/>
      <c r="UWG254" s="4"/>
      <c r="UWH254" s="4"/>
      <c r="UWI254" s="4"/>
      <c r="UWJ254" s="4"/>
      <c r="UWK254" s="4"/>
      <c r="UWL254" s="4"/>
      <c r="UWM254" s="4"/>
      <c r="UWN254" s="4"/>
      <c r="UWO254" s="4"/>
      <c r="UWP254" s="4"/>
      <c r="UWQ254" s="4"/>
      <c r="UWR254" s="4"/>
      <c r="UWS254" s="4"/>
      <c r="UWT254" s="4"/>
      <c r="UWU254" s="4"/>
      <c r="UWV254" s="4"/>
      <c r="UWW254" s="4"/>
      <c r="UWX254" s="4"/>
      <c r="UWY254" s="4"/>
      <c r="UWZ254" s="4"/>
      <c r="UXA254" s="4"/>
      <c r="UXB254" s="4"/>
      <c r="UXC254" s="4"/>
      <c r="UXD254" s="4"/>
      <c r="UXE254" s="4"/>
      <c r="UXF254" s="4"/>
      <c r="UXG254" s="4"/>
      <c r="UXH254" s="4"/>
      <c r="UXI254" s="4"/>
      <c r="UXJ254" s="4"/>
      <c r="UXK254" s="4"/>
      <c r="UXL254" s="4"/>
      <c r="UXM254" s="4"/>
      <c r="UXN254" s="4"/>
      <c r="UXO254" s="4"/>
      <c r="UXP254" s="4"/>
      <c r="UXQ254" s="4"/>
      <c r="UXR254" s="4"/>
      <c r="UXS254" s="4"/>
      <c r="UXT254" s="4"/>
      <c r="UXU254" s="4"/>
      <c r="UXV254" s="4"/>
      <c r="UXW254" s="4"/>
      <c r="UXX254" s="4"/>
      <c r="UXY254" s="4"/>
      <c r="UXZ254" s="4"/>
      <c r="UYA254" s="4"/>
      <c r="UYB254" s="4"/>
      <c r="UYC254" s="4"/>
      <c r="UYD254" s="4"/>
      <c r="UYE254" s="4"/>
      <c r="UYF254" s="4"/>
      <c r="UYG254" s="4"/>
      <c r="UYH254" s="4"/>
      <c r="UYI254" s="4"/>
      <c r="UYJ254" s="4"/>
      <c r="UYK254" s="4"/>
      <c r="UYL254" s="4"/>
      <c r="UYM254" s="4"/>
      <c r="UYN254" s="4"/>
      <c r="UYO254" s="4"/>
      <c r="UYP254" s="4"/>
      <c r="UYQ254" s="4"/>
      <c r="UYR254" s="4"/>
      <c r="UYS254" s="4"/>
      <c r="UYT254" s="4"/>
      <c r="UYU254" s="4"/>
      <c r="UYV254" s="4"/>
      <c r="UYW254" s="4"/>
      <c r="UYX254" s="4"/>
      <c r="UYY254" s="4"/>
      <c r="UYZ254" s="4"/>
      <c r="UZA254" s="4"/>
      <c r="UZB254" s="4"/>
      <c r="UZC254" s="4"/>
      <c r="UZD254" s="4"/>
      <c r="UZE254" s="4"/>
      <c r="UZF254" s="4"/>
      <c r="UZG254" s="4"/>
      <c r="UZH254" s="4"/>
      <c r="UZI254" s="4"/>
      <c r="UZJ254" s="4"/>
      <c r="UZK254" s="4"/>
      <c r="UZL254" s="4"/>
      <c r="UZM254" s="4"/>
      <c r="UZN254" s="4"/>
      <c r="UZO254" s="4"/>
      <c r="UZP254" s="4"/>
      <c r="UZQ254" s="4"/>
      <c r="UZR254" s="4"/>
      <c r="UZS254" s="4"/>
      <c r="UZT254" s="4"/>
      <c r="UZU254" s="4"/>
      <c r="UZV254" s="4"/>
      <c r="UZW254" s="4"/>
      <c r="UZX254" s="4"/>
      <c r="UZY254" s="4"/>
      <c r="UZZ254" s="4"/>
      <c r="VAA254" s="4"/>
      <c r="VAB254" s="4"/>
      <c r="VAC254" s="4"/>
      <c r="VAD254" s="4"/>
      <c r="VAE254" s="4"/>
      <c r="VAF254" s="4"/>
      <c r="VAG254" s="4"/>
      <c r="VAH254" s="4"/>
      <c r="VAI254" s="4"/>
      <c r="VAJ254" s="4"/>
      <c r="VAK254" s="4"/>
      <c r="VAL254" s="4"/>
      <c r="VAM254" s="4"/>
      <c r="VAN254" s="4"/>
      <c r="VAO254" s="4"/>
      <c r="VAP254" s="4"/>
      <c r="VAQ254" s="4"/>
      <c r="VAR254" s="4"/>
      <c r="VAS254" s="4"/>
      <c r="VAT254" s="4"/>
      <c r="VAU254" s="4"/>
      <c r="VAV254" s="4"/>
      <c r="VAW254" s="4"/>
      <c r="VAX254" s="4"/>
      <c r="VAY254" s="4"/>
      <c r="VAZ254" s="4"/>
      <c r="VBA254" s="4"/>
      <c r="VBB254" s="4"/>
      <c r="VBC254" s="4"/>
      <c r="VBD254" s="4"/>
      <c r="VBE254" s="4"/>
      <c r="VBF254" s="4"/>
      <c r="VBG254" s="4"/>
      <c r="VBH254" s="4"/>
      <c r="VBI254" s="4"/>
      <c r="VBJ254" s="4"/>
      <c r="VBK254" s="4"/>
      <c r="VBL254" s="4"/>
      <c r="VBM254" s="4"/>
      <c r="VBN254" s="4"/>
      <c r="VBO254" s="4"/>
      <c r="VBP254" s="4"/>
      <c r="VBQ254" s="4"/>
      <c r="VBR254" s="4"/>
      <c r="VBS254" s="4"/>
      <c r="VBT254" s="4"/>
      <c r="VBU254" s="4"/>
      <c r="VBV254" s="4"/>
      <c r="VBW254" s="4"/>
      <c r="VBX254" s="4"/>
      <c r="VBY254" s="4"/>
      <c r="VBZ254" s="4"/>
      <c r="VCA254" s="4"/>
      <c r="VCB254" s="4"/>
      <c r="VCC254" s="4"/>
      <c r="VCD254" s="4"/>
      <c r="VCE254" s="4"/>
      <c r="VCF254" s="4"/>
      <c r="VCG254" s="4"/>
      <c r="VCH254" s="4"/>
      <c r="VCI254" s="4"/>
      <c r="VCJ254" s="4"/>
      <c r="VCK254" s="4"/>
      <c r="VCL254" s="4"/>
      <c r="VCM254" s="4"/>
      <c r="VCN254" s="4"/>
      <c r="VCO254" s="4"/>
      <c r="VCP254" s="4"/>
      <c r="VCQ254" s="4"/>
      <c r="VCR254" s="4"/>
      <c r="VCS254" s="4"/>
      <c r="VCT254" s="4"/>
      <c r="VCU254" s="4"/>
      <c r="VCV254" s="4"/>
      <c r="VCW254" s="4"/>
      <c r="VCX254" s="4"/>
      <c r="VCY254" s="4"/>
      <c r="VCZ254" s="4"/>
      <c r="VDA254" s="4"/>
      <c r="VDB254" s="4"/>
      <c r="VDC254" s="4"/>
      <c r="VDD254" s="4"/>
      <c r="VDE254" s="4"/>
      <c r="VDF254" s="4"/>
      <c r="VDG254" s="4"/>
      <c r="VDH254" s="4"/>
      <c r="VDI254" s="4"/>
      <c r="VDJ254" s="4"/>
      <c r="VDK254" s="4"/>
      <c r="VDL254" s="4"/>
      <c r="VDM254" s="4"/>
      <c r="VDN254" s="4"/>
      <c r="VDO254" s="4"/>
      <c r="VDP254" s="4"/>
      <c r="VDQ254" s="4"/>
      <c r="VDR254" s="4"/>
      <c r="VDS254" s="4"/>
      <c r="VDT254" s="4"/>
      <c r="VDU254" s="4"/>
      <c r="VDV254" s="4"/>
      <c r="VDW254" s="4"/>
      <c r="VDX254" s="4"/>
      <c r="VDY254" s="4"/>
      <c r="VDZ254" s="4"/>
      <c r="VEA254" s="4"/>
      <c r="VEB254" s="4"/>
      <c r="VEC254" s="4"/>
      <c r="VED254" s="4"/>
      <c r="VEE254" s="4"/>
      <c r="VEF254" s="4"/>
      <c r="VEG254" s="4"/>
      <c r="VEH254" s="4"/>
      <c r="VEI254" s="4"/>
      <c r="VEJ254" s="4"/>
      <c r="VEK254" s="4"/>
      <c r="VEL254" s="4"/>
      <c r="VEM254" s="4"/>
      <c r="VEN254" s="4"/>
      <c r="VEO254" s="4"/>
      <c r="VEP254" s="4"/>
      <c r="VEQ254" s="4"/>
      <c r="VER254" s="4"/>
      <c r="VES254" s="4"/>
      <c r="VET254" s="4"/>
      <c r="VEU254" s="4"/>
      <c r="VEV254" s="4"/>
      <c r="VEW254" s="4"/>
      <c r="VEX254" s="4"/>
      <c r="VEY254" s="4"/>
      <c r="VEZ254" s="4"/>
      <c r="VFA254" s="4"/>
      <c r="VFB254" s="4"/>
      <c r="VFC254" s="4"/>
      <c r="VFD254" s="4"/>
      <c r="VFE254" s="4"/>
      <c r="VFF254" s="4"/>
      <c r="VFG254" s="4"/>
      <c r="VFH254" s="4"/>
      <c r="VFI254" s="4"/>
      <c r="VFJ254" s="4"/>
      <c r="VFK254" s="4"/>
      <c r="VFL254" s="4"/>
      <c r="VFM254" s="4"/>
      <c r="VFN254" s="4"/>
      <c r="VFO254" s="4"/>
      <c r="VFP254" s="4"/>
      <c r="VFQ254" s="4"/>
      <c r="VFR254" s="4"/>
      <c r="VFS254" s="4"/>
      <c r="VFT254" s="4"/>
      <c r="VFU254" s="4"/>
      <c r="VFV254" s="4"/>
      <c r="VFW254" s="4"/>
      <c r="VFX254" s="4"/>
      <c r="VFY254" s="4"/>
      <c r="VFZ254" s="4"/>
      <c r="VGA254" s="4"/>
      <c r="VGB254" s="4"/>
      <c r="VGC254" s="4"/>
      <c r="VGD254" s="4"/>
      <c r="VGE254" s="4"/>
      <c r="VGF254" s="4"/>
      <c r="VGG254" s="4"/>
      <c r="VGH254" s="4"/>
      <c r="VGI254" s="4"/>
      <c r="VGJ254" s="4"/>
      <c r="VGK254" s="4"/>
      <c r="VGL254" s="4"/>
      <c r="VGM254" s="4"/>
      <c r="VGN254" s="4"/>
      <c r="VGO254" s="4"/>
      <c r="VGP254" s="4"/>
      <c r="VGQ254" s="4"/>
      <c r="VGR254" s="4"/>
      <c r="VGS254" s="4"/>
      <c r="VGT254" s="4"/>
      <c r="VGU254" s="4"/>
      <c r="VGV254" s="4"/>
      <c r="VGW254" s="4"/>
      <c r="VGX254" s="4"/>
      <c r="VGY254" s="4"/>
      <c r="VGZ254" s="4"/>
      <c r="VHA254" s="4"/>
      <c r="VHB254" s="4"/>
      <c r="VHC254" s="4"/>
      <c r="VHD254" s="4"/>
      <c r="VHE254" s="4"/>
      <c r="VHF254" s="4"/>
      <c r="VHG254" s="4"/>
      <c r="VHH254" s="4"/>
      <c r="VHI254" s="4"/>
      <c r="VHJ254" s="4"/>
      <c r="VHK254" s="4"/>
      <c r="VHL254" s="4"/>
      <c r="VHM254" s="4"/>
      <c r="VHN254" s="4"/>
      <c r="VHO254" s="4"/>
      <c r="VHP254" s="4"/>
      <c r="VHQ254" s="4"/>
      <c r="VHR254" s="4"/>
      <c r="VHS254" s="4"/>
      <c r="VHT254" s="4"/>
      <c r="VHU254" s="4"/>
      <c r="VHV254" s="4"/>
      <c r="VHW254" s="4"/>
      <c r="VHX254" s="4"/>
      <c r="VHY254" s="4"/>
      <c r="VHZ254" s="4"/>
      <c r="VIA254" s="4"/>
      <c r="VIB254" s="4"/>
      <c r="VIC254" s="4"/>
      <c r="VID254" s="4"/>
      <c r="VIE254" s="4"/>
      <c r="VIF254" s="4"/>
      <c r="VIG254" s="4"/>
      <c r="VIH254" s="4"/>
      <c r="VII254" s="4"/>
      <c r="VIJ254" s="4"/>
      <c r="VIK254" s="4"/>
      <c r="VIL254" s="4"/>
      <c r="VIM254" s="4"/>
      <c r="VIN254" s="4"/>
      <c r="VIO254" s="4"/>
      <c r="VIP254" s="4"/>
      <c r="VIQ254" s="4"/>
      <c r="VIR254" s="4"/>
      <c r="VIS254" s="4"/>
      <c r="VIT254" s="4"/>
      <c r="VIU254" s="4"/>
      <c r="VIV254" s="4"/>
      <c r="VIW254" s="4"/>
      <c r="VIX254" s="4"/>
      <c r="VIY254" s="4"/>
      <c r="VIZ254" s="4"/>
      <c r="VJA254" s="4"/>
      <c r="VJB254" s="4"/>
      <c r="VJC254" s="4"/>
      <c r="VJD254" s="4"/>
      <c r="VJE254" s="4"/>
      <c r="VJF254" s="4"/>
      <c r="VJG254" s="4"/>
      <c r="VJH254" s="4"/>
      <c r="VJI254" s="4"/>
      <c r="VJJ254" s="4"/>
      <c r="VJK254" s="4"/>
      <c r="VJL254" s="4"/>
      <c r="VJM254" s="4"/>
      <c r="VJN254" s="4"/>
      <c r="VJO254" s="4"/>
      <c r="VJP254" s="4"/>
      <c r="VJQ254" s="4"/>
      <c r="VJR254" s="4"/>
      <c r="VJS254" s="4"/>
      <c r="VJT254" s="4"/>
      <c r="VJU254" s="4"/>
      <c r="VJV254" s="4"/>
      <c r="VJW254" s="4"/>
      <c r="VJX254" s="4"/>
      <c r="VJY254" s="4"/>
      <c r="VJZ254" s="4"/>
      <c r="VKA254" s="4"/>
      <c r="VKB254" s="4"/>
      <c r="VKC254" s="4"/>
      <c r="VKD254" s="4"/>
      <c r="VKE254" s="4"/>
      <c r="VKF254" s="4"/>
      <c r="VKG254" s="4"/>
      <c r="VKH254" s="4"/>
      <c r="VKI254" s="4"/>
      <c r="VKJ254" s="4"/>
      <c r="VKK254" s="4"/>
      <c r="VKL254" s="4"/>
      <c r="VKM254" s="4"/>
      <c r="VKN254" s="4"/>
      <c r="VKO254" s="4"/>
      <c r="VKP254" s="4"/>
      <c r="VKQ254" s="4"/>
      <c r="VKR254" s="4"/>
      <c r="VKS254" s="4"/>
      <c r="VKT254" s="4"/>
      <c r="VKU254" s="4"/>
      <c r="VKV254" s="4"/>
      <c r="VKW254" s="4"/>
      <c r="VKX254" s="4"/>
      <c r="VKY254" s="4"/>
      <c r="VKZ254" s="4"/>
      <c r="VLA254" s="4"/>
      <c r="VLB254" s="4"/>
      <c r="VLC254" s="4"/>
      <c r="VLD254" s="4"/>
      <c r="VLE254" s="4"/>
      <c r="VLF254" s="4"/>
      <c r="VLG254" s="4"/>
      <c r="VLH254" s="4"/>
      <c r="VLI254" s="4"/>
      <c r="VLJ254" s="4"/>
      <c r="VLK254" s="4"/>
      <c r="VLL254" s="4"/>
      <c r="VLM254" s="4"/>
      <c r="VLN254" s="4"/>
      <c r="VLO254" s="4"/>
      <c r="VLP254" s="4"/>
      <c r="VLQ254" s="4"/>
      <c r="VLR254" s="4"/>
      <c r="VLS254" s="4"/>
      <c r="VLT254" s="4"/>
      <c r="VLU254" s="4"/>
      <c r="VLV254" s="4"/>
      <c r="VLW254" s="4"/>
      <c r="VLX254" s="4"/>
      <c r="VLY254" s="4"/>
      <c r="VLZ254" s="4"/>
      <c r="VMA254" s="4"/>
      <c r="VMB254" s="4"/>
      <c r="VMC254" s="4"/>
      <c r="VMD254" s="4"/>
      <c r="VME254" s="4"/>
      <c r="VMF254" s="4"/>
      <c r="VMG254" s="4"/>
      <c r="VMH254" s="4"/>
      <c r="VMI254" s="4"/>
      <c r="VMJ254" s="4"/>
      <c r="VMK254" s="4"/>
      <c r="VML254" s="4"/>
      <c r="VMM254" s="4"/>
      <c r="VMN254" s="4"/>
      <c r="VMO254" s="4"/>
      <c r="VMP254" s="4"/>
      <c r="VMQ254" s="4"/>
      <c r="VMR254" s="4"/>
      <c r="VMS254" s="4"/>
      <c r="VMT254" s="4"/>
      <c r="VMU254" s="4"/>
      <c r="VMV254" s="4"/>
      <c r="VMW254" s="4"/>
      <c r="VMX254" s="4"/>
      <c r="VMY254" s="4"/>
      <c r="VMZ254" s="4"/>
      <c r="VNA254" s="4"/>
      <c r="VNB254" s="4"/>
      <c r="VNC254" s="4"/>
      <c r="VND254" s="4"/>
      <c r="VNE254" s="4"/>
      <c r="VNF254" s="4"/>
      <c r="VNG254" s="4"/>
      <c r="VNH254" s="4"/>
      <c r="VNI254" s="4"/>
      <c r="VNJ254" s="4"/>
      <c r="VNK254" s="4"/>
      <c r="VNL254" s="4"/>
      <c r="VNM254" s="4"/>
      <c r="VNN254" s="4"/>
      <c r="VNO254" s="4"/>
      <c r="VNP254" s="4"/>
      <c r="VNQ254" s="4"/>
      <c r="VNR254" s="4"/>
      <c r="VNS254" s="4"/>
      <c r="VNT254" s="4"/>
      <c r="VNU254" s="4"/>
      <c r="VNV254" s="4"/>
      <c r="VNW254" s="4"/>
      <c r="VNX254" s="4"/>
      <c r="VNY254" s="4"/>
      <c r="VNZ254" s="4"/>
      <c r="VOA254" s="4"/>
      <c r="VOB254" s="4"/>
      <c r="VOC254" s="4"/>
      <c r="VOD254" s="4"/>
      <c r="VOE254" s="4"/>
      <c r="VOF254" s="4"/>
      <c r="VOG254" s="4"/>
      <c r="VOH254" s="4"/>
      <c r="VOI254" s="4"/>
      <c r="VOJ254" s="4"/>
      <c r="VOK254" s="4"/>
      <c r="VOL254" s="4"/>
      <c r="VOM254" s="4"/>
      <c r="VON254" s="4"/>
      <c r="VOO254" s="4"/>
      <c r="VOP254" s="4"/>
      <c r="VOQ254" s="4"/>
      <c r="VOR254" s="4"/>
      <c r="VOS254" s="4"/>
      <c r="VOT254" s="4"/>
      <c r="VOU254" s="4"/>
      <c r="VOV254" s="4"/>
      <c r="VOW254" s="4"/>
      <c r="VOX254" s="4"/>
      <c r="VOY254" s="4"/>
      <c r="VOZ254" s="4"/>
      <c r="VPA254" s="4"/>
      <c r="VPB254" s="4"/>
      <c r="VPC254" s="4"/>
      <c r="VPD254" s="4"/>
      <c r="VPE254" s="4"/>
      <c r="VPF254" s="4"/>
      <c r="VPG254" s="4"/>
      <c r="VPH254" s="4"/>
      <c r="VPI254" s="4"/>
      <c r="VPJ254" s="4"/>
      <c r="VPK254" s="4"/>
      <c r="VPL254" s="4"/>
      <c r="VPM254" s="4"/>
      <c r="VPN254" s="4"/>
      <c r="VPO254" s="4"/>
      <c r="VPP254" s="4"/>
      <c r="VPQ254" s="4"/>
      <c r="VPR254" s="4"/>
      <c r="VPS254" s="4"/>
      <c r="VPT254" s="4"/>
      <c r="VPU254" s="4"/>
      <c r="VPV254" s="4"/>
      <c r="VPW254" s="4"/>
      <c r="VPX254" s="4"/>
      <c r="VPY254" s="4"/>
      <c r="VPZ254" s="4"/>
      <c r="VQA254" s="4"/>
      <c r="VQB254" s="4"/>
      <c r="VQC254" s="4"/>
      <c r="VQD254" s="4"/>
      <c r="VQE254" s="4"/>
      <c r="VQF254" s="4"/>
      <c r="VQG254" s="4"/>
      <c r="VQH254" s="4"/>
      <c r="VQI254" s="4"/>
      <c r="VQJ254" s="4"/>
      <c r="VQK254" s="4"/>
      <c r="VQL254" s="4"/>
      <c r="VQM254" s="4"/>
      <c r="VQN254" s="4"/>
      <c r="VQO254" s="4"/>
      <c r="VQP254" s="4"/>
      <c r="VQQ254" s="4"/>
      <c r="VQR254" s="4"/>
      <c r="VQS254" s="4"/>
      <c r="VQT254" s="4"/>
      <c r="VQU254" s="4"/>
      <c r="VQV254" s="4"/>
      <c r="VQW254" s="4"/>
      <c r="VQX254" s="4"/>
      <c r="VQY254" s="4"/>
      <c r="VQZ254" s="4"/>
      <c r="VRA254" s="4"/>
      <c r="VRB254" s="4"/>
      <c r="VRC254" s="4"/>
      <c r="VRD254" s="4"/>
      <c r="VRE254" s="4"/>
      <c r="VRF254" s="4"/>
      <c r="VRG254" s="4"/>
      <c r="VRH254" s="4"/>
      <c r="VRI254" s="4"/>
      <c r="VRJ254" s="4"/>
      <c r="VRK254" s="4"/>
      <c r="VRL254" s="4"/>
      <c r="VRM254" s="4"/>
      <c r="VRN254" s="4"/>
      <c r="VRO254" s="4"/>
      <c r="VRP254" s="4"/>
      <c r="VRQ254" s="4"/>
      <c r="VRR254" s="4"/>
      <c r="VRS254" s="4"/>
      <c r="VRT254" s="4"/>
      <c r="VRU254" s="4"/>
      <c r="VRV254" s="4"/>
      <c r="VRW254" s="4"/>
      <c r="VRX254" s="4"/>
      <c r="VRY254" s="4"/>
      <c r="VRZ254" s="4"/>
      <c r="VSA254" s="4"/>
      <c r="VSB254" s="4"/>
      <c r="VSC254" s="4"/>
      <c r="VSD254" s="4"/>
      <c r="VSE254" s="4"/>
      <c r="VSF254" s="4"/>
      <c r="VSG254" s="4"/>
      <c r="VSH254" s="4"/>
      <c r="VSI254" s="4"/>
      <c r="VSJ254" s="4"/>
      <c r="VSK254" s="4"/>
      <c r="VSL254" s="4"/>
      <c r="VSM254" s="4"/>
      <c r="VSN254" s="4"/>
      <c r="VSO254" s="4"/>
      <c r="VSP254" s="4"/>
      <c r="VSQ254" s="4"/>
      <c r="VSR254" s="4"/>
      <c r="VSS254" s="4"/>
      <c r="VST254" s="4"/>
      <c r="VSU254" s="4"/>
      <c r="VSV254" s="4"/>
      <c r="VSW254" s="4"/>
      <c r="VSX254" s="4"/>
      <c r="VSY254" s="4"/>
      <c r="VSZ254" s="4"/>
      <c r="VTA254" s="4"/>
      <c r="VTB254" s="4"/>
      <c r="VTC254" s="4"/>
      <c r="VTD254" s="4"/>
      <c r="VTE254" s="4"/>
      <c r="VTF254" s="4"/>
      <c r="VTG254" s="4"/>
      <c r="VTH254" s="4"/>
      <c r="VTI254" s="4"/>
      <c r="VTJ254" s="4"/>
      <c r="VTK254" s="4"/>
      <c r="VTL254" s="4"/>
      <c r="VTM254" s="4"/>
      <c r="VTN254" s="4"/>
      <c r="VTO254" s="4"/>
      <c r="VTP254" s="4"/>
      <c r="VTQ254" s="4"/>
      <c r="VTR254" s="4"/>
      <c r="VTS254" s="4"/>
      <c r="VTT254" s="4"/>
      <c r="VTU254" s="4"/>
      <c r="VTV254" s="4"/>
      <c r="VTW254" s="4"/>
      <c r="VTX254" s="4"/>
      <c r="VTY254" s="4"/>
      <c r="VTZ254" s="4"/>
      <c r="VUA254" s="4"/>
      <c r="VUB254" s="4"/>
      <c r="VUC254" s="4"/>
      <c r="VUD254" s="4"/>
      <c r="VUE254" s="4"/>
      <c r="VUF254" s="4"/>
      <c r="VUG254" s="4"/>
      <c r="VUH254" s="4"/>
      <c r="VUI254" s="4"/>
      <c r="VUJ254" s="4"/>
      <c r="VUK254" s="4"/>
      <c r="VUL254" s="4"/>
      <c r="VUM254" s="4"/>
      <c r="VUN254" s="4"/>
      <c r="VUO254" s="4"/>
      <c r="VUP254" s="4"/>
      <c r="VUQ254" s="4"/>
      <c r="VUR254" s="4"/>
      <c r="VUS254" s="4"/>
      <c r="VUT254" s="4"/>
      <c r="VUU254" s="4"/>
      <c r="VUV254" s="4"/>
      <c r="VUW254" s="4"/>
      <c r="VUX254" s="4"/>
      <c r="VUY254" s="4"/>
      <c r="VUZ254" s="4"/>
      <c r="VVA254" s="4"/>
      <c r="VVB254" s="4"/>
      <c r="VVC254" s="4"/>
      <c r="VVD254" s="4"/>
      <c r="VVE254" s="4"/>
      <c r="VVF254" s="4"/>
      <c r="VVG254" s="4"/>
      <c r="VVH254" s="4"/>
      <c r="VVI254" s="4"/>
      <c r="VVJ254" s="4"/>
      <c r="VVK254" s="4"/>
      <c r="VVL254" s="4"/>
      <c r="VVM254" s="4"/>
      <c r="VVN254" s="4"/>
      <c r="VVO254" s="4"/>
      <c r="VVP254" s="4"/>
      <c r="VVQ254" s="4"/>
      <c r="VVR254" s="4"/>
      <c r="VVS254" s="4"/>
      <c r="VVT254" s="4"/>
      <c r="VVU254" s="4"/>
      <c r="VVV254" s="4"/>
      <c r="VVW254" s="4"/>
      <c r="VVX254" s="4"/>
      <c r="VVY254" s="4"/>
      <c r="VVZ254" s="4"/>
      <c r="VWA254" s="4"/>
      <c r="VWB254" s="4"/>
      <c r="VWC254" s="4"/>
      <c r="VWD254" s="4"/>
      <c r="VWE254" s="4"/>
      <c r="VWF254" s="4"/>
      <c r="VWG254" s="4"/>
      <c r="VWH254" s="4"/>
      <c r="VWI254" s="4"/>
      <c r="VWJ254" s="4"/>
      <c r="VWK254" s="4"/>
      <c r="VWL254" s="4"/>
      <c r="VWM254" s="4"/>
      <c r="VWN254" s="4"/>
      <c r="VWO254" s="4"/>
      <c r="VWP254" s="4"/>
      <c r="VWQ254" s="4"/>
      <c r="VWR254" s="4"/>
      <c r="VWS254" s="4"/>
      <c r="VWT254" s="4"/>
      <c r="VWU254" s="4"/>
      <c r="VWV254" s="4"/>
      <c r="VWW254" s="4"/>
      <c r="VWX254" s="4"/>
      <c r="VWY254" s="4"/>
      <c r="VWZ254" s="4"/>
      <c r="VXA254" s="4"/>
      <c r="VXB254" s="4"/>
      <c r="VXC254" s="4"/>
      <c r="VXD254" s="4"/>
      <c r="VXE254" s="4"/>
      <c r="VXF254" s="4"/>
      <c r="VXG254" s="4"/>
      <c r="VXH254" s="4"/>
      <c r="VXI254" s="4"/>
      <c r="VXJ254" s="4"/>
      <c r="VXK254" s="4"/>
      <c r="VXL254" s="4"/>
      <c r="VXM254" s="4"/>
      <c r="VXN254" s="4"/>
      <c r="VXO254" s="4"/>
      <c r="VXP254" s="4"/>
      <c r="VXQ254" s="4"/>
      <c r="VXR254" s="4"/>
      <c r="VXS254" s="4"/>
      <c r="VXT254" s="4"/>
      <c r="VXU254" s="4"/>
      <c r="VXV254" s="4"/>
      <c r="VXW254" s="4"/>
      <c r="VXX254" s="4"/>
      <c r="VXY254" s="4"/>
      <c r="VXZ254" s="4"/>
      <c r="VYA254" s="4"/>
      <c r="VYB254" s="4"/>
      <c r="VYC254" s="4"/>
      <c r="VYD254" s="4"/>
      <c r="VYE254" s="4"/>
      <c r="VYF254" s="4"/>
      <c r="VYG254" s="4"/>
      <c r="VYH254" s="4"/>
      <c r="VYI254" s="4"/>
      <c r="VYJ254" s="4"/>
      <c r="VYK254" s="4"/>
      <c r="VYL254" s="4"/>
      <c r="VYM254" s="4"/>
      <c r="VYN254" s="4"/>
      <c r="VYO254" s="4"/>
      <c r="VYP254" s="4"/>
      <c r="VYQ254" s="4"/>
      <c r="VYR254" s="4"/>
      <c r="VYS254" s="4"/>
      <c r="VYT254" s="4"/>
      <c r="VYU254" s="4"/>
      <c r="VYV254" s="4"/>
      <c r="VYW254" s="4"/>
      <c r="VYX254" s="4"/>
      <c r="VYY254" s="4"/>
      <c r="VYZ254" s="4"/>
      <c r="VZA254" s="4"/>
      <c r="VZB254" s="4"/>
      <c r="VZC254" s="4"/>
      <c r="VZD254" s="4"/>
      <c r="VZE254" s="4"/>
      <c r="VZF254" s="4"/>
      <c r="VZG254" s="4"/>
      <c r="VZH254" s="4"/>
      <c r="VZI254" s="4"/>
      <c r="VZJ254" s="4"/>
      <c r="VZK254" s="4"/>
      <c r="VZL254" s="4"/>
      <c r="VZM254" s="4"/>
      <c r="VZN254" s="4"/>
      <c r="VZO254" s="4"/>
      <c r="VZP254" s="4"/>
      <c r="VZQ254" s="4"/>
      <c r="VZR254" s="4"/>
      <c r="VZS254" s="4"/>
      <c r="VZT254" s="4"/>
      <c r="VZU254" s="4"/>
      <c r="VZV254" s="4"/>
      <c r="VZW254" s="4"/>
      <c r="VZX254" s="4"/>
      <c r="VZY254" s="4"/>
      <c r="VZZ254" s="4"/>
      <c r="WAA254" s="4"/>
      <c r="WAB254" s="4"/>
      <c r="WAC254" s="4"/>
      <c r="WAD254" s="4"/>
      <c r="WAE254" s="4"/>
      <c r="WAF254" s="4"/>
      <c r="WAG254" s="4"/>
      <c r="WAH254" s="4"/>
      <c r="WAI254" s="4"/>
      <c r="WAJ254" s="4"/>
      <c r="WAK254" s="4"/>
      <c r="WAL254" s="4"/>
      <c r="WAM254" s="4"/>
      <c r="WAN254" s="4"/>
      <c r="WAO254" s="4"/>
      <c r="WAP254" s="4"/>
      <c r="WAQ254" s="4"/>
      <c r="WAR254" s="4"/>
      <c r="WAS254" s="4"/>
      <c r="WAT254" s="4"/>
      <c r="WAU254" s="4"/>
      <c r="WAV254" s="4"/>
      <c r="WAW254" s="4"/>
      <c r="WAX254" s="4"/>
      <c r="WAY254" s="4"/>
      <c r="WAZ254" s="4"/>
      <c r="WBA254" s="4"/>
      <c r="WBB254" s="4"/>
      <c r="WBC254" s="4"/>
      <c r="WBD254" s="4"/>
      <c r="WBE254" s="4"/>
      <c r="WBF254" s="4"/>
      <c r="WBG254" s="4"/>
      <c r="WBH254" s="4"/>
      <c r="WBI254" s="4"/>
      <c r="WBJ254" s="4"/>
      <c r="WBK254" s="4"/>
      <c r="WBL254" s="4"/>
      <c r="WBM254" s="4"/>
      <c r="WBN254" s="4"/>
      <c r="WBO254" s="4"/>
      <c r="WBP254" s="4"/>
      <c r="WBQ254" s="4"/>
      <c r="WBR254" s="4"/>
      <c r="WBS254" s="4"/>
      <c r="WBT254" s="4"/>
      <c r="WBU254" s="4"/>
      <c r="WBV254" s="4"/>
      <c r="WBW254" s="4"/>
      <c r="WBX254" s="4"/>
      <c r="WBY254" s="4"/>
      <c r="WBZ254" s="4"/>
      <c r="WCA254" s="4"/>
      <c r="WCB254" s="4"/>
      <c r="WCC254" s="4"/>
      <c r="WCD254" s="4"/>
      <c r="WCE254" s="4"/>
      <c r="WCF254" s="4"/>
      <c r="WCG254" s="4"/>
      <c r="WCH254" s="4"/>
      <c r="WCI254" s="4"/>
      <c r="WCJ254" s="4"/>
      <c r="WCK254" s="4"/>
      <c r="WCL254" s="4"/>
      <c r="WCM254" s="4"/>
      <c r="WCN254" s="4"/>
      <c r="WCO254" s="4"/>
      <c r="WCP254" s="4"/>
      <c r="WCQ254" s="4"/>
      <c r="WCR254" s="4"/>
      <c r="WCS254" s="4"/>
      <c r="WCT254" s="4"/>
      <c r="WCU254" s="4"/>
      <c r="WCV254" s="4"/>
      <c r="WCW254" s="4"/>
      <c r="WCX254" s="4"/>
      <c r="WCY254" s="4"/>
      <c r="WCZ254" s="4"/>
      <c r="WDA254" s="4"/>
      <c r="WDB254" s="4"/>
      <c r="WDC254" s="4"/>
      <c r="WDD254" s="4"/>
      <c r="WDE254" s="4"/>
      <c r="WDF254" s="4"/>
      <c r="WDG254" s="4"/>
      <c r="WDH254" s="4"/>
      <c r="WDI254" s="4"/>
      <c r="WDJ254" s="4"/>
      <c r="WDK254" s="4"/>
      <c r="WDL254" s="4"/>
      <c r="WDM254" s="4"/>
      <c r="WDN254" s="4"/>
      <c r="WDO254" s="4"/>
      <c r="WDP254" s="4"/>
      <c r="WDQ254" s="4"/>
      <c r="WDR254" s="4"/>
      <c r="WDS254" s="4"/>
      <c r="WDT254" s="4"/>
      <c r="WDU254" s="4"/>
      <c r="WDV254" s="4"/>
      <c r="WDW254" s="4"/>
      <c r="WDX254" s="4"/>
      <c r="WDY254" s="4"/>
      <c r="WDZ254" s="4"/>
      <c r="WEA254" s="4"/>
      <c r="WEB254" s="4"/>
      <c r="WEC254" s="4"/>
      <c r="WED254" s="4"/>
      <c r="WEE254" s="4"/>
      <c r="WEF254" s="4"/>
      <c r="WEG254" s="4"/>
      <c r="WEH254" s="4"/>
      <c r="WEI254" s="4"/>
      <c r="WEJ254" s="4"/>
      <c r="WEK254" s="4"/>
      <c r="WEL254" s="4"/>
      <c r="WEM254" s="4"/>
      <c r="WEN254" s="4"/>
      <c r="WEO254" s="4"/>
      <c r="WEP254" s="4"/>
      <c r="WEQ254" s="4"/>
      <c r="WER254" s="4"/>
      <c r="WES254" s="4"/>
      <c r="WET254" s="4"/>
      <c r="WEU254" s="4"/>
      <c r="WEV254" s="4"/>
      <c r="WEW254" s="4"/>
      <c r="WEX254" s="4"/>
      <c r="WEY254" s="4"/>
      <c r="WEZ254" s="4"/>
      <c r="WFA254" s="4"/>
      <c r="WFB254" s="4"/>
      <c r="WFC254" s="4"/>
      <c r="WFD254" s="4"/>
      <c r="WFE254" s="4"/>
      <c r="WFF254" s="4"/>
      <c r="WFG254" s="4"/>
      <c r="WFH254" s="4"/>
      <c r="WFI254" s="4"/>
      <c r="WFJ254" s="4"/>
      <c r="WFK254" s="4"/>
      <c r="WFL254" s="4"/>
      <c r="WFM254" s="4"/>
      <c r="WFN254" s="4"/>
      <c r="WFO254" s="4"/>
      <c r="WFP254" s="4"/>
      <c r="WFQ254" s="4"/>
      <c r="WFR254" s="4"/>
      <c r="WFS254" s="4"/>
      <c r="WFT254" s="4"/>
      <c r="WFU254" s="4"/>
      <c r="WFV254" s="4"/>
      <c r="WFW254" s="4"/>
      <c r="WFX254" s="4"/>
      <c r="WFY254" s="4"/>
      <c r="WFZ254" s="4"/>
      <c r="WGA254" s="4"/>
      <c r="WGB254" s="4"/>
      <c r="WGC254" s="4"/>
      <c r="WGD254" s="4"/>
      <c r="WGE254" s="4"/>
      <c r="WGF254" s="4"/>
      <c r="WGG254" s="4"/>
      <c r="WGH254" s="4"/>
      <c r="WGI254" s="4"/>
      <c r="WGJ254" s="4"/>
      <c r="WGK254" s="4"/>
      <c r="WGL254" s="4"/>
      <c r="WGM254" s="4"/>
      <c r="WGN254" s="4"/>
      <c r="WGO254" s="4"/>
      <c r="WGP254" s="4"/>
      <c r="WGQ254" s="4"/>
      <c r="WGR254" s="4"/>
      <c r="WGS254" s="4"/>
      <c r="WGT254" s="4"/>
      <c r="WGU254" s="4"/>
      <c r="WGV254" s="4"/>
      <c r="WGW254" s="4"/>
      <c r="WGX254" s="4"/>
      <c r="WGY254" s="4"/>
      <c r="WGZ254" s="4"/>
      <c r="WHA254" s="4"/>
      <c r="WHB254" s="4"/>
      <c r="WHC254" s="4"/>
      <c r="WHD254" s="4"/>
      <c r="WHE254" s="4"/>
      <c r="WHF254" s="4"/>
      <c r="WHG254" s="4"/>
      <c r="WHH254" s="4"/>
      <c r="WHI254" s="4"/>
      <c r="WHJ254" s="4"/>
      <c r="WHK254" s="4"/>
      <c r="WHL254" s="4"/>
      <c r="WHM254" s="4"/>
      <c r="WHN254" s="4"/>
      <c r="WHO254" s="4"/>
      <c r="WHP254" s="4"/>
      <c r="WHQ254" s="4"/>
      <c r="WHR254" s="4"/>
      <c r="WHS254" s="4"/>
      <c r="WHT254" s="4"/>
      <c r="WHU254" s="4"/>
      <c r="WHV254" s="4"/>
      <c r="WHW254" s="4"/>
      <c r="WHX254" s="4"/>
      <c r="WHY254" s="4"/>
      <c r="WHZ254" s="4"/>
      <c r="WIA254" s="4"/>
      <c r="WIB254" s="4"/>
      <c r="WIC254" s="4"/>
      <c r="WID254" s="4"/>
      <c r="WIE254" s="4"/>
      <c r="WIF254" s="4"/>
      <c r="WIG254" s="4"/>
      <c r="WIH254" s="4"/>
      <c r="WII254" s="4"/>
      <c r="WIJ254" s="4"/>
      <c r="WIK254" s="4"/>
      <c r="WIL254" s="4"/>
      <c r="WIM254" s="4"/>
      <c r="WIN254" s="4"/>
      <c r="WIO254" s="4"/>
      <c r="WIP254" s="4"/>
      <c r="WIQ254" s="4"/>
      <c r="WIR254" s="4"/>
      <c r="WIS254" s="4"/>
      <c r="WIT254" s="4"/>
      <c r="WIU254" s="4"/>
      <c r="WIV254" s="4"/>
      <c r="WIW254" s="4"/>
      <c r="WIX254" s="4"/>
      <c r="WIY254" s="4"/>
      <c r="WIZ254" s="4"/>
      <c r="WJA254" s="4"/>
      <c r="WJB254" s="4"/>
      <c r="WJC254" s="4"/>
      <c r="WJD254" s="4"/>
      <c r="WJE254" s="4"/>
      <c r="WJF254" s="4"/>
      <c r="WJG254" s="4"/>
      <c r="WJH254" s="4"/>
      <c r="WJI254" s="4"/>
      <c r="WJJ254" s="4"/>
      <c r="WJK254" s="4"/>
      <c r="WJL254" s="4"/>
      <c r="WJM254" s="4"/>
      <c r="WJN254" s="4"/>
      <c r="WJO254" s="4"/>
      <c r="WJP254" s="4"/>
      <c r="WJQ254" s="4"/>
      <c r="WJR254" s="4"/>
      <c r="WJS254" s="4"/>
      <c r="WJT254" s="4"/>
      <c r="WJU254" s="4"/>
      <c r="WJV254" s="4"/>
      <c r="WJW254" s="4"/>
      <c r="WJX254" s="4"/>
      <c r="WJY254" s="4"/>
      <c r="WJZ254" s="4"/>
      <c r="WKA254" s="4"/>
      <c r="WKB254" s="4"/>
      <c r="WKC254" s="4"/>
      <c r="WKD254" s="4"/>
      <c r="WKE254" s="4"/>
      <c r="WKF254" s="4"/>
      <c r="WKG254" s="4"/>
      <c r="WKH254" s="4"/>
      <c r="WKI254" s="4"/>
      <c r="WKJ254" s="4"/>
      <c r="WKK254" s="4"/>
      <c r="WKL254" s="4"/>
      <c r="WKM254" s="4"/>
      <c r="WKN254" s="4"/>
      <c r="WKO254" s="4"/>
      <c r="WKP254" s="4"/>
      <c r="WKQ254" s="4"/>
      <c r="WKR254" s="4"/>
      <c r="WKS254" s="4"/>
      <c r="WKT254" s="4"/>
      <c r="WKU254" s="4"/>
      <c r="WKV254" s="4"/>
      <c r="WKW254" s="4"/>
      <c r="WKX254" s="4"/>
      <c r="WKY254" s="4"/>
      <c r="WKZ254" s="4"/>
      <c r="WLA254" s="4"/>
      <c r="WLB254" s="4"/>
      <c r="WLC254" s="4"/>
      <c r="WLD254" s="4"/>
      <c r="WLE254" s="4"/>
      <c r="WLF254" s="4"/>
      <c r="WLG254" s="4"/>
      <c r="WLH254" s="4"/>
      <c r="WLI254" s="4"/>
      <c r="WLJ254" s="4"/>
      <c r="WLK254" s="4"/>
      <c r="WLL254" s="4"/>
      <c r="WLM254" s="4"/>
      <c r="WLN254" s="4"/>
      <c r="WLO254" s="4"/>
      <c r="WLP254" s="4"/>
      <c r="WLQ254" s="4"/>
      <c r="WLR254" s="4"/>
      <c r="WLS254" s="4"/>
      <c r="WLT254" s="4"/>
      <c r="WLU254" s="4"/>
      <c r="WLV254" s="4"/>
      <c r="WLW254" s="4"/>
      <c r="WLX254" s="4"/>
      <c r="WLY254" s="4"/>
      <c r="WLZ254" s="4"/>
      <c r="WMA254" s="4"/>
      <c r="WMB254" s="4"/>
      <c r="WMC254" s="4"/>
      <c r="WMD254" s="4"/>
      <c r="WME254" s="4"/>
      <c r="WMF254" s="4"/>
      <c r="WMG254" s="4"/>
      <c r="WMH254" s="4"/>
      <c r="WMI254" s="4"/>
      <c r="WMJ254" s="4"/>
      <c r="WMK254" s="4"/>
      <c r="WML254" s="4"/>
      <c r="WMM254" s="4"/>
      <c r="WMN254" s="4"/>
      <c r="WMO254" s="4"/>
      <c r="WMP254" s="4"/>
      <c r="WMQ254" s="4"/>
      <c r="WMR254" s="4"/>
      <c r="WMS254" s="4"/>
      <c r="WMT254" s="4"/>
      <c r="WMU254" s="4"/>
      <c r="WMV254" s="4"/>
      <c r="WMW254" s="4"/>
      <c r="WMX254" s="4"/>
      <c r="WMY254" s="4"/>
      <c r="WMZ254" s="4"/>
      <c r="WNA254" s="4"/>
      <c r="WNB254" s="4"/>
      <c r="WNC254" s="4"/>
      <c r="WND254" s="4"/>
      <c r="WNE254" s="4"/>
      <c r="WNF254" s="4"/>
      <c r="WNG254" s="4"/>
      <c r="WNH254" s="4"/>
      <c r="WNI254" s="4"/>
      <c r="WNJ254" s="4"/>
      <c r="WNK254" s="4"/>
      <c r="WNL254" s="4"/>
      <c r="WNM254" s="4"/>
      <c r="WNN254" s="4"/>
      <c r="WNO254" s="4"/>
      <c r="WNP254" s="4"/>
      <c r="WNQ254" s="4"/>
      <c r="WNR254" s="4"/>
      <c r="WNS254" s="4"/>
      <c r="WNT254" s="4"/>
      <c r="WNU254" s="4"/>
      <c r="WNV254" s="4"/>
      <c r="WNW254" s="4"/>
      <c r="WNX254" s="4"/>
      <c r="WNY254" s="4"/>
      <c r="WNZ254" s="4"/>
      <c r="WOA254" s="4"/>
      <c r="WOB254" s="4"/>
      <c r="WOC254" s="4"/>
      <c r="WOD254" s="4"/>
      <c r="WOE254" s="4"/>
      <c r="WOF254" s="4"/>
      <c r="WOG254" s="4"/>
      <c r="WOH254" s="4"/>
      <c r="WOI254" s="4"/>
      <c r="WOJ254" s="4"/>
      <c r="WOK254" s="4"/>
      <c r="WOL254" s="4"/>
      <c r="WOM254" s="4"/>
      <c r="WON254" s="4"/>
      <c r="WOO254" s="4"/>
      <c r="WOP254" s="4"/>
      <c r="WOQ254" s="4"/>
      <c r="WOR254" s="4"/>
      <c r="WOS254" s="4"/>
      <c r="WOT254" s="4"/>
      <c r="WOU254" s="4"/>
      <c r="WOV254" s="4"/>
      <c r="WOW254" s="4"/>
      <c r="WOX254" s="4"/>
      <c r="WOY254" s="4"/>
      <c r="WOZ254" s="4"/>
      <c r="WPA254" s="4"/>
      <c r="WPB254" s="4"/>
      <c r="WPC254" s="4"/>
      <c r="WPD254" s="4"/>
      <c r="WPE254" s="4"/>
      <c r="WPF254" s="4"/>
      <c r="WPG254" s="4"/>
      <c r="WPH254" s="4"/>
      <c r="WPI254" s="4"/>
      <c r="WPJ254" s="4"/>
      <c r="WPK254" s="4"/>
      <c r="WPL254" s="4"/>
      <c r="WPM254" s="4"/>
      <c r="WPN254" s="4"/>
      <c r="WPO254" s="4"/>
      <c r="WPP254" s="4"/>
      <c r="WPQ254" s="4"/>
      <c r="WPR254" s="4"/>
      <c r="WPS254" s="4"/>
      <c r="WPT254" s="4"/>
      <c r="WPU254" s="4"/>
      <c r="WPV254" s="4"/>
      <c r="WPW254" s="4"/>
      <c r="WPX254" s="4"/>
      <c r="WPY254" s="4"/>
      <c r="WPZ254" s="4"/>
      <c r="WQA254" s="4"/>
      <c r="WQB254" s="4"/>
      <c r="WQC254" s="4"/>
      <c r="WQD254" s="4"/>
      <c r="WQE254" s="4"/>
      <c r="WQF254" s="4"/>
      <c r="WQG254" s="4"/>
      <c r="WQH254" s="4"/>
      <c r="WQI254" s="4"/>
      <c r="WQJ254" s="4"/>
      <c r="WQK254" s="4"/>
      <c r="WQL254" s="4"/>
      <c r="WQM254" s="4"/>
      <c r="WQN254" s="4"/>
      <c r="WQO254" s="4"/>
      <c r="WQP254" s="4"/>
      <c r="WQQ254" s="4"/>
      <c r="WQR254" s="4"/>
      <c r="WQS254" s="4"/>
      <c r="WQT254" s="4"/>
      <c r="WQU254" s="4"/>
      <c r="WQV254" s="4"/>
      <c r="WQW254" s="4"/>
      <c r="WQX254" s="4"/>
      <c r="WQY254" s="4"/>
      <c r="WQZ254" s="4"/>
      <c r="WRA254" s="4"/>
      <c r="WRB254" s="4"/>
      <c r="WRC254" s="4"/>
      <c r="WRD254" s="4"/>
      <c r="WRE254" s="4"/>
      <c r="WRF254" s="4"/>
      <c r="WRG254" s="4"/>
      <c r="WRH254" s="4"/>
      <c r="WRI254" s="4"/>
      <c r="WRJ254" s="4"/>
      <c r="WRK254" s="4"/>
      <c r="WRL254" s="4"/>
      <c r="WRM254" s="4"/>
      <c r="WRN254" s="4"/>
      <c r="WRO254" s="4"/>
      <c r="WRP254" s="4"/>
      <c r="WRQ254" s="4"/>
      <c r="WRR254" s="4"/>
      <c r="WRS254" s="4"/>
      <c r="WRT254" s="4"/>
      <c r="WRU254" s="4"/>
      <c r="WRV254" s="4"/>
      <c r="WRW254" s="4"/>
      <c r="WRX254" s="4"/>
      <c r="WRY254" s="4"/>
      <c r="WRZ254" s="4"/>
      <c r="WSA254" s="4"/>
      <c r="WSB254" s="4"/>
      <c r="WSC254" s="4"/>
      <c r="WSD254" s="4"/>
      <c r="WSE254" s="4"/>
      <c r="WSF254" s="4"/>
      <c r="WSG254" s="4"/>
      <c r="WSH254" s="4"/>
      <c r="WSI254" s="4"/>
      <c r="WSJ254" s="4"/>
      <c r="WSK254" s="4"/>
      <c r="WSL254" s="4"/>
      <c r="WSM254" s="4"/>
      <c r="WSN254" s="4"/>
      <c r="WSO254" s="4"/>
      <c r="WSP254" s="4"/>
      <c r="WSQ254" s="4"/>
      <c r="WSR254" s="4"/>
      <c r="WSS254" s="4"/>
      <c r="WST254" s="4"/>
      <c r="WSU254" s="4"/>
      <c r="WSV254" s="4"/>
      <c r="WSW254" s="4"/>
      <c r="WSX254" s="4"/>
      <c r="WSY254" s="4"/>
      <c r="WSZ254" s="4"/>
      <c r="WTA254" s="4"/>
      <c r="WTB254" s="4"/>
      <c r="WTC254" s="4"/>
      <c r="WTD254" s="4"/>
      <c r="WTE254" s="4"/>
      <c r="WTF254" s="4"/>
      <c r="WTG254" s="4"/>
      <c r="WTH254" s="4"/>
      <c r="WTI254" s="4"/>
      <c r="WTJ254" s="4"/>
      <c r="WTK254" s="4"/>
      <c r="WTL254" s="4"/>
      <c r="WTM254" s="4"/>
      <c r="WTN254" s="4"/>
      <c r="WTO254" s="4"/>
      <c r="WTP254" s="4"/>
      <c r="WTQ254" s="4"/>
      <c r="WTR254" s="4"/>
      <c r="WTS254" s="4"/>
      <c r="WTT254" s="4"/>
      <c r="WTU254" s="4"/>
      <c r="WTV254" s="4"/>
      <c r="WTW254" s="4"/>
      <c r="WTX254" s="4"/>
      <c r="WTY254" s="4"/>
      <c r="WTZ254" s="4"/>
      <c r="WUA254" s="4"/>
      <c r="WUB254" s="4"/>
      <c r="WUC254" s="4"/>
      <c r="WUD254" s="4"/>
      <c r="WUE254" s="4"/>
      <c r="WUF254" s="4"/>
      <c r="WUG254" s="4"/>
      <c r="WUH254" s="4"/>
      <c r="WUI254" s="4"/>
      <c r="WUJ254" s="4"/>
      <c r="WUK254" s="4"/>
      <c r="WUL254" s="4"/>
      <c r="WUM254" s="4"/>
      <c r="WUN254" s="4"/>
      <c r="WUO254" s="4"/>
      <c r="WUP254" s="4"/>
      <c r="WUQ254" s="4"/>
      <c r="WUR254" s="4"/>
      <c r="WUS254" s="4"/>
      <c r="WUT254" s="4"/>
      <c r="WUU254" s="4"/>
      <c r="WUV254" s="4"/>
      <c r="WUW254" s="4"/>
      <c r="WUX254" s="4"/>
      <c r="WUY254" s="4"/>
      <c r="WUZ254" s="4"/>
      <c r="WVA254" s="4"/>
      <c r="WVB254" s="4"/>
      <c r="WVC254" s="4"/>
      <c r="WVD254" s="4"/>
      <c r="WVE254" s="4"/>
      <c r="WVF254" s="4"/>
      <c r="WVG254" s="4"/>
      <c r="WVH254" s="4"/>
      <c r="WVI254" s="4"/>
      <c r="WVJ254" s="4"/>
      <c r="WVK254" s="4"/>
      <c r="WVL254" s="4"/>
      <c r="WVM254" s="4"/>
      <c r="WVN254" s="4"/>
      <c r="WVO254" s="4"/>
      <c r="WVP254" s="4"/>
      <c r="WVQ254" s="4"/>
      <c r="WVR254" s="4"/>
      <c r="WVS254" s="4"/>
      <c r="WVT254" s="4"/>
      <c r="WVU254" s="4"/>
      <c r="WVV254" s="4"/>
      <c r="WVW254" s="4"/>
      <c r="WVX254" s="4"/>
      <c r="WVY254" s="4"/>
      <c r="WVZ254" s="4"/>
      <c r="WWA254" s="4"/>
      <c r="WWB254" s="4"/>
      <c r="WWC254" s="4"/>
      <c r="WWD254" s="4"/>
      <c r="WWE254" s="4"/>
      <c r="WWF254" s="4"/>
      <c r="WWG254" s="4"/>
      <c r="WWH254" s="4"/>
      <c r="WWI254" s="4"/>
      <c r="WWJ254" s="4"/>
      <c r="WWK254" s="4"/>
      <c r="WWL254" s="4"/>
      <c r="WWM254" s="4"/>
      <c r="WWN254" s="4"/>
      <c r="WWO254" s="4"/>
      <c r="WWP254" s="4"/>
      <c r="WWQ254" s="4"/>
      <c r="WWR254" s="4"/>
      <c r="WWS254" s="4"/>
      <c r="WWT254" s="4"/>
      <c r="WWU254" s="4"/>
      <c r="WWV254" s="4"/>
      <c r="WWW254" s="4"/>
      <c r="WWX254" s="4"/>
      <c r="WWY254" s="4"/>
      <c r="WWZ254" s="4"/>
      <c r="WXA254" s="4"/>
      <c r="WXB254" s="4"/>
      <c r="WXC254" s="4"/>
      <c r="WXD254" s="4"/>
      <c r="WXE254" s="4"/>
      <c r="WXF254" s="4"/>
      <c r="WXG254" s="4"/>
      <c r="WXH254" s="4"/>
      <c r="WXI254" s="4"/>
      <c r="WXJ254" s="4"/>
      <c r="WXK254" s="4"/>
      <c r="WXL254" s="4"/>
      <c r="WXM254" s="4"/>
      <c r="WXN254" s="4"/>
      <c r="WXO254" s="4"/>
      <c r="WXP254" s="4"/>
      <c r="WXQ254" s="4"/>
      <c r="WXR254" s="4"/>
      <c r="WXS254" s="4"/>
      <c r="WXT254" s="4"/>
      <c r="WXU254" s="4"/>
      <c r="WXV254" s="4"/>
      <c r="WXW254" s="4"/>
      <c r="WXX254" s="4"/>
      <c r="WXY254" s="4"/>
      <c r="WXZ254" s="4"/>
      <c r="WYA254" s="4"/>
      <c r="WYB254" s="4"/>
      <c r="WYC254" s="4"/>
      <c r="WYD254" s="4"/>
      <c r="WYE254" s="4"/>
      <c r="WYF254" s="4"/>
      <c r="WYG254" s="4"/>
      <c r="WYH254" s="4"/>
      <c r="WYI254" s="4"/>
      <c r="WYJ254" s="4"/>
      <c r="WYK254" s="4"/>
      <c r="WYL254" s="4"/>
      <c r="WYM254" s="4"/>
      <c r="WYN254" s="4"/>
      <c r="WYO254" s="4"/>
      <c r="WYP254" s="4"/>
      <c r="WYQ254" s="4"/>
      <c r="WYR254" s="4"/>
      <c r="WYS254" s="4"/>
      <c r="WYT254" s="4"/>
      <c r="WYU254" s="4"/>
      <c r="WYV254" s="4"/>
      <c r="WYW254" s="4"/>
      <c r="WYX254" s="4"/>
      <c r="WYY254" s="4"/>
      <c r="WYZ254" s="4"/>
      <c r="WZA254" s="4"/>
      <c r="WZB254" s="4"/>
      <c r="WZC254" s="4"/>
      <c r="WZD254" s="4"/>
      <c r="WZE254" s="4"/>
      <c r="WZF254" s="4"/>
      <c r="WZG254" s="4"/>
      <c r="WZH254" s="4"/>
      <c r="WZI254" s="4"/>
      <c r="WZJ254" s="4"/>
      <c r="WZK254" s="4"/>
      <c r="WZL254" s="4"/>
      <c r="WZM254" s="4"/>
      <c r="WZN254" s="4"/>
      <c r="WZO254" s="4"/>
      <c r="WZP254" s="4"/>
      <c r="WZQ254" s="4"/>
      <c r="WZR254" s="4"/>
      <c r="WZS254" s="4"/>
      <c r="WZT254" s="4"/>
      <c r="WZU254" s="4"/>
      <c r="WZV254" s="4"/>
      <c r="WZW254" s="4"/>
      <c r="WZX254" s="4"/>
      <c r="WZY254" s="4"/>
      <c r="WZZ254" s="4"/>
      <c r="XAA254" s="4"/>
      <c r="XAB254" s="4"/>
      <c r="XAC254" s="4"/>
      <c r="XAD254" s="4"/>
      <c r="XAE254" s="4"/>
      <c r="XAF254" s="4"/>
      <c r="XAG254" s="4"/>
      <c r="XAH254" s="4"/>
      <c r="XAI254" s="4"/>
      <c r="XAJ254" s="4"/>
      <c r="XAK254" s="4"/>
      <c r="XAL254" s="4"/>
      <c r="XAM254" s="4"/>
      <c r="XAN254" s="4"/>
      <c r="XAO254" s="4"/>
      <c r="XAP254" s="4"/>
      <c r="XAQ254" s="4"/>
      <c r="XAR254" s="4"/>
      <c r="XAS254" s="4"/>
      <c r="XAT254" s="4"/>
      <c r="XAU254" s="4"/>
      <c r="XAV254" s="4"/>
      <c r="XAW254" s="4"/>
      <c r="XAX254" s="4"/>
      <c r="XAY254" s="4"/>
      <c r="XAZ254" s="4"/>
      <c r="XBA254" s="4"/>
      <c r="XBB254" s="4"/>
      <c r="XBC254" s="4"/>
      <c r="XBD254" s="4"/>
      <c r="XBE254" s="4"/>
      <c r="XBF254" s="4"/>
      <c r="XBG254" s="4"/>
      <c r="XBH254" s="4"/>
      <c r="XBI254" s="4"/>
      <c r="XBJ254" s="4"/>
      <c r="XBK254" s="4"/>
      <c r="XBL254" s="4"/>
      <c r="XBM254" s="4"/>
      <c r="XBN254" s="4"/>
      <c r="XBO254" s="4"/>
      <c r="XBP254" s="4"/>
      <c r="XBQ254" s="4"/>
      <c r="XBR254" s="4"/>
      <c r="XBS254" s="4"/>
      <c r="XBT254" s="4"/>
      <c r="XBU254" s="4"/>
      <c r="XBV254" s="4"/>
      <c r="XBW254" s="4"/>
      <c r="XBX254" s="4"/>
      <c r="XBY254" s="4"/>
      <c r="XBZ254" s="4"/>
      <c r="XCA254" s="4"/>
      <c r="XCB254" s="4"/>
      <c r="XCC254" s="4"/>
      <c r="XCD254" s="4"/>
      <c r="XCE254" s="4"/>
      <c r="XCF254" s="4"/>
      <c r="XCG254" s="4"/>
      <c r="XCH254" s="4"/>
      <c r="XCI254" s="4"/>
      <c r="XCJ254" s="4"/>
      <c r="XCK254" s="4"/>
      <c r="XCL254" s="4"/>
      <c r="XCM254" s="4"/>
      <c r="XCN254" s="4"/>
      <c r="XCO254" s="4"/>
      <c r="XCP254" s="4"/>
      <c r="XCQ254" s="4"/>
      <c r="XCR254" s="4"/>
      <c r="XCS254" s="4"/>
      <c r="XCT254" s="4"/>
      <c r="XCU254" s="4"/>
      <c r="XCV254" s="4"/>
      <c r="XCW254" s="4"/>
      <c r="XCX254" s="4"/>
      <c r="XCY254" s="4"/>
      <c r="XCZ254" s="4"/>
      <c r="XDA254" s="4"/>
      <c r="XDB254" s="4"/>
      <c r="XDC254" s="4"/>
      <c r="XDD254" s="4"/>
      <c r="XDE254" s="4"/>
      <c r="XDF254" s="4"/>
      <c r="XDG254" s="4"/>
      <c r="XDH254" s="4"/>
      <c r="XDI254" s="4"/>
      <c r="XDJ254" s="4"/>
      <c r="XDK254" s="4"/>
      <c r="XDL254" s="4"/>
      <c r="XDM254" s="4"/>
      <c r="XDN254" s="4"/>
      <c r="XDO254" s="4"/>
      <c r="XDP254" s="4"/>
      <c r="XDQ254" s="4"/>
      <c r="XDR254" s="4"/>
      <c r="XDS254" s="4"/>
      <c r="XDT254" s="4"/>
      <c r="XDU254" s="4"/>
      <c r="XDV254" s="4"/>
      <c r="XDW254" s="4"/>
      <c r="XDX254" s="4"/>
      <c r="XDY254" s="4"/>
      <c r="XDZ254" s="4"/>
      <c r="XEA254" s="4"/>
      <c r="XEB254" s="4"/>
      <c r="XEC254" s="4"/>
      <c r="XED254" s="4"/>
      <c r="XEE254" s="4"/>
      <c r="XEF254" s="4"/>
      <c r="XEG254" s="4"/>
      <c r="XEH254" s="4"/>
      <c r="XEI254" s="4"/>
      <c r="XEJ254" s="4"/>
      <c r="XEK254" s="4"/>
      <c r="XEL254" s="4"/>
      <c r="XEM254" s="4"/>
      <c r="XEN254" s="4"/>
      <c r="XEO254" s="4"/>
      <c r="XEP254" s="4"/>
      <c r="XEQ254" s="4"/>
      <c r="XER254" s="4"/>
      <c r="XES254" s="4"/>
      <c r="XET254" s="4"/>
      <c r="XEU254" s="4"/>
      <c r="XEV254" s="4"/>
      <c r="XEW254" s="4"/>
      <c r="XEX254" s="4"/>
      <c r="XEY254" s="4"/>
      <c r="XEZ254" s="4"/>
      <c r="XFA254" s="4"/>
      <c r="XFB254" s="4"/>
      <c r="XFC254" s="4"/>
    </row>
    <row r="255" customFormat="false" ht="15" hidden="false" customHeight="false" outlineLevel="0" collapsed="false">
      <c r="A255" s="30" t="s">
        <v>51</v>
      </c>
      <c r="B255" s="30"/>
      <c r="C255" s="30"/>
      <c r="D255" s="31" t="n">
        <f aca="false">SUM(D248:D254)</f>
        <v>760</v>
      </c>
      <c r="E255" s="44"/>
      <c r="F255" s="44"/>
      <c r="G255" s="44"/>
      <c r="H255" s="44"/>
      <c r="I255" s="44"/>
      <c r="J255" s="45"/>
      <c r="K255" s="45"/>
      <c r="L255" s="44"/>
      <c r="M255" s="44"/>
      <c r="N255" s="44"/>
      <c r="O255" s="44"/>
      <c r="P255" s="44"/>
    </row>
    <row r="256" customFormat="false" ht="12" hidden="false" customHeight="true" outlineLevel="0" collapsed="false">
      <c r="A256" s="81" t="s">
        <v>118</v>
      </c>
      <c r="B256" s="81"/>
      <c r="C256" s="81"/>
      <c r="D256" s="81"/>
      <c r="E256" s="32" t="n">
        <f aca="false">SUM(E248:E255)</f>
        <v>37.77</v>
      </c>
      <c r="F256" s="32" t="n">
        <f aca="false">SUM(F248:F255)</f>
        <v>31.474</v>
      </c>
      <c r="G256" s="32" t="n">
        <f aca="false">SUM(G248:G255)</f>
        <v>130.75</v>
      </c>
      <c r="H256" s="32" t="n">
        <f aca="false">SUM(H248:H255)</f>
        <v>900.64</v>
      </c>
      <c r="I256" s="32" t="n">
        <f aca="false">SUM(I248:I255)</f>
        <v>293.21</v>
      </c>
      <c r="J256" s="32" t="n">
        <f aca="false">SUM(J248:J255)</f>
        <v>0.215</v>
      </c>
      <c r="K256" s="32" t="n">
        <f aca="false">SUM(K248:K255)</f>
        <v>0.298</v>
      </c>
      <c r="L256" s="32" t="n">
        <f aca="false">SUM(L248:L255)</f>
        <v>15.68</v>
      </c>
      <c r="M256" s="32" t="n">
        <f aca="false">SUM(M248:M255)</f>
        <v>108.759</v>
      </c>
      <c r="N256" s="32" t="n">
        <f aca="false">SUM(N248:N255)</f>
        <v>77.715</v>
      </c>
      <c r="O256" s="32" t="n">
        <f aca="false">SUM(O248:O255)</f>
        <v>308.57</v>
      </c>
      <c r="P256" s="32" t="n">
        <f aca="false">SUM(P248:P255)</f>
        <v>6.185</v>
      </c>
    </row>
    <row r="257" customFormat="false" ht="12" hidden="false" customHeight="true" outlineLevel="0" collapsed="false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</row>
    <row r="258" customFormat="false" ht="12" hidden="false" customHeight="true" outlineLevel="0" collapsed="false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</row>
    <row r="259" customFormat="false" ht="12.75" hidden="false" customHeight="true" outlineLevel="0" collapsed="false">
      <c r="A259" s="6" t="s">
        <v>0</v>
      </c>
      <c r="B259" s="6" t="s">
        <v>1</v>
      </c>
      <c r="C259" s="7" t="s">
        <v>2</v>
      </c>
      <c r="D259" s="6" t="s">
        <v>3</v>
      </c>
      <c r="E259" s="8" t="s">
        <v>4</v>
      </c>
      <c r="F259" s="8"/>
      <c r="G259" s="8"/>
      <c r="H259" s="9" t="s">
        <v>5</v>
      </c>
      <c r="I259" s="8" t="s">
        <v>6</v>
      </c>
      <c r="J259" s="8"/>
      <c r="K259" s="8"/>
      <c r="L259" s="8"/>
      <c r="M259" s="8" t="s">
        <v>7</v>
      </c>
      <c r="N259" s="8"/>
      <c r="O259" s="8"/>
      <c r="P259" s="8"/>
    </row>
    <row r="260" customFormat="false" ht="13.8" hidden="false" customHeight="false" outlineLevel="0" collapsed="false">
      <c r="A260" s="6"/>
      <c r="B260" s="6"/>
      <c r="C260" s="7"/>
      <c r="D260" s="6"/>
      <c r="E260" s="8"/>
      <c r="F260" s="8"/>
      <c r="G260" s="8"/>
      <c r="H260" s="9"/>
      <c r="I260" s="8"/>
      <c r="J260" s="8"/>
      <c r="K260" s="8"/>
      <c r="L260" s="8"/>
      <c r="M260" s="8"/>
      <c r="N260" s="8"/>
      <c r="O260" s="8"/>
      <c r="P260" s="8"/>
    </row>
    <row r="261" customFormat="false" ht="55.5" hidden="false" customHeight="true" outlineLevel="0" collapsed="false">
      <c r="A261" s="6"/>
      <c r="B261" s="6"/>
      <c r="C261" s="7"/>
      <c r="D261" s="6"/>
      <c r="E261" s="6" t="s">
        <v>8</v>
      </c>
      <c r="F261" s="6" t="s">
        <v>9</v>
      </c>
      <c r="G261" s="6" t="s">
        <v>10</v>
      </c>
      <c r="H261" s="9"/>
      <c r="I261" s="10" t="s">
        <v>11</v>
      </c>
      <c r="J261" s="11" t="s">
        <v>12</v>
      </c>
      <c r="K261" s="11" t="s">
        <v>13</v>
      </c>
      <c r="L261" s="11" t="s">
        <v>14</v>
      </c>
      <c r="M261" s="6" t="s">
        <v>15</v>
      </c>
      <c r="N261" s="6" t="s">
        <v>16</v>
      </c>
      <c r="O261" s="6" t="s">
        <v>17</v>
      </c>
      <c r="P261" s="6" t="s">
        <v>18</v>
      </c>
    </row>
    <row r="262" customFormat="false" ht="17.35" hidden="false" customHeight="false" outlineLevel="0" collapsed="false">
      <c r="A262" s="12" t="s">
        <v>165</v>
      </c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customFormat="false" ht="15" hidden="false" customHeight="true" outlineLevel="0" collapsed="false">
      <c r="A263" s="13" t="s">
        <v>20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customFormat="false" ht="13.8" hidden="false" customHeight="false" outlineLevel="0" collapsed="false">
      <c r="A264" s="13"/>
      <c r="B264" s="14" t="s">
        <v>21</v>
      </c>
      <c r="C264" s="15" t="s">
        <v>22</v>
      </c>
      <c r="D264" s="16" t="n">
        <v>15</v>
      </c>
      <c r="E264" s="17" t="n">
        <v>3.48</v>
      </c>
      <c r="F264" s="17" t="n">
        <v>4.43</v>
      </c>
      <c r="G264" s="17"/>
      <c r="H264" s="17" t="n">
        <v>54</v>
      </c>
      <c r="I264" s="17" t="n">
        <v>39</v>
      </c>
      <c r="J264" s="16" t="n">
        <v>0.005</v>
      </c>
      <c r="K264" s="16" t="n">
        <v>0.045</v>
      </c>
      <c r="L264" s="17" t="n">
        <v>0.11</v>
      </c>
      <c r="M264" s="17" t="n">
        <v>132</v>
      </c>
      <c r="N264" s="17" t="n">
        <v>5.25</v>
      </c>
      <c r="O264" s="17" t="n">
        <v>75</v>
      </c>
      <c r="P264" s="17" t="n">
        <v>0.15</v>
      </c>
      <c r="XCA264" s="2"/>
      <c r="XCB264" s="2"/>
      <c r="XCC264" s="2"/>
      <c r="XCD264" s="2"/>
      <c r="XCE264" s="2"/>
      <c r="XCF264" s="2"/>
      <c r="XCG264" s="2"/>
      <c r="XCH264" s="2"/>
      <c r="XCI264" s="2"/>
      <c r="XCJ264" s="2"/>
      <c r="XCK264" s="2"/>
      <c r="XCL264" s="2"/>
      <c r="XCM264" s="2"/>
      <c r="XCN264" s="2"/>
      <c r="XCO264" s="2"/>
      <c r="XCP264" s="2"/>
      <c r="XCQ264" s="2"/>
      <c r="XCR264" s="2"/>
      <c r="XCS264" s="2"/>
      <c r="XCT264" s="2"/>
      <c r="XCU264" s="2"/>
      <c r="XCV264" s="2"/>
      <c r="XCW264" s="2"/>
      <c r="XCX264" s="2"/>
      <c r="XCY264" s="2"/>
      <c r="XCZ264" s="2"/>
      <c r="XDA264" s="2"/>
      <c r="XDB264" s="2"/>
      <c r="XDC264" s="2"/>
      <c r="XDD264" s="2"/>
      <c r="XDE264" s="2"/>
      <c r="XDF264" s="2"/>
      <c r="XDG264" s="2"/>
      <c r="XDH264" s="2"/>
      <c r="XDI264" s="2"/>
      <c r="XDJ264" s="2"/>
      <c r="XDK264" s="2"/>
      <c r="XDL264" s="2"/>
      <c r="XDM264" s="2"/>
      <c r="XDN264" s="2"/>
      <c r="XDO264" s="2"/>
      <c r="XDP264" s="2"/>
      <c r="XDQ264" s="2"/>
      <c r="XDR264" s="2"/>
      <c r="XDS264" s="2"/>
      <c r="XDT264" s="2"/>
      <c r="XDU264" s="2"/>
      <c r="XDV264" s="2"/>
      <c r="XDW264" s="2"/>
      <c r="XDX264" s="2"/>
      <c r="XDY264" s="2"/>
      <c r="XDZ264" s="2"/>
      <c r="XEA264" s="2"/>
      <c r="XEB264" s="2"/>
      <c r="XEC264" s="2"/>
      <c r="XED264" s="2"/>
      <c r="XEE264" s="2"/>
      <c r="XEF264" s="2"/>
      <c r="XEG264" s="2"/>
      <c r="XEH264" s="2"/>
      <c r="XEI264" s="2"/>
      <c r="XEJ264" s="2"/>
      <c r="XEK264" s="2"/>
      <c r="XEL264" s="2"/>
      <c r="XEM264" s="2"/>
      <c r="XEN264" s="2"/>
      <c r="XEO264" s="2"/>
      <c r="XEP264" s="2"/>
      <c r="XEQ264" s="2"/>
      <c r="XER264" s="2"/>
      <c r="XES264" s="2"/>
      <c r="XET264" s="2"/>
      <c r="XEU264" s="2"/>
      <c r="XEV264" s="2"/>
      <c r="XEW264" s="2"/>
      <c r="XEX264" s="2"/>
      <c r="XEY264" s="2"/>
      <c r="XEZ264" s="2"/>
      <c r="XFA264" s="2"/>
      <c r="XFB264" s="2"/>
      <c r="XFC264" s="2"/>
    </row>
    <row r="265" customFormat="false" ht="13.8" hidden="false" customHeight="false" outlineLevel="0" collapsed="false">
      <c r="A265" s="13"/>
      <c r="B265" s="21" t="s">
        <v>27</v>
      </c>
      <c r="C265" s="26" t="s">
        <v>28</v>
      </c>
      <c r="D265" s="21" t="n">
        <v>150</v>
      </c>
      <c r="E265" s="27" t="n">
        <v>6.09</v>
      </c>
      <c r="F265" s="27" t="n">
        <v>7.04</v>
      </c>
      <c r="G265" s="27" t="n">
        <v>31.14</v>
      </c>
      <c r="H265" s="27" t="n">
        <v>211.5</v>
      </c>
      <c r="I265" s="27" t="n">
        <v>36.68</v>
      </c>
      <c r="J265" s="27" t="n">
        <v>0.15</v>
      </c>
      <c r="K265" s="27" t="n">
        <v>0.11</v>
      </c>
      <c r="L265" s="27" t="n">
        <v>0.41</v>
      </c>
      <c r="M265" s="27" t="n">
        <v>95.09</v>
      </c>
      <c r="N265" s="27" t="n">
        <v>39.2</v>
      </c>
      <c r="O265" s="27" t="n">
        <v>144.69</v>
      </c>
      <c r="P265" s="27" t="n">
        <v>1.05</v>
      </c>
      <c r="Q265" s="27" t="n">
        <v>5</v>
      </c>
      <c r="R265" s="27" t="n">
        <v>5.8</v>
      </c>
      <c r="S265" s="27" t="n">
        <v>24.1</v>
      </c>
      <c r="T265" s="27" t="n">
        <v>168.9</v>
      </c>
      <c r="U265" s="27" t="n">
        <v>27.2</v>
      </c>
      <c r="V265" s="21" t="n">
        <v>0.07</v>
      </c>
      <c r="W265" s="21" t="n">
        <v>0.12</v>
      </c>
      <c r="X265" s="27" t="n">
        <v>0.53</v>
      </c>
      <c r="Y265" s="27" t="n">
        <v>116</v>
      </c>
      <c r="Z265" s="27" t="n">
        <v>27</v>
      </c>
      <c r="AA265" s="27" t="n">
        <v>124</v>
      </c>
      <c r="AB265" s="27" t="n">
        <v>0.53</v>
      </c>
    </row>
    <row r="266" customFormat="false" ht="13.8" hidden="false" customHeight="false" outlineLevel="0" collapsed="false">
      <c r="A266" s="13"/>
      <c r="B266" s="21" t="s">
        <v>29</v>
      </c>
      <c r="C266" s="26" t="s">
        <v>30</v>
      </c>
      <c r="D266" s="21" t="n">
        <v>100</v>
      </c>
      <c r="E266" s="27" t="n">
        <v>0.4</v>
      </c>
      <c r="F266" s="27" t="n">
        <v>0.4</v>
      </c>
      <c r="G266" s="27" t="n">
        <v>9.8</v>
      </c>
      <c r="H266" s="27" t="n">
        <v>47</v>
      </c>
      <c r="I266" s="28"/>
      <c r="J266" s="21" t="n">
        <v>0.03</v>
      </c>
      <c r="K266" s="21" t="n">
        <v>0.02</v>
      </c>
      <c r="L266" s="27" t="n">
        <v>10</v>
      </c>
      <c r="M266" s="27" t="n">
        <v>16</v>
      </c>
      <c r="N266" s="27" t="n">
        <v>11</v>
      </c>
      <c r="O266" s="27" t="n">
        <v>9</v>
      </c>
      <c r="P266" s="27" t="n">
        <v>2.2</v>
      </c>
    </row>
    <row r="267" customFormat="false" ht="13.8" hidden="false" customHeight="false" outlineLevel="0" collapsed="false">
      <c r="A267" s="13"/>
      <c r="B267" s="21" t="s">
        <v>31</v>
      </c>
      <c r="C267" s="26" t="s">
        <v>32</v>
      </c>
      <c r="D267" s="21" t="n">
        <v>20</v>
      </c>
      <c r="E267" s="27" t="n">
        <f aca="false">BD267*20/20</f>
        <v>1.36</v>
      </c>
      <c r="F267" s="27" t="n">
        <f aca="false">BE267*20/20</f>
        <v>0.24</v>
      </c>
      <c r="G267" s="27" t="n">
        <f aca="false">BF267*20/20</f>
        <v>6.72</v>
      </c>
      <c r="H267" s="27" t="n">
        <f aca="false">BG267*20/20</f>
        <v>34.16</v>
      </c>
      <c r="I267" s="27" t="n">
        <f aca="false">BH267*20/20</f>
        <v>0</v>
      </c>
      <c r="J267" s="27" t="n">
        <f aca="false">BI267*20/20</f>
        <v>0.03</v>
      </c>
      <c r="K267" s="27" t="n">
        <f aca="false">BJ267*20/20</f>
        <v>0.02</v>
      </c>
      <c r="L267" s="27" t="n">
        <f aca="false">BK267*20/20</f>
        <v>0</v>
      </c>
      <c r="M267" s="27" t="n">
        <f aca="false">BL267*20/20</f>
        <v>9.01</v>
      </c>
      <c r="N267" s="27" t="n">
        <f aca="false">BM267*20/20</f>
        <v>9.41</v>
      </c>
      <c r="O267" s="27" t="n">
        <f aca="false">BN267*20/20</f>
        <v>30.14</v>
      </c>
      <c r="P267" s="27" t="n">
        <f aca="false">BO267*20/20</f>
        <v>0.75</v>
      </c>
      <c r="Q267" s="27" t="n">
        <v>1.7</v>
      </c>
      <c r="R267" s="27" t="n">
        <v>0.3</v>
      </c>
      <c r="S267" s="27" t="n">
        <v>8.4</v>
      </c>
      <c r="T267" s="27" t="n">
        <v>42.7</v>
      </c>
      <c r="U267" s="27"/>
      <c r="V267" s="27" t="n">
        <v>0.04</v>
      </c>
      <c r="W267" s="27" t="n">
        <v>0.02</v>
      </c>
      <c r="X267" s="27"/>
      <c r="Y267" s="27" t="n">
        <v>11.26</v>
      </c>
      <c r="Z267" s="27" t="n">
        <v>11.76</v>
      </c>
      <c r="AA267" s="27" t="n">
        <v>37.68</v>
      </c>
      <c r="AB267" s="27" t="n">
        <v>0.94</v>
      </c>
      <c r="BD267" s="27" t="n">
        <v>1.36</v>
      </c>
      <c r="BE267" s="27" t="n">
        <v>0.24</v>
      </c>
      <c r="BF267" s="27" t="n">
        <v>6.72</v>
      </c>
      <c r="BG267" s="27" t="n">
        <v>34.16</v>
      </c>
      <c r="BH267" s="27"/>
      <c r="BI267" s="27" t="n">
        <v>0.03</v>
      </c>
      <c r="BJ267" s="27" t="n">
        <v>0.02</v>
      </c>
      <c r="BK267" s="27"/>
      <c r="BL267" s="27" t="n">
        <v>9.01</v>
      </c>
      <c r="BM267" s="27" t="n">
        <v>9.41</v>
      </c>
      <c r="BN267" s="27" t="n">
        <v>30.14</v>
      </c>
      <c r="BO267" s="27" t="n">
        <v>0.75</v>
      </c>
    </row>
    <row r="268" customFormat="false" ht="13.8" hidden="false" customHeight="false" outlineLevel="0" collapsed="false">
      <c r="A268" s="13"/>
      <c r="B268" s="21" t="s">
        <v>31</v>
      </c>
      <c r="C268" s="15" t="s">
        <v>33</v>
      </c>
      <c r="D268" s="21" t="n">
        <v>33</v>
      </c>
      <c r="E268" s="27" t="n">
        <f aca="false">BD268*33/20</f>
        <v>2.442</v>
      </c>
      <c r="F268" s="27" t="n">
        <f aca="false">BE268*33/20</f>
        <v>0.297</v>
      </c>
      <c r="G268" s="27" t="n">
        <f aca="false">BF268*33/20</f>
        <v>16.203</v>
      </c>
      <c r="H268" s="27" t="n">
        <f aca="false">BG268*33/20</f>
        <v>77.3685</v>
      </c>
      <c r="I268" s="27" t="n">
        <f aca="false">BH268*33/20</f>
        <v>0</v>
      </c>
      <c r="J268" s="27" t="n">
        <f aca="false">BI268*33/20</f>
        <v>0</v>
      </c>
      <c r="K268" s="27" t="n">
        <f aca="false">BJ268*33/20</f>
        <v>0.0165</v>
      </c>
      <c r="L268" s="27" t="n">
        <f aca="false">BK268*33/20</f>
        <v>0</v>
      </c>
      <c r="M268" s="27" t="n">
        <f aca="false">BL268*33/20</f>
        <v>6.6</v>
      </c>
      <c r="N268" s="27" t="n">
        <f aca="false">BM268*33/20</f>
        <v>4.62</v>
      </c>
      <c r="O268" s="27" t="n">
        <f aca="false">BN268*33/20</f>
        <v>21.45</v>
      </c>
      <c r="P268" s="27" t="n">
        <f aca="false">BO268*33/20</f>
        <v>0.363</v>
      </c>
      <c r="Q268" s="27" t="n">
        <v>3.03</v>
      </c>
      <c r="R268" s="27" t="n">
        <v>0.36</v>
      </c>
      <c r="S268" s="27" t="n">
        <v>19.64</v>
      </c>
      <c r="T268" s="27" t="n">
        <v>93.77</v>
      </c>
      <c r="U268" s="27"/>
      <c r="V268" s="27"/>
      <c r="W268" s="27" t="n">
        <v>0.013</v>
      </c>
      <c r="X268" s="27"/>
      <c r="Y268" s="27" t="n">
        <v>8</v>
      </c>
      <c r="Z268" s="27" t="n">
        <v>5.6</v>
      </c>
      <c r="AA268" s="27" t="n">
        <v>26</v>
      </c>
      <c r="AB268" s="27" t="n">
        <v>0.44</v>
      </c>
      <c r="AC268" s="27" t="n">
        <v>3</v>
      </c>
      <c r="AD268" s="27" t="n">
        <f aca="false">AP268*40/40</f>
        <v>0</v>
      </c>
      <c r="AE268" s="27" t="n">
        <f aca="false">AQ268*40/40</f>
        <v>0</v>
      </c>
      <c r="AF268" s="27" t="n">
        <f aca="false">AR268*40/40</f>
        <v>0</v>
      </c>
      <c r="AG268" s="27" t="n">
        <f aca="false">AS268*40/40</f>
        <v>0</v>
      </c>
      <c r="AH268" s="27" t="n">
        <f aca="false">AT268*40/40</f>
        <v>0</v>
      </c>
      <c r="AI268" s="27" t="n">
        <f aca="false">AU268*40/40</f>
        <v>0</v>
      </c>
      <c r="AJ268" s="27" t="n">
        <f aca="false">AV268*40/40</f>
        <v>0</v>
      </c>
      <c r="AK268" s="27" t="n">
        <f aca="false">AW268*40/40</f>
        <v>0</v>
      </c>
      <c r="AL268" s="27" t="n">
        <f aca="false">AX268*40/40</f>
        <v>0</v>
      </c>
      <c r="AM268" s="27" t="n">
        <f aca="false">AY268*40/40</f>
        <v>0</v>
      </c>
      <c r="AN268" s="27" t="n">
        <f aca="false">AZ268*40/40</f>
        <v>0</v>
      </c>
      <c r="BD268" s="27" t="n">
        <v>1.48</v>
      </c>
      <c r="BE268" s="27" t="n">
        <v>0.18</v>
      </c>
      <c r="BF268" s="27" t="n">
        <v>9.82</v>
      </c>
      <c r="BG268" s="27" t="n">
        <v>46.89</v>
      </c>
      <c r="BH268" s="27"/>
      <c r="BI268" s="27"/>
      <c r="BJ268" s="27" t="n">
        <v>0.01</v>
      </c>
      <c r="BK268" s="27"/>
      <c r="BL268" s="27" t="n">
        <v>4</v>
      </c>
      <c r="BM268" s="27" t="n">
        <v>2.8</v>
      </c>
      <c r="BN268" s="27" t="n">
        <v>13</v>
      </c>
      <c r="BO268" s="27" t="n">
        <v>0.22</v>
      </c>
      <c r="XCA268" s="2"/>
      <c r="XCB268" s="2"/>
      <c r="XCC268" s="2"/>
      <c r="XCD268" s="2"/>
      <c r="XCE268" s="2"/>
      <c r="XCF268" s="2"/>
      <c r="XCG268" s="2"/>
      <c r="XCH268" s="2"/>
      <c r="XCI268" s="2"/>
      <c r="XCJ268" s="2"/>
      <c r="XCK268" s="2"/>
      <c r="XCL268" s="2"/>
      <c r="XCM268" s="2"/>
      <c r="XCN268" s="2"/>
      <c r="XCO268" s="2"/>
      <c r="XCP268" s="2"/>
      <c r="XCQ268" s="2"/>
      <c r="XCR268" s="2"/>
      <c r="XCS268" s="2"/>
      <c r="XCT268" s="2"/>
      <c r="XCU268" s="2"/>
      <c r="XCV268" s="2"/>
      <c r="XCW268" s="2"/>
      <c r="XCX268" s="2"/>
      <c r="XCY268" s="2"/>
      <c r="XCZ268" s="2"/>
      <c r="XDA268" s="2"/>
      <c r="XDB268" s="2"/>
      <c r="XDC268" s="2"/>
      <c r="XDD268" s="2"/>
      <c r="XDE268" s="2"/>
      <c r="XDF268" s="2"/>
      <c r="XDG268" s="2"/>
      <c r="XDH268" s="2"/>
      <c r="XDI268" s="2"/>
      <c r="XDJ268" s="2"/>
      <c r="XDK268" s="2"/>
      <c r="XDL268" s="2"/>
      <c r="XDM268" s="2"/>
      <c r="XDN268" s="2"/>
      <c r="XDO268" s="2"/>
      <c r="XDP268" s="2"/>
      <c r="XDQ268" s="2"/>
      <c r="XDR268" s="2"/>
      <c r="XDS268" s="2"/>
      <c r="XDT268" s="2"/>
      <c r="XDU268" s="2"/>
      <c r="XDV268" s="2"/>
      <c r="XDW268" s="2"/>
      <c r="XDX268" s="2"/>
      <c r="XDY268" s="2"/>
      <c r="XDZ268" s="2"/>
      <c r="XEA268" s="2"/>
      <c r="XEB268" s="2"/>
      <c r="XEC268" s="2"/>
      <c r="XED268" s="2"/>
      <c r="XEE268" s="2"/>
      <c r="XEF268" s="2"/>
      <c r="XEG268" s="2"/>
      <c r="XEH268" s="2"/>
      <c r="XEI268" s="2"/>
      <c r="XEJ268" s="2"/>
      <c r="XEK268" s="2"/>
      <c r="XEL268" s="2"/>
      <c r="XEM268" s="2"/>
      <c r="XEN268" s="2"/>
      <c r="XEO268" s="2"/>
      <c r="XEP268" s="2"/>
      <c r="XEQ268" s="2"/>
      <c r="XER268" s="2"/>
      <c r="XES268" s="2"/>
      <c r="XET268" s="2"/>
      <c r="XEU268" s="2"/>
      <c r="XEV268" s="2"/>
      <c r="XEW268" s="2"/>
      <c r="XEX268" s="2"/>
      <c r="XEY268" s="2"/>
      <c r="XEZ268" s="2"/>
      <c r="XFA268" s="2"/>
      <c r="XFB268" s="2"/>
      <c r="XFC268" s="2"/>
    </row>
    <row r="269" customFormat="false" ht="13.8" hidden="false" customHeight="false" outlineLevel="0" collapsed="false">
      <c r="A269" s="13"/>
      <c r="B269" s="21" t="s">
        <v>34</v>
      </c>
      <c r="C269" s="29" t="s">
        <v>35</v>
      </c>
      <c r="D269" s="21" t="n">
        <v>200</v>
      </c>
      <c r="E269" s="27" t="n">
        <f aca="false">BD269*200/200</f>
        <v>3.16</v>
      </c>
      <c r="F269" s="27" t="n">
        <f aca="false">BE269*200/200</f>
        <v>2.68</v>
      </c>
      <c r="G269" s="27" t="n">
        <f aca="false">BF269*200/200</f>
        <v>15.94</v>
      </c>
      <c r="H269" s="27" t="n">
        <f aca="false">BG269*200/200</f>
        <v>50</v>
      </c>
      <c r="I269" s="27" t="n">
        <f aca="false">BH269*200/200</f>
        <v>20</v>
      </c>
      <c r="J269" s="27" t="n">
        <f aca="false">BI269*200/200</f>
        <v>0.04</v>
      </c>
      <c r="K269" s="27" t="n">
        <f aca="false">BJ269*200/200</f>
        <v>0.16</v>
      </c>
      <c r="L269" s="27" t="n">
        <f aca="false">BK269*200/200</f>
        <v>1.3</v>
      </c>
      <c r="M269" s="27" t="n">
        <f aca="false">BL269*200/200</f>
        <v>125.78</v>
      </c>
      <c r="N269" s="27" t="n">
        <f aca="false">BM269*200/200</f>
        <v>14</v>
      </c>
      <c r="O269" s="27" t="n">
        <f aca="false">BN269*200/200</f>
        <v>90</v>
      </c>
      <c r="P269" s="27" t="n">
        <f aca="false">BO269*200/200</f>
        <v>0.14</v>
      </c>
      <c r="Q269" s="27" t="n">
        <v>0.3</v>
      </c>
      <c r="R269" s="27"/>
      <c r="S269" s="27" t="n">
        <v>7.3</v>
      </c>
      <c r="T269" s="27" t="n">
        <v>30.8</v>
      </c>
      <c r="U269" s="27" t="n">
        <v>1.52</v>
      </c>
      <c r="V269" s="21"/>
      <c r="W269" s="21" t="n">
        <v>0.01</v>
      </c>
      <c r="X269" s="27" t="n">
        <v>9.62</v>
      </c>
      <c r="Y269" s="27" t="n">
        <v>8.3</v>
      </c>
      <c r="Z269" s="27" t="n">
        <v>7.1</v>
      </c>
      <c r="AA269" s="27" t="n">
        <v>11</v>
      </c>
      <c r="AB269" s="27" t="n">
        <v>0.87</v>
      </c>
      <c r="AC269" s="27" t="n">
        <v>0.2</v>
      </c>
      <c r="AD269" s="27" t="n">
        <f aca="false">AP269*200/200</f>
        <v>0</v>
      </c>
      <c r="AE269" s="27" t="n">
        <v>6.5</v>
      </c>
      <c r="AF269" s="27" t="n">
        <v>26.8</v>
      </c>
      <c r="AG269" s="27" t="n">
        <v>0.3</v>
      </c>
      <c r="AH269" s="27" t="n">
        <f aca="false">AT269*200/200</f>
        <v>0</v>
      </c>
      <c r="AI269" s="27" t="n">
        <f aca="false">AU269*200/200</f>
        <v>0</v>
      </c>
      <c r="AJ269" s="27" t="n">
        <v>0.04</v>
      </c>
      <c r="AK269" s="27" t="n">
        <v>4.5</v>
      </c>
      <c r="AL269" s="27" t="n">
        <v>3.8</v>
      </c>
      <c r="AM269" s="27" t="n">
        <v>7.2</v>
      </c>
      <c r="AN269" s="27" t="n">
        <v>0.73</v>
      </c>
      <c r="BD269" s="27" t="n">
        <v>3.16</v>
      </c>
      <c r="BE269" s="27" t="n">
        <v>2.68</v>
      </c>
      <c r="BF269" s="27" t="n">
        <v>15.94</v>
      </c>
      <c r="BG269" s="27" t="n">
        <v>50</v>
      </c>
      <c r="BH269" s="27" t="n">
        <v>20</v>
      </c>
      <c r="BI269" s="27" t="n">
        <v>0.04</v>
      </c>
      <c r="BJ269" s="27" t="n">
        <v>0.16</v>
      </c>
      <c r="BK269" s="27" t="n">
        <v>1.3</v>
      </c>
      <c r="BL269" s="27" t="n">
        <v>125.78</v>
      </c>
      <c r="BM269" s="27" t="n">
        <v>14</v>
      </c>
      <c r="BN269" s="27" t="n">
        <v>90</v>
      </c>
      <c r="BO269" s="27" t="n">
        <v>0.14</v>
      </c>
    </row>
    <row r="270" customFormat="false" ht="13.8" hidden="false" customHeight="false" outlineLevel="0" collapsed="false">
      <c r="A270" s="30" t="s">
        <v>82</v>
      </c>
      <c r="B270" s="30"/>
      <c r="C270" s="30"/>
      <c r="D270" s="31" t="n">
        <f aca="false">SUM(D264:D269)</f>
        <v>518</v>
      </c>
      <c r="E270" s="32"/>
      <c r="F270" s="32"/>
      <c r="G270" s="32"/>
      <c r="H270" s="32"/>
      <c r="I270" s="32"/>
      <c r="J270" s="31"/>
      <c r="K270" s="31"/>
      <c r="L270" s="32"/>
      <c r="M270" s="32"/>
      <c r="N270" s="32"/>
      <c r="O270" s="32"/>
      <c r="P270" s="32"/>
    </row>
    <row r="271" customFormat="false" ht="13.8" hidden="false" customHeight="false" outlineLevel="0" collapsed="false">
      <c r="A271" s="33" t="s">
        <v>37</v>
      </c>
      <c r="B271" s="33" t="n">
        <f aca="false">SUM(B264:B270)</f>
        <v>0</v>
      </c>
      <c r="C271" s="33" t="n">
        <f aca="false">SUM(C264:C270)</f>
        <v>0</v>
      </c>
      <c r="D271" s="33" t="n">
        <f aca="false">SUM(D264:D270)</f>
        <v>1036</v>
      </c>
      <c r="E271" s="32" t="n">
        <f aca="false">SUM(E264:E270)</f>
        <v>16.932</v>
      </c>
      <c r="F271" s="32" t="n">
        <f aca="false">SUM(F264:F270)</f>
        <v>15.087</v>
      </c>
      <c r="G271" s="32" t="n">
        <f aca="false">SUM(G264:G270)</f>
        <v>79.803</v>
      </c>
      <c r="H271" s="32" t="n">
        <f aca="false">SUM(H264:H270)</f>
        <v>474.0285</v>
      </c>
      <c r="I271" s="32" t="n">
        <f aca="false">SUM(I264:I270)</f>
        <v>95.68</v>
      </c>
      <c r="J271" s="32" t="n">
        <f aca="false">SUM(J264:J270)</f>
        <v>0.255</v>
      </c>
      <c r="K271" s="32" t="n">
        <f aca="false">SUM(K264:K270)</f>
        <v>0.3715</v>
      </c>
      <c r="L271" s="32" t="n">
        <f aca="false">SUM(L264:L270)</f>
        <v>11.82</v>
      </c>
      <c r="M271" s="32" t="n">
        <f aca="false">SUM(M264:M270)</f>
        <v>384.48</v>
      </c>
      <c r="N271" s="32" t="n">
        <f aca="false">SUM(N264:N270)</f>
        <v>83.48</v>
      </c>
      <c r="O271" s="32" t="n">
        <f aca="false">SUM(O264:O270)</f>
        <v>370.28</v>
      </c>
      <c r="P271" s="32" t="n">
        <f aca="false">SUM(P264:P270)</f>
        <v>4.653</v>
      </c>
    </row>
    <row r="272" customFormat="false" ht="15" hidden="false" customHeight="true" outlineLevel="0" collapsed="false">
      <c r="A272" s="34" t="s">
        <v>38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customFormat="false" ht="13.8" hidden="false" customHeight="false" outlineLevel="0" collapsed="false">
      <c r="A273" s="34"/>
      <c r="B273" s="21" t="s">
        <v>39</v>
      </c>
      <c r="C273" s="26" t="s">
        <v>40</v>
      </c>
      <c r="D273" s="21" t="n">
        <v>60</v>
      </c>
      <c r="E273" s="27" t="n">
        <v>0.66</v>
      </c>
      <c r="F273" s="27" t="n">
        <v>3.67</v>
      </c>
      <c r="G273" s="27" t="n">
        <v>2.74</v>
      </c>
      <c r="H273" s="27" t="n">
        <v>46.2</v>
      </c>
      <c r="I273" s="27" t="n">
        <f aca="false">AG273*60/60</f>
        <v>0</v>
      </c>
      <c r="J273" s="27" t="n">
        <v>0.02</v>
      </c>
      <c r="K273" s="27" t="n">
        <v>0.02</v>
      </c>
      <c r="L273" s="27" t="n">
        <v>11.1</v>
      </c>
      <c r="M273" s="27" t="n">
        <v>10.64</v>
      </c>
      <c r="N273" s="27" t="n">
        <v>10.47</v>
      </c>
      <c r="O273" s="27" t="n">
        <v>19.1</v>
      </c>
      <c r="P273" s="27" t="n">
        <v>0.5</v>
      </c>
      <c r="AC273" s="27" t="n">
        <v>0.48</v>
      </c>
      <c r="AD273" s="27" t="n">
        <v>0.06</v>
      </c>
      <c r="AE273" s="27" t="n">
        <v>1.02</v>
      </c>
      <c r="AF273" s="27" t="n">
        <v>6</v>
      </c>
      <c r="AG273" s="27"/>
      <c r="AH273" s="27" t="n">
        <v>0.01</v>
      </c>
      <c r="AI273" s="27" t="n">
        <v>0.06</v>
      </c>
      <c r="AJ273" s="27" t="n">
        <v>2.1</v>
      </c>
      <c r="AK273" s="27" t="n">
        <v>13.8</v>
      </c>
      <c r="AL273" s="27" t="n">
        <v>8.4</v>
      </c>
      <c r="AM273" s="27" t="n">
        <v>14.4</v>
      </c>
      <c r="AN273" s="27" t="n">
        <v>0.36</v>
      </c>
    </row>
    <row r="274" s="35" customFormat="true" ht="13.8" hidden="false" customHeight="false" outlineLevel="0" collapsed="false">
      <c r="A274" s="34"/>
      <c r="B274" s="21" t="s">
        <v>41</v>
      </c>
      <c r="C274" s="26" t="s">
        <v>42</v>
      </c>
      <c r="D274" s="21" t="n">
        <v>200</v>
      </c>
      <c r="E274" s="21" t="n">
        <v>1.42</v>
      </c>
      <c r="F274" s="21" t="n">
        <v>3.96</v>
      </c>
      <c r="G274" s="21" t="n">
        <v>6.32</v>
      </c>
      <c r="H274" s="21" t="n">
        <v>70</v>
      </c>
      <c r="I274" s="21"/>
      <c r="J274" s="21" t="n">
        <v>0.04</v>
      </c>
      <c r="K274" s="21" t="n">
        <v>0.04</v>
      </c>
      <c r="L274" s="21" t="n">
        <v>12.62</v>
      </c>
      <c r="M274" s="21" t="n">
        <v>39.4</v>
      </c>
      <c r="N274" s="21" t="n">
        <v>17.7</v>
      </c>
      <c r="O274" s="21" t="n">
        <v>39.2</v>
      </c>
      <c r="P274" s="21" t="n">
        <v>0.66</v>
      </c>
      <c r="WXD274" s="36"/>
      <c r="WXE274" s="36"/>
      <c r="WXF274" s="36"/>
      <c r="WXG274" s="36"/>
      <c r="WXH274" s="36"/>
      <c r="WXI274" s="36"/>
      <c r="WXJ274" s="36"/>
      <c r="WXK274" s="36"/>
      <c r="WXL274" s="36"/>
      <c r="WXM274" s="36"/>
      <c r="WXN274" s="36"/>
      <c r="WXO274" s="36"/>
      <c r="WXP274" s="36"/>
      <c r="WXQ274" s="36"/>
      <c r="WXR274" s="36"/>
      <c r="WXS274" s="36"/>
      <c r="WXT274" s="36"/>
      <c r="WXU274" s="36"/>
      <c r="WXV274" s="36"/>
      <c r="WXW274" s="36"/>
      <c r="WXX274" s="36"/>
      <c r="WXY274" s="36"/>
      <c r="WXZ274" s="36"/>
      <c r="WYA274" s="36"/>
      <c r="WYB274" s="36"/>
      <c r="WYC274" s="36"/>
      <c r="WYD274" s="36"/>
      <c r="WYE274" s="36"/>
      <c r="WYF274" s="36"/>
      <c r="WYG274" s="36"/>
      <c r="WYH274" s="36"/>
      <c r="WYI274" s="36"/>
      <c r="WYJ274" s="36"/>
      <c r="WYK274" s="36"/>
      <c r="WYL274" s="36"/>
      <c r="WYM274" s="36"/>
      <c r="WYN274" s="36"/>
      <c r="WYO274" s="36"/>
      <c r="WYP274" s="36"/>
      <c r="WYQ274" s="36"/>
      <c r="WYR274" s="36"/>
      <c r="WYS274" s="36"/>
      <c r="WYT274" s="36"/>
      <c r="WYU274" s="36"/>
      <c r="WYV274" s="36"/>
      <c r="WYW274" s="36"/>
      <c r="WYX274" s="36"/>
      <c r="WYY274" s="36"/>
      <c r="WYZ274" s="36"/>
      <c r="WZA274" s="36"/>
      <c r="WZB274" s="36"/>
      <c r="WZC274" s="36"/>
      <c r="WZD274" s="36"/>
      <c r="WZE274" s="36"/>
      <c r="WZF274" s="36"/>
      <c r="WZG274" s="36"/>
      <c r="WZH274" s="36"/>
      <c r="WZI274" s="36"/>
      <c r="WZJ274" s="36"/>
      <c r="WZK274" s="36"/>
      <c r="WZL274" s="36"/>
      <c r="WZM274" s="36"/>
      <c r="WZN274" s="36"/>
      <c r="WZO274" s="36"/>
      <c r="WZP274" s="36"/>
      <c r="WZQ274" s="36"/>
      <c r="WZR274" s="36"/>
      <c r="WZS274" s="36"/>
      <c r="WZT274" s="36"/>
      <c r="WZU274" s="36"/>
      <c r="WZV274" s="36"/>
      <c r="WZW274" s="36"/>
      <c r="WZX274" s="36"/>
      <c r="WZY274" s="36"/>
      <c r="WZZ274" s="36"/>
      <c r="XAA274" s="36"/>
      <c r="XAB274" s="36"/>
      <c r="XAC274" s="36"/>
      <c r="XAD274" s="36"/>
      <c r="XAE274" s="36"/>
      <c r="XAF274" s="36"/>
      <c r="XAG274" s="36"/>
      <c r="XAH274" s="36"/>
      <c r="XAI274" s="36"/>
      <c r="XAJ274" s="36"/>
      <c r="XAK274" s="36"/>
      <c r="XAL274" s="36"/>
      <c r="XAM274" s="36"/>
      <c r="XAN274" s="36"/>
      <c r="XAO274" s="36"/>
      <c r="XAP274" s="36"/>
      <c r="XAQ274" s="36"/>
      <c r="XAR274" s="36"/>
      <c r="XAS274" s="36"/>
      <c r="XAT274" s="36"/>
      <c r="XAU274" s="36"/>
      <c r="XAV274" s="36"/>
      <c r="XAW274" s="36"/>
      <c r="XAX274" s="36"/>
      <c r="XAY274" s="36"/>
      <c r="XAZ274" s="36"/>
      <c r="XBA274" s="36"/>
      <c r="XBB274" s="36"/>
      <c r="XBC274" s="36"/>
      <c r="XBD274" s="36"/>
      <c r="XBE274" s="36"/>
      <c r="XBF274" s="36"/>
      <c r="XBG274" s="36"/>
      <c r="XBH274" s="36"/>
      <c r="XBI274" s="36"/>
      <c r="XBJ274" s="36"/>
      <c r="XBK274" s="36"/>
      <c r="XBL274" s="36"/>
      <c r="XBM274" s="36"/>
      <c r="XBN274" s="36"/>
      <c r="XBO274" s="36"/>
      <c r="XBP274" s="36"/>
      <c r="XBQ274" s="36"/>
      <c r="XBR274" s="36"/>
      <c r="XBS274" s="36"/>
      <c r="XBT274" s="36"/>
      <c r="XBU274" s="36"/>
      <c r="XBV274" s="36"/>
      <c r="XBW274" s="36"/>
      <c r="XBX274" s="36"/>
      <c r="XBY274" s="36"/>
      <c r="XBZ274" s="36"/>
      <c r="XCA274" s="37"/>
      <c r="XCB274" s="37"/>
      <c r="XCC274" s="37"/>
      <c r="XCD274" s="37"/>
      <c r="XCE274" s="37"/>
      <c r="XCF274" s="37"/>
      <c r="XCG274" s="37"/>
      <c r="XCH274" s="37"/>
      <c r="XCI274" s="37"/>
      <c r="XCJ274" s="37"/>
      <c r="XCK274" s="37"/>
      <c r="XCL274" s="37"/>
      <c r="XCM274" s="37"/>
      <c r="XCN274" s="37"/>
      <c r="XCO274" s="37"/>
      <c r="XCP274" s="37"/>
      <c r="XCQ274" s="37"/>
      <c r="XCR274" s="37"/>
      <c r="XCS274" s="37"/>
      <c r="XCT274" s="37"/>
      <c r="XCU274" s="37"/>
      <c r="XCV274" s="37"/>
      <c r="XCW274" s="37"/>
      <c r="XCX274" s="37"/>
      <c r="XCY274" s="37"/>
      <c r="XCZ274" s="37"/>
      <c r="XDA274" s="37"/>
      <c r="XDB274" s="37"/>
      <c r="XDC274" s="37"/>
      <c r="XDD274" s="37"/>
      <c r="XDE274" s="37"/>
      <c r="XDF274" s="37"/>
      <c r="XDG274" s="37"/>
      <c r="XDH274" s="37"/>
      <c r="XDI274" s="37"/>
      <c r="XDJ274" s="37"/>
      <c r="XDK274" s="37"/>
      <c r="XDL274" s="37"/>
      <c r="XDM274" s="37"/>
      <c r="XDN274" s="37"/>
      <c r="XDO274" s="37"/>
      <c r="XDP274" s="37"/>
      <c r="XDQ274" s="37"/>
      <c r="XDR274" s="37"/>
      <c r="XDS274" s="37"/>
      <c r="XDT274" s="37"/>
      <c r="XDU274" s="37"/>
      <c r="XDV274" s="37"/>
      <c r="XDW274" s="37"/>
      <c r="XDX274" s="37"/>
      <c r="XDY274" s="37"/>
      <c r="XDZ274" s="37"/>
      <c r="XEA274" s="37"/>
      <c r="XEB274" s="37"/>
      <c r="XEC274" s="37"/>
      <c r="XED274" s="37"/>
      <c r="XEE274" s="37"/>
      <c r="XEF274" s="37"/>
      <c r="XEG274" s="37"/>
      <c r="XEH274" s="37"/>
      <c r="XEI274" s="37"/>
      <c r="XEJ274" s="37"/>
      <c r="XEK274" s="37"/>
      <c r="XEL274" s="37"/>
      <c r="XEM274" s="37"/>
      <c r="XEN274" s="37"/>
      <c r="XEO274" s="37"/>
      <c r="XEP274" s="37"/>
      <c r="XEQ274" s="37"/>
      <c r="XER274" s="37"/>
      <c r="XES274" s="37"/>
      <c r="XET274" s="37"/>
      <c r="XEU274" s="37"/>
      <c r="XEV274" s="37"/>
      <c r="XEW274" s="37"/>
      <c r="XEX274" s="37"/>
      <c r="XEY274" s="37"/>
      <c r="XEZ274" s="37"/>
      <c r="XFA274" s="37"/>
      <c r="XFB274" s="37"/>
      <c r="XFC274" s="37"/>
      <c r="XFD274" s="4"/>
    </row>
    <row r="275" s="1" customFormat="true" ht="13.8" hidden="false" customHeight="false" outlineLevel="0" collapsed="false">
      <c r="A275" s="34"/>
      <c r="B275" s="18" t="s">
        <v>223</v>
      </c>
      <c r="C275" s="38" t="s">
        <v>44</v>
      </c>
      <c r="D275" s="20" t="n">
        <v>90</v>
      </c>
      <c r="E275" s="39" t="n">
        <v>12</v>
      </c>
      <c r="F275" s="39" t="n">
        <v>17.29</v>
      </c>
      <c r="G275" s="39" t="n">
        <v>11.46</v>
      </c>
      <c r="H275" s="39" t="n">
        <v>282</v>
      </c>
      <c r="I275" s="39" t="n">
        <v>38.4</v>
      </c>
      <c r="J275" s="39" t="n">
        <v>0.16</v>
      </c>
      <c r="K275" s="39" t="n">
        <v>0.11</v>
      </c>
      <c r="L275" s="39" t="n">
        <v>0.6</v>
      </c>
      <c r="M275" s="39" t="n">
        <v>14.36</v>
      </c>
      <c r="N275" s="39" t="n">
        <v>18.84</v>
      </c>
      <c r="O275" s="39" t="n">
        <v>129.38</v>
      </c>
      <c r="P275" s="39" t="n">
        <v>3.24</v>
      </c>
      <c r="Q275" s="40" t="n">
        <v>7.46</v>
      </c>
      <c r="R275" s="40" t="n">
        <v>8.29</v>
      </c>
      <c r="S275" s="40" t="n">
        <v>9.44</v>
      </c>
      <c r="T275" s="40" t="n">
        <v>142</v>
      </c>
      <c r="U275" s="40" t="n">
        <v>33</v>
      </c>
      <c r="V275" s="41" t="n">
        <v>0.05</v>
      </c>
      <c r="W275" s="41" t="n">
        <v>0.07</v>
      </c>
      <c r="X275" s="40" t="n">
        <v>0.41</v>
      </c>
      <c r="Y275" s="40" t="n">
        <v>23.65</v>
      </c>
      <c r="Z275" s="40" t="n">
        <v>16.5</v>
      </c>
      <c r="AA275" s="40" t="n">
        <v>83.14</v>
      </c>
      <c r="AB275" s="40" t="n">
        <v>0.68</v>
      </c>
      <c r="XFD275" s="4"/>
    </row>
    <row r="276" s="1" customFormat="true" ht="13.8" hidden="false" customHeight="false" outlineLevel="0" collapsed="false">
      <c r="A276" s="34"/>
      <c r="B276" s="18" t="s">
        <v>166</v>
      </c>
      <c r="C276" s="38" t="s">
        <v>167</v>
      </c>
      <c r="D276" s="20" t="n">
        <v>150</v>
      </c>
      <c r="E276" s="39" t="n">
        <v>2.61</v>
      </c>
      <c r="F276" s="39" t="n">
        <v>7.98</v>
      </c>
      <c r="G276" s="39" t="n">
        <v>14.66</v>
      </c>
      <c r="H276" s="39" t="n">
        <v>141</v>
      </c>
      <c r="I276" s="39" t="n">
        <v>11.25</v>
      </c>
      <c r="J276" s="39" t="n">
        <v>0.09</v>
      </c>
      <c r="K276" s="39" t="n">
        <v>0.08</v>
      </c>
      <c r="L276" s="39" t="n">
        <v>25.55</v>
      </c>
      <c r="M276" s="39" t="n">
        <v>37.99</v>
      </c>
      <c r="N276" s="39" t="n">
        <v>28.58</v>
      </c>
      <c r="O276" s="39" t="n">
        <v>67.49</v>
      </c>
      <c r="P276" s="39" t="n">
        <v>0.95</v>
      </c>
      <c r="Q276" s="40"/>
      <c r="R276" s="40"/>
      <c r="S276" s="40"/>
      <c r="T276" s="40"/>
      <c r="U276" s="40"/>
      <c r="V276" s="41"/>
      <c r="W276" s="41"/>
      <c r="X276" s="40"/>
      <c r="Y276" s="40"/>
      <c r="Z276" s="40"/>
      <c r="AA276" s="40"/>
      <c r="AB276" s="40"/>
      <c r="XFD276" s="4"/>
    </row>
    <row r="277" customFormat="false" ht="13.8" hidden="false" customHeight="false" outlineLevel="0" collapsed="false">
      <c r="A277" s="34"/>
      <c r="B277" s="21" t="s">
        <v>31</v>
      </c>
      <c r="C277" s="26" t="s">
        <v>32</v>
      </c>
      <c r="D277" s="21" t="n">
        <v>25</v>
      </c>
      <c r="E277" s="27" t="n">
        <f aca="false">BD277*25/20</f>
        <v>1.7</v>
      </c>
      <c r="F277" s="27" t="n">
        <f aca="false">BE277*25/20</f>
        <v>0.3</v>
      </c>
      <c r="G277" s="27" t="n">
        <f aca="false">BF277*25/20</f>
        <v>8.4</v>
      </c>
      <c r="H277" s="27" t="n">
        <f aca="false">BG277*25/20</f>
        <v>42.7</v>
      </c>
      <c r="I277" s="27" t="n">
        <f aca="false">BH277*25/20</f>
        <v>0</v>
      </c>
      <c r="J277" s="27" t="n">
        <f aca="false">BI277*25/20</f>
        <v>0.0375</v>
      </c>
      <c r="K277" s="27" t="n">
        <f aca="false">BJ277*25/20</f>
        <v>0.025</v>
      </c>
      <c r="L277" s="27" t="n">
        <f aca="false">BK277*25/20</f>
        <v>0</v>
      </c>
      <c r="M277" s="27" t="n">
        <f aca="false">BL277*25/20</f>
        <v>11.2625</v>
      </c>
      <c r="N277" s="27" t="n">
        <f aca="false">BM277*25/20</f>
        <v>11.7625</v>
      </c>
      <c r="O277" s="27" t="n">
        <f aca="false">BN277*25/20</f>
        <v>37.675</v>
      </c>
      <c r="P277" s="27" t="n">
        <f aca="false">BO277*25/20</f>
        <v>0.9375</v>
      </c>
      <c r="Q277" s="27" t="n">
        <v>1.7</v>
      </c>
      <c r="R277" s="27" t="n">
        <v>0.3</v>
      </c>
      <c r="S277" s="27" t="n">
        <v>8.4</v>
      </c>
      <c r="T277" s="27" t="n">
        <v>42.7</v>
      </c>
      <c r="U277" s="27"/>
      <c r="V277" s="27" t="n">
        <v>0.04</v>
      </c>
      <c r="W277" s="27" t="n">
        <v>0.02</v>
      </c>
      <c r="X277" s="27"/>
      <c r="Y277" s="27" t="n">
        <v>11.26</v>
      </c>
      <c r="Z277" s="27" t="n">
        <v>11.76</v>
      </c>
      <c r="AA277" s="27" t="n">
        <v>37.68</v>
      </c>
      <c r="AB277" s="27" t="n">
        <v>0.94</v>
      </c>
      <c r="BD277" s="27" t="n">
        <v>1.36</v>
      </c>
      <c r="BE277" s="27" t="n">
        <v>0.24</v>
      </c>
      <c r="BF277" s="27" t="n">
        <v>6.72</v>
      </c>
      <c r="BG277" s="27" t="n">
        <v>34.16</v>
      </c>
      <c r="BH277" s="27"/>
      <c r="BI277" s="27" t="n">
        <v>0.03</v>
      </c>
      <c r="BJ277" s="27" t="n">
        <v>0.02</v>
      </c>
      <c r="BK277" s="27"/>
      <c r="BL277" s="27" t="n">
        <v>9.01</v>
      </c>
      <c r="BM277" s="27" t="n">
        <v>9.41</v>
      </c>
      <c r="BN277" s="27" t="n">
        <v>30.14</v>
      </c>
      <c r="BO277" s="27" t="n">
        <v>0.75</v>
      </c>
    </row>
    <row r="278" customFormat="false" ht="17.15" hidden="false" customHeight="true" outlineLevel="0" collapsed="false">
      <c r="A278" s="34"/>
      <c r="B278" s="21" t="s">
        <v>31</v>
      </c>
      <c r="C278" s="15" t="s">
        <v>33</v>
      </c>
      <c r="D278" s="21" t="n">
        <v>40</v>
      </c>
      <c r="E278" s="27" t="n">
        <f aca="false">BD278*40/40</f>
        <v>2.96</v>
      </c>
      <c r="F278" s="27" t="n">
        <f aca="false">BE278*40/40</f>
        <v>0.36</v>
      </c>
      <c r="G278" s="27" t="n">
        <f aca="false">BF278*40/40</f>
        <v>21.1</v>
      </c>
      <c r="H278" s="27" t="n">
        <f aca="false">BG278*40/40</f>
        <v>93.78</v>
      </c>
      <c r="I278" s="27" t="n">
        <f aca="false">BH278*40/40</f>
        <v>0</v>
      </c>
      <c r="J278" s="27" t="n">
        <f aca="false">BI278*40/40</f>
        <v>0</v>
      </c>
      <c r="K278" s="27" t="n">
        <f aca="false">BJ278*40/40</f>
        <v>0.02</v>
      </c>
      <c r="L278" s="27" t="n">
        <f aca="false">BK278*40/40</f>
        <v>0</v>
      </c>
      <c r="M278" s="27" t="n">
        <f aca="false">BL278*40/40</f>
        <v>8</v>
      </c>
      <c r="N278" s="27" t="n">
        <f aca="false">BM278*40/40</f>
        <v>5.6</v>
      </c>
      <c r="O278" s="27" t="n">
        <f aca="false">BN278*40/40</f>
        <v>26</v>
      </c>
      <c r="P278" s="27" t="n">
        <f aca="false">BO278*40/40</f>
        <v>0.44</v>
      </c>
      <c r="Q278" s="27" t="n">
        <v>3.03</v>
      </c>
      <c r="R278" s="27" t="n">
        <v>0.36</v>
      </c>
      <c r="S278" s="27" t="n">
        <v>19.64</v>
      </c>
      <c r="T278" s="27" t="n">
        <v>93.77</v>
      </c>
      <c r="U278" s="27"/>
      <c r="V278" s="27"/>
      <c r="W278" s="27" t="n">
        <v>0.013</v>
      </c>
      <c r="X278" s="27"/>
      <c r="Y278" s="27" t="n">
        <v>8</v>
      </c>
      <c r="Z278" s="27" t="n">
        <v>5.6</v>
      </c>
      <c r="AA278" s="27" t="n">
        <v>26</v>
      </c>
      <c r="AB278" s="27" t="n">
        <v>0.44</v>
      </c>
      <c r="AC278" s="27" t="n">
        <v>3</v>
      </c>
      <c r="AD278" s="27" t="n">
        <f aca="false">AP278*40/40</f>
        <v>0</v>
      </c>
      <c r="AE278" s="27" t="n">
        <f aca="false">AQ278*40/40</f>
        <v>0</v>
      </c>
      <c r="AF278" s="27" t="n">
        <f aca="false">AR278*40/40</f>
        <v>0</v>
      </c>
      <c r="AG278" s="27" t="n">
        <f aca="false">AS278*40/40</f>
        <v>0</v>
      </c>
      <c r="AH278" s="27" t="n">
        <f aca="false">AT278*40/40</f>
        <v>0</v>
      </c>
      <c r="AI278" s="27" t="n">
        <f aca="false">AU278*40/40</f>
        <v>0</v>
      </c>
      <c r="AJ278" s="27" t="n">
        <f aca="false">AV278*40/40</f>
        <v>0</v>
      </c>
      <c r="AK278" s="27" t="n">
        <f aca="false">AW278*40/40</f>
        <v>0</v>
      </c>
      <c r="AL278" s="27" t="n">
        <f aca="false">AX278*40/40</f>
        <v>0</v>
      </c>
      <c r="AM278" s="27" t="n">
        <f aca="false">AY278*40/40</f>
        <v>0</v>
      </c>
      <c r="AN278" s="27" t="n">
        <f aca="false">AZ278*40/40</f>
        <v>0</v>
      </c>
      <c r="BD278" s="27" t="n">
        <v>2.96</v>
      </c>
      <c r="BE278" s="27" t="n">
        <v>0.36</v>
      </c>
      <c r="BF278" s="27" t="n">
        <v>21.1</v>
      </c>
      <c r="BG278" s="27" t="n">
        <v>93.78</v>
      </c>
      <c r="BH278" s="27"/>
      <c r="BI278" s="27"/>
      <c r="BJ278" s="27" t="n">
        <v>0.02</v>
      </c>
      <c r="BK278" s="27"/>
      <c r="BL278" s="27" t="n">
        <v>8</v>
      </c>
      <c r="BM278" s="27" t="n">
        <v>5.6</v>
      </c>
      <c r="BN278" s="27" t="n">
        <v>26</v>
      </c>
      <c r="BO278" s="27" t="n">
        <v>0.44</v>
      </c>
      <c r="WAQ278" s="2"/>
      <c r="WAR278" s="2"/>
      <c r="WAS278" s="2"/>
      <c r="WAT278" s="2"/>
      <c r="WAU278" s="2"/>
      <c r="WAV278" s="2"/>
      <c r="WAW278" s="2"/>
      <c r="WAX278" s="2"/>
      <c r="WAY278" s="2"/>
      <c r="WAZ278" s="2"/>
      <c r="WBA278" s="2"/>
      <c r="WBB278" s="2"/>
      <c r="WBC278" s="2"/>
      <c r="WBD278" s="2"/>
      <c r="WBE278" s="2"/>
      <c r="WBF278" s="2"/>
      <c r="WBG278" s="2"/>
      <c r="WBH278" s="2"/>
      <c r="WBI278" s="2"/>
      <c r="WBJ278" s="2"/>
      <c r="WBK278" s="2"/>
      <c r="WBL278" s="2"/>
      <c r="WBM278" s="2"/>
      <c r="WBN278" s="2"/>
      <c r="WBO278" s="2"/>
      <c r="WBP278" s="2"/>
      <c r="WBQ278" s="2"/>
      <c r="WBR278" s="2"/>
      <c r="WBS278" s="2"/>
      <c r="WBT278" s="2"/>
      <c r="WBU278" s="2"/>
      <c r="WBV278" s="2"/>
      <c r="WBW278" s="2"/>
      <c r="WBX278" s="2"/>
      <c r="WBY278" s="2"/>
      <c r="WBZ278" s="2"/>
      <c r="WCA278" s="2"/>
      <c r="WCB278" s="2"/>
      <c r="WCC278" s="2"/>
      <c r="WCD278" s="2"/>
      <c r="WCE278" s="2"/>
      <c r="WCF278" s="2"/>
      <c r="WCG278" s="2"/>
      <c r="WCH278" s="2"/>
      <c r="WCI278" s="2"/>
      <c r="WCJ278" s="2"/>
      <c r="WCK278" s="2"/>
      <c r="WCL278" s="2"/>
      <c r="WCM278" s="2"/>
      <c r="WCN278" s="2"/>
      <c r="WCO278" s="2"/>
      <c r="WCP278" s="2"/>
      <c r="WCQ278" s="2"/>
      <c r="WCR278" s="2"/>
      <c r="WCS278" s="2"/>
      <c r="WCT278" s="2"/>
      <c r="WCU278" s="2"/>
      <c r="WCV278" s="2"/>
      <c r="WCW278" s="2"/>
      <c r="WCX278" s="2"/>
      <c r="WCY278" s="2"/>
      <c r="WCZ278" s="2"/>
      <c r="WDA278" s="2"/>
      <c r="WDB278" s="2"/>
      <c r="WDC278" s="2"/>
      <c r="WDD278" s="2"/>
      <c r="WDE278" s="2"/>
      <c r="WDF278" s="2"/>
      <c r="WDG278" s="2"/>
      <c r="WDH278" s="2"/>
      <c r="WDI278" s="2"/>
      <c r="WDJ278" s="2"/>
      <c r="WDK278" s="2"/>
      <c r="WDL278" s="2"/>
      <c r="WDM278" s="2"/>
      <c r="WDN278" s="2"/>
      <c r="WDO278" s="2"/>
      <c r="WDP278" s="2"/>
      <c r="WDQ278" s="2"/>
      <c r="WDR278" s="2"/>
      <c r="WDS278" s="2"/>
      <c r="WDT278" s="2"/>
      <c r="WDU278" s="2"/>
      <c r="WDV278" s="2"/>
      <c r="WDW278" s="2"/>
      <c r="WDX278" s="2"/>
      <c r="WDY278" s="2"/>
      <c r="WDZ278" s="2"/>
      <c r="WEA278" s="2"/>
      <c r="WEB278" s="2"/>
      <c r="WEC278" s="2"/>
      <c r="WED278" s="2"/>
      <c r="WEE278" s="2"/>
      <c r="WEF278" s="2"/>
      <c r="WEG278" s="2"/>
      <c r="WEH278" s="2"/>
      <c r="WEI278" s="2"/>
      <c r="WEJ278" s="2"/>
      <c r="WEK278" s="2"/>
      <c r="WEL278" s="2"/>
      <c r="WEM278" s="2"/>
      <c r="WEN278" s="2"/>
      <c r="WEO278" s="2"/>
      <c r="WEP278" s="2"/>
      <c r="WEQ278" s="2"/>
      <c r="WER278" s="2"/>
      <c r="WES278" s="2"/>
      <c r="WET278" s="2"/>
      <c r="WEU278" s="2"/>
      <c r="WEV278" s="2"/>
      <c r="WEW278" s="2"/>
      <c r="WEX278" s="2"/>
      <c r="WEY278" s="2"/>
      <c r="WEZ278" s="2"/>
      <c r="WFA278" s="2"/>
      <c r="WFB278" s="2"/>
      <c r="WFC278" s="2"/>
      <c r="WFD278" s="2"/>
      <c r="WFE278" s="2"/>
      <c r="WFF278" s="2"/>
      <c r="WFG278" s="2"/>
      <c r="WFH278" s="2"/>
      <c r="WFI278" s="2"/>
      <c r="WFJ278" s="2"/>
      <c r="WFK278" s="2"/>
      <c r="WFL278" s="2"/>
      <c r="WFM278" s="2"/>
      <c r="WFN278" s="2"/>
      <c r="WFO278" s="2"/>
      <c r="WFP278" s="2"/>
      <c r="WFQ278" s="2"/>
      <c r="WFR278" s="2"/>
      <c r="WFS278" s="2"/>
      <c r="WFT278" s="2"/>
      <c r="WFU278" s="2"/>
      <c r="WFV278" s="2"/>
      <c r="WFW278" s="2"/>
      <c r="WFX278" s="2"/>
      <c r="WFY278" s="2"/>
      <c r="WFZ278" s="2"/>
      <c r="WGA278" s="2"/>
      <c r="WGB278" s="2"/>
      <c r="WGC278" s="2"/>
      <c r="WGD278" s="2"/>
      <c r="WGE278" s="2"/>
      <c r="WGF278" s="2"/>
      <c r="WGG278" s="2"/>
      <c r="WGH278" s="2"/>
      <c r="WGI278" s="2"/>
      <c r="WGJ278" s="2"/>
      <c r="WGK278" s="2"/>
      <c r="WGL278" s="2"/>
      <c r="WGM278" s="2"/>
      <c r="WGN278" s="2"/>
      <c r="WGO278" s="2"/>
      <c r="WGP278" s="2"/>
      <c r="WGQ278" s="2"/>
      <c r="WGR278" s="2"/>
      <c r="WGS278" s="2"/>
      <c r="WGT278" s="2"/>
      <c r="WGU278" s="2"/>
      <c r="WGV278" s="2"/>
      <c r="WGW278" s="2"/>
      <c r="WGX278" s="2"/>
      <c r="WGY278" s="2"/>
      <c r="WGZ278" s="2"/>
      <c r="WHA278" s="2"/>
      <c r="WHB278" s="2"/>
      <c r="WHC278" s="2"/>
      <c r="WHD278" s="2"/>
      <c r="WHE278" s="2"/>
      <c r="WHF278" s="2"/>
      <c r="WHG278" s="2"/>
      <c r="WHH278" s="2"/>
      <c r="WHI278" s="2"/>
      <c r="WHJ278" s="2"/>
      <c r="WHK278" s="2"/>
      <c r="WHL278" s="2"/>
      <c r="WHM278" s="2"/>
      <c r="WHN278" s="2"/>
      <c r="WHO278" s="2"/>
      <c r="WHP278" s="2"/>
      <c r="WHQ278" s="2"/>
      <c r="WHR278" s="2"/>
      <c r="WHS278" s="2"/>
      <c r="WHT278" s="2"/>
      <c r="WHU278" s="2"/>
      <c r="WHV278" s="2"/>
      <c r="WHW278" s="2"/>
      <c r="WHX278" s="2"/>
      <c r="WHY278" s="2"/>
      <c r="WHZ278" s="2"/>
      <c r="WIA278" s="2"/>
      <c r="WIB278" s="2"/>
      <c r="WIC278" s="2"/>
      <c r="WID278" s="2"/>
      <c r="WIE278" s="2"/>
      <c r="WIF278" s="2"/>
      <c r="WIG278" s="2"/>
      <c r="WIH278" s="2"/>
      <c r="WII278" s="2"/>
      <c r="WIJ278" s="2"/>
      <c r="WIK278" s="2"/>
      <c r="WIL278" s="2"/>
      <c r="WIM278" s="2"/>
      <c r="WIN278" s="2"/>
      <c r="WIO278" s="2"/>
      <c r="WIP278" s="2"/>
      <c r="WIQ278" s="2"/>
      <c r="WIR278" s="2"/>
      <c r="WIS278" s="2"/>
      <c r="WIT278" s="2"/>
      <c r="WIU278" s="2"/>
      <c r="WIV278" s="2"/>
      <c r="WIW278" s="2"/>
      <c r="WIX278" s="2"/>
      <c r="WIY278" s="2"/>
      <c r="WIZ278" s="2"/>
      <c r="WJA278" s="2"/>
      <c r="WJB278" s="2"/>
      <c r="WJC278" s="2"/>
      <c r="WJD278" s="2"/>
      <c r="WJE278" s="2"/>
      <c r="WJF278" s="2"/>
      <c r="WJG278" s="2"/>
      <c r="WJH278" s="2"/>
      <c r="WJI278" s="2"/>
      <c r="WJJ278" s="2"/>
      <c r="WJK278" s="2"/>
      <c r="WJL278" s="2"/>
      <c r="WJM278" s="2"/>
      <c r="WJN278" s="2"/>
      <c r="WJO278" s="2"/>
      <c r="WJP278" s="2"/>
      <c r="WJQ278" s="2"/>
      <c r="WJR278" s="2"/>
      <c r="WJS278" s="2"/>
      <c r="WJT278" s="2"/>
      <c r="WJU278" s="2"/>
      <c r="WJV278" s="2"/>
      <c r="WJW278" s="2"/>
      <c r="WJX278" s="2"/>
      <c r="WJY278" s="2"/>
      <c r="WJZ278" s="2"/>
      <c r="WKA278" s="2"/>
      <c r="WKB278" s="2"/>
      <c r="WKC278" s="2"/>
      <c r="WKD278" s="2"/>
      <c r="WKE278" s="2"/>
      <c r="WKF278" s="2"/>
      <c r="WKG278" s="2"/>
      <c r="WKH278" s="2"/>
      <c r="WKI278" s="2"/>
      <c r="WKJ278" s="2"/>
      <c r="WKK278" s="2"/>
      <c r="WKL278" s="2"/>
      <c r="WKM278" s="2"/>
      <c r="WKN278" s="2"/>
      <c r="WKO278" s="2"/>
      <c r="WKP278" s="2"/>
      <c r="WKQ278" s="2"/>
      <c r="WKR278" s="2"/>
      <c r="WKS278" s="2"/>
      <c r="WKT278" s="2"/>
      <c r="WKU278" s="2"/>
      <c r="WKV278" s="2"/>
      <c r="WKW278" s="2"/>
      <c r="WKX278" s="2"/>
      <c r="WKY278" s="2"/>
      <c r="WKZ278" s="2"/>
      <c r="WLA278" s="2"/>
      <c r="WLB278" s="2"/>
      <c r="WLC278" s="2"/>
      <c r="WLD278" s="2"/>
      <c r="WLE278" s="2"/>
      <c r="WLF278" s="2"/>
      <c r="WLG278" s="2"/>
      <c r="WLH278" s="2"/>
      <c r="WLI278" s="2"/>
      <c r="WLJ278" s="2"/>
      <c r="WLK278" s="2"/>
      <c r="WLL278" s="2"/>
      <c r="WLM278" s="2"/>
      <c r="WLN278" s="2"/>
      <c r="WLO278" s="2"/>
      <c r="WLP278" s="2"/>
      <c r="WLQ278" s="2"/>
      <c r="WLR278" s="2"/>
      <c r="WLS278" s="2"/>
      <c r="WLT278" s="2"/>
      <c r="WLU278" s="2"/>
      <c r="WLV278" s="2"/>
      <c r="WLW278" s="2"/>
      <c r="WLX278" s="2"/>
      <c r="WLY278" s="2"/>
      <c r="WLZ278" s="2"/>
      <c r="WMA278" s="2"/>
      <c r="WMB278" s="2"/>
      <c r="WMC278" s="2"/>
      <c r="WMD278" s="2"/>
      <c r="WME278" s="2"/>
      <c r="WMF278" s="2"/>
      <c r="WMG278" s="2"/>
      <c r="WMH278" s="2"/>
      <c r="WMI278" s="2"/>
      <c r="WMJ278" s="2"/>
      <c r="WMK278" s="2"/>
      <c r="WML278" s="2"/>
      <c r="WMM278" s="2"/>
      <c r="WMN278" s="2"/>
      <c r="WMO278" s="2"/>
      <c r="WMP278" s="2"/>
      <c r="WMQ278" s="2"/>
      <c r="WMR278" s="2"/>
      <c r="WMS278" s="2"/>
      <c r="WMT278" s="2"/>
      <c r="WMU278" s="2"/>
      <c r="WMV278" s="2"/>
      <c r="WMW278" s="2"/>
      <c r="WMX278" s="2"/>
      <c r="WMY278" s="2"/>
      <c r="WMZ278" s="2"/>
      <c r="WNA278" s="2"/>
      <c r="WNB278" s="2"/>
      <c r="WNC278" s="2"/>
      <c r="WND278" s="2"/>
      <c r="WNE278" s="2"/>
      <c r="WNF278" s="2"/>
      <c r="WNG278" s="2"/>
      <c r="WNH278" s="2"/>
      <c r="WNI278" s="2"/>
      <c r="WNJ278" s="2"/>
      <c r="WNK278" s="2"/>
      <c r="WNL278" s="2"/>
      <c r="WNM278" s="2"/>
      <c r="WNN278" s="2"/>
      <c r="WNO278" s="2"/>
      <c r="WNP278" s="2"/>
      <c r="WNQ278" s="2"/>
      <c r="WNR278" s="2"/>
      <c r="WNS278" s="2"/>
      <c r="WNT278" s="2"/>
      <c r="WNU278" s="2"/>
      <c r="WNV278" s="2"/>
      <c r="WNW278" s="2"/>
      <c r="WNX278" s="2"/>
      <c r="WNY278" s="2"/>
      <c r="WNZ278" s="2"/>
      <c r="WOA278" s="2"/>
      <c r="WOB278" s="2"/>
      <c r="WOC278" s="2"/>
      <c r="WOD278" s="2"/>
      <c r="WOE278" s="2"/>
      <c r="WOF278" s="2"/>
      <c r="WOG278" s="2"/>
      <c r="WOH278" s="2"/>
      <c r="WOI278" s="2"/>
      <c r="WOJ278" s="2"/>
      <c r="WOK278" s="2"/>
      <c r="WOL278" s="2"/>
      <c r="WOM278" s="2"/>
      <c r="WRG278" s="4"/>
      <c r="WRH278" s="4"/>
      <c r="WRI278" s="4"/>
      <c r="WRJ278" s="4"/>
      <c r="WRK278" s="4"/>
      <c r="WRL278" s="4"/>
      <c r="WRM278" s="4"/>
      <c r="WRN278" s="4"/>
      <c r="WRO278" s="4"/>
      <c r="WRP278" s="4"/>
      <c r="WRQ278" s="4"/>
      <c r="WRR278" s="4"/>
      <c r="WRS278" s="4"/>
      <c r="WRT278" s="4"/>
      <c r="WRU278" s="4"/>
      <c r="WRV278" s="4"/>
      <c r="WRW278" s="4"/>
      <c r="WRX278" s="4"/>
      <c r="WRY278" s="4"/>
      <c r="WRZ278" s="4"/>
      <c r="WSA278" s="4"/>
      <c r="WSB278" s="4"/>
      <c r="WSC278" s="4"/>
      <c r="WSD278" s="4"/>
      <c r="WSE278" s="4"/>
      <c r="WSF278" s="4"/>
      <c r="WSG278" s="4"/>
      <c r="WSH278" s="4"/>
      <c r="WSI278" s="4"/>
      <c r="WSJ278" s="4"/>
      <c r="WSK278" s="4"/>
      <c r="WSL278" s="4"/>
      <c r="WSM278" s="4"/>
      <c r="WSN278" s="4"/>
      <c r="WSO278" s="4"/>
      <c r="WSP278" s="4"/>
      <c r="WSQ278" s="4"/>
      <c r="WSR278" s="4"/>
      <c r="WSS278" s="4"/>
      <c r="WST278" s="4"/>
      <c r="WSU278" s="4"/>
      <c r="WSV278" s="4"/>
      <c r="WSW278" s="4"/>
      <c r="WSX278" s="4"/>
      <c r="WSY278" s="4"/>
      <c r="WSZ278" s="4"/>
      <c r="WTA278" s="4"/>
      <c r="WTB278" s="4"/>
      <c r="WTC278" s="4"/>
      <c r="WTD278" s="4"/>
      <c r="WTE278" s="4"/>
      <c r="WTF278" s="4"/>
      <c r="WTG278" s="4"/>
      <c r="WTH278" s="4"/>
      <c r="WTI278" s="4"/>
      <c r="WTJ278" s="4"/>
      <c r="WTK278" s="4"/>
      <c r="WTL278" s="4"/>
      <c r="WTM278" s="4"/>
      <c r="WTN278" s="4"/>
      <c r="WTO278" s="4"/>
      <c r="WTP278" s="4"/>
      <c r="WTQ278" s="4"/>
      <c r="WTR278" s="4"/>
      <c r="WTS278" s="4"/>
      <c r="WTT278" s="4"/>
      <c r="WTU278" s="4"/>
      <c r="WTV278" s="4"/>
      <c r="WTW278" s="4"/>
      <c r="WTX278" s="4"/>
      <c r="WTY278" s="4"/>
      <c r="WTZ278" s="4"/>
      <c r="WUA278" s="4"/>
      <c r="WUB278" s="4"/>
      <c r="WUC278" s="4"/>
      <c r="WUD278" s="4"/>
      <c r="WUE278" s="4"/>
      <c r="WUF278" s="4"/>
      <c r="WUG278" s="4"/>
      <c r="WUH278" s="4"/>
      <c r="WUI278" s="4"/>
      <c r="WUJ278" s="4"/>
      <c r="WUK278" s="4"/>
      <c r="WUL278" s="4"/>
      <c r="WUM278" s="4"/>
      <c r="WUN278" s="4"/>
      <c r="WUO278" s="4"/>
      <c r="WUP278" s="4"/>
      <c r="WUQ278" s="4"/>
      <c r="WUR278" s="4"/>
      <c r="WUS278" s="4"/>
      <c r="WUT278" s="4"/>
      <c r="WUU278" s="4"/>
      <c r="WUV278" s="4"/>
      <c r="WUW278" s="4"/>
      <c r="WUX278" s="4"/>
      <c r="WUY278" s="4"/>
      <c r="WUZ278" s="4"/>
      <c r="WVA278" s="4"/>
      <c r="WVB278" s="4"/>
      <c r="WVC278" s="4"/>
      <c r="WVD278" s="4"/>
      <c r="WVE278" s="4"/>
      <c r="WVF278" s="4"/>
      <c r="WVG278" s="4"/>
      <c r="WVH278" s="4"/>
      <c r="WVI278" s="4"/>
      <c r="WVJ278" s="4"/>
      <c r="WVK278" s="4"/>
      <c r="WVL278" s="4"/>
      <c r="WVM278" s="4"/>
      <c r="WVN278" s="4"/>
      <c r="WVO278" s="4"/>
      <c r="WVP278" s="4"/>
      <c r="WVQ278" s="4"/>
      <c r="WVR278" s="4"/>
      <c r="WVS278" s="4"/>
      <c r="WVT278" s="4"/>
      <c r="WVU278" s="4"/>
      <c r="WVV278" s="4"/>
      <c r="WVW278" s="4"/>
      <c r="WVX278" s="4"/>
      <c r="WVY278" s="4"/>
      <c r="WVZ278" s="4"/>
      <c r="WWA278" s="4"/>
      <c r="WWB278" s="4"/>
      <c r="WWC278" s="4"/>
      <c r="WWD278" s="4"/>
      <c r="WWE278" s="4"/>
      <c r="WWF278" s="4"/>
      <c r="WWG278" s="4"/>
      <c r="WWH278" s="4"/>
      <c r="WWI278" s="4"/>
      <c r="WWJ278" s="4"/>
      <c r="WWK278" s="4"/>
      <c r="WWL278" s="4"/>
      <c r="WWM278" s="4"/>
      <c r="WWN278" s="4"/>
      <c r="WWO278" s="4"/>
      <c r="WWP278" s="4"/>
      <c r="WWQ278" s="4"/>
      <c r="WWR278" s="4"/>
      <c r="WWS278" s="4"/>
      <c r="WWT278" s="4"/>
      <c r="WWU278" s="4"/>
      <c r="WWV278" s="4"/>
      <c r="WWW278" s="4"/>
      <c r="WWX278" s="4"/>
      <c r="WWY278" s="4"/>
      <c r="WWZ278" s="4"/>
      <c r="WXA278" s="4"/>
      <c r="WXB278" s="4"/>
      <c r="WXC278" s="4"/>
      <c r="WXD278" s="4"/>
      <c r="WXE278" s="4"/>
      <c r="WXF278" s="4"/>
      <c r="WXG278" s="4"/>
      <c r="WXH278" s="4"/>
      <c r="WXI278" s="4"/>
      <c r="WXJ278" s="4"/>
      <c r="WXK278" s="4"/>
      <c r="WXL278" s="4"/>
      <c r="WXM278" s="4"/>
      <c r="WXN278" s="4"/>
      <c r="WXO278" s="4"/>
      <c r="WXP278" s="4"/>
      <c r="WXQ278" s="4"/>
      <c r="WXR278" s="4"/>
      <c r="WXS278" s="4"/>
      <c r="WXT278" s="4"/>
      <c r="WXU278" s="4"/>
      <c r="WXV278" s="4"/>
      <c r="WXW278" s="4"/>
      <c r="WXX278" s="4"/>
      <c r="WXY278" s="4"/>
      <c r="WXZ278" s="4"/>
      <c r="WYA278" s="4"/>
      <c r="WYB278" s="4"/>
      <c r="WYC278" s="4"/>
      <c r="WYD278" s="4"/>
      <c r="WYE278" s="4"/>
      <c r="WYF278" s="4"/>
      <c r="WYG278" s="4"/>
      <c r="WYH278" s="4"/>
      <c r="WYI278" s="4"/>
      <c r="WYJ278" s="4"/>
      <c r="WYK278" s="4"/>
      <c r="WYL278" s="4"/>
      <c r="WYM278" s="4"/>
      <c r="WYN278" s="4"/>
      <c r="WYO278" s="4"/>
      <c r="WYP278" s="4"/>
      <c r="WYQ278" s="4"/>
      <c r="WYR278" s="4"/>
      <c r="WYS278" s="4"/>
      <c r="WYT278" s="4"/>
      <c r="WYU278" s="4"/>
      <c r="WYV278" s="4"/>
      <c r="WYW278" s="4"/>
      <c r="WYX278" s="4"/>
      <c r="WYY278" s="4"/>
      <c r="WYZ278" s="4"/>
      <c r="WZA278" s="4"/>
      <c r="WZB278" s="4"/>
      <c r="WZC278" s="4"/>
      <c r="WZD278" s="4"/>
      <c r="WZE278" s="4"/>
      <c r="WZF278" s="4"/>
      <c r="WZG278" s="4"/>
      <c r="WZH278" s="4"/>
      <c r="WZI278" s="4"/>
      <c r="WZJ278" s="4"/>
      <c r="WZK278" s="4"/>
      <c r="WZL278" s="4"/>
      <c r="WZM278" s="4"/>
      <c r="WZN278" s="4"/>
      <c r="WZO278" s="4"/>
      <c r="WZP278" s="4"/>
      <c r="WZQ278" s="4"/>
      <c r="WZR278" s="4"/>
      <c r="WZS278" s="4"/>
      <c r="WZT278" s="4"/>
      <c r="WZU278" s="4"/>
      <c r="WZV278" s="4"/>
      <c r="WZW278" s="4"/>
      <c r="WZX278" s="4"/>
      <c r="WZY278" s="4"/>
      <c r="WZZ278" s="4"/>
      <c r="XAA278" s="4"/>
      <c r="XAB278" s="4"/>
      <c r="XAC278" s="4"/>
      <c r="XAD278" s="4"/>
      <c r="XAE278" s="4"/>
      <c r="XAF278" s="4"/>
      <c r="XAG278" s="4"/>
      <c r="XAH278" s="4"/>
      <c r="XAI278" s="4"/>
      <c r="XAJ278" s="4"/>
      <c r="XAK278" s="4"/>
      <c r="XAL278" s="4"/>
      <c r="XAM278" s="4"/>
      <c r="XAN278" s="4"/>
      <c r="XAO278" s="4"/>
      <c r="XAP278" s="4"/>
      <c r="XAQ278" s="4"/>
      <c r="XAR278" s="4"/>
      <c r="XAS278" s="4"/>
      <c r="XAT278" s="4"/>
      <c r="XAU278" s="4"/>
      <c r="XAV278" s="4"/>
      <c r="XAW278" s="4"/>
      <c r="XAX278" s="4"/>
      <c r="XAY278" s="4"/>
      <c r="XAZ278" s="4"/>
      <c r="XBA278" s="4"/>
      <c r="XBB278" s="4"/>
      <c r="XBC278" s="4"/>
      <c r="XBD278" s="4"/>
      <c r="XBE278" s="4"/>
      <c r="XBF278" s="4"/>
      <c r="XBG278" s="4"/>
      <c r="XBH278" s="4"/>
      <c r="XBI278" s="4"/>
      <c r="XBJ278" s="4"/>
      <c r="XBK278" s="4"/>
      <c r="XBL278" s="4"/>
      <c r="XBM278" s="4"/>
      <c r="XBN278" s="4"/>
      <c r="XBO278" s="4"/>
      <c r="XBP278" s="4"/>
      <c r="XBQ278" s="4"/>
      <c r="XBR278" s="4"/>
      <c r="XBS278" s="4"/>
      <c r="XBT278" s="4"/>
      <c r="XBU278" s="4"/>
      <c r="XBV278" s="4"/>
      <c r="XBW278" s="4"/>
      <c r="XBX278" s="4"/>
      <c r="XBY278" s="4"/>
      <c r="XBZ278" s="4"/>
      <c r="XCA278" s="4"/>
      <c r="XCB278" s="4"/>
      <c r="XCC278" s="4"/>
      <c r="XCD278" s="4"/>
      <c r="XCE278" s="4"/>
      <c r="XCF278" s="4"/>
      <c r="XCG278" s="4"/>
      <c r="XCH278" s="4"/>
      <c r="XCI278" s="4"/>
      <c r="XCJ278" s="4"/>
      <c r="XCK278" s="4"/>
      <c r="XCL278" s="4"/>
      <c r="XCM278" s="4"/>
      <c r="XCN278" s="4"/>
      <c r="XCO278" s="4"/>
      <c r="XCP278" s="4"/>
      <c r="XCQ278" s="4"/>
      <c r="XCR278" s="4"/>
      <c r="XCS278" s="4"/>
      <c r="XCT278" s="4"/>
      <c r="XCU278" s="4"/>
      <c r="XCV278" s="4"/>
      <c r="XCW278" s="4"/>
      <c r="XCX278" s="4"/>
      <c r="XCY278" s="4"/>
      <c r="XCZ278" s="4"/>
      <c r="XDA278" s="4"/>
      <c r="XDB278" s="4"/>
      <c r="XDC278" s="4"/>
      <c r="XDD278" s="4"/>
      <c r="XDE278" s="4"/>
      <c r="XDF278" s="4"/>
      <c r="XDG278" s="4"/>
      <c r="XDH278" s="4"/>
      <c r="XDI278" s="4"/>
      <c r="XDJ278" s="4"/>
      <c r="XDK278" s="4"/>
      <c r="XDL278" s="4"/>
      <c r="XDM278" s="4"/>
      <c r="XDN278" s="4"/>
      <c r="XDO278" s="4"/>
      <c r="XDP278" s="4"/>
      <c r="XDQ278" s="4"/>
      <c r="XDR278" s="4"/>
      <c r="XDS278" s="4"/>
      <c r="XDT278" s="4"/>
      <c r="XDU278" s="4"/>
      <c r="XDV278" s="4"/>
      <c r="XDW278" s="4"/>
      <c r="XDX278" s="4"/>
      <c r="XDY278" s="4"/>
      <c r="XDZ278" s="4"/>
      <c r="XEA278" s="4"/>
      <c r="XEB278" s="4"/>
      <c r="XEC278" s="4"/>
      <c r="XED278" s="4"/>
      <c r="XEE278" s="4"/>
      <c r="XEF278" s="4"/>
      <c r="XEG278" s="4"/>
      <c r="XEH278" s="4"/>
      <c r="XEI278" s="4"/>
      <c r="XEJ278" s="4"/>
      <c r="XEK278" s="4"/>
      <c r="XEL278" s="4"/>
      <c r="XEM278" s="4"/>
      <c r="XEN278" s="4"/>
      <c r="XEO278" s="4"/>
      <c r="XEP278" s="4"/>
      <c r="XEQ278" s="4"/>
      <c r="XER278" s="4"/>
      <c r="XES278" s="4"/>
      <c r="XET278" s="4"/>
      <c r="XEU278" s="4"/>
      <c r="XEV278" s="4"/>
      <c r="XEW278" s="4"/>
      <c r="XEX278" s="4"/>
      <c r="XEY278" s="4"/>
      <c r="XEZ278" s="4"/>
      <c r="XFA278" s="4"/>
      <c r="XFB278" s="4"/>
      <c r="XFC278" s="4"/>
    </row>
    <row r="279" customFormat="false" ht="13.8" hidden="false" customHeight="false" outlineLevel="0" collapsed="false">
      <c r="A279" s="34"/>
      <c r="B279" s="21" t="s">
        <v>47</v>
      </c>
      <c r="C279" s="26" t="s">
        <v>48</v>
      </c>
      <c r="D279" s="21" t="n">
        <v>200</v>
      </c>
      <c r="E279" s="27" t="n">
        <f aca="false">SUM(CC279*200/180)</f>
        <v>0.677777777777778</v>
      </c>
      <c r="F279" s="27" t="n">
        <f aca="false">SUM(CD279*200/180)</f>
        <v>0.277777777777778</v>
      </c>
      <c r="G279" s="27" t="n">
        <f aca="false">SUM(CE279*200/180)</f>
        <v>20.7555555555556</v>
      </c>
      <c r="H279" s="27" t="n">
        <f aca="false">SUM(CF279*200/180)</f>
        <v>88</v>
      </c>
      <c r="I279" s="27" t="n">
        <f aca="false">SUM(CG279*200/180)</f>
        <v>0</v>
      </c>
      <c r="J279" s="27" t="n">
        <f aca="false">SUM(CH279*200/180)</f>
        <v>0.0222222222222222</v>
      </c>
      <c r="K279" s="27" t="n">
        <f aca="false">SUM(CI279*200/180)</f>
        <v>0.0555555555555556</v>
      </c>
      <c r="L279" s="27" t="n">
        <f aca="false">SUM(CJ279*200/180)</f>
        <v>100</v>
      </c>
      <c r="M279" s="27" t="n">
        <f aca="false">SUM(CK279*200/180)</f>
        <v>21.3444444444444</v>
      </c>
      <c r="N279" s="27" t="n">
        <f aca="false">SUM(CL279*200/180)</f>
        <v>3.44444444444444</v>
      </c>
      <c r="O279" s="27" t="n">
        <f aca="false">SUM(CM279*200/180)</f>
        <v>3.44444444444444</v>
      </c>
      <c r="P279" s="27" t="n">
        <f aca="false">SUM(CN279*200/180)</f>
        <v>0.644444444444444</v>
      </c>
      <c r="Q279" s="27" t="n">
        <v>0.6</v>
      </c>
      <c r="R279" s="27" t="n">
        <v>0.2</v>
      </c>
      <c r="S279" s="27" t="n">
        <v>15.2</v>
      </c>
      <c r="T279" s="27" t="n">
        <v>65.3</v>
      </c>
      <c r="U279" s="28" t="n">
        <v>98</v>
      </c>
      <c r="V279" s="21" t="n">
        <v>0.01</v>
      </c>
      <c r="W279" s="21" t="n">
        <v>0.05</v>
      </c>
      <c r="X279" s="27" t="n">
        <v>80</v>
      </c>
      <c r="Y279" s="27" t="n">
        <v>11</v>
      </c>
      <c r="Z279" s="27" t="n">
        <v>3</v>
      </c>
      <c r="AA279" s="27" t="n">
        <v>3</v>
      </c>
      <c r="AB279" s="27" t="n">
        <v>0.54</v>
      </c>
      <c r="CC279" s="27" t="n">
        <v>0.61</v>
      </c>
      <c r="CD279" s="27" t="n">
        <v>0.25</v>
      </c>
      <c r="CE279" s="27" t="n">
        <v>18.68</v>
      </c>
      <c r="CF279" s="27" t="n">
        <v>79.2</v>
      </c>
      <c r="CG279" s="27"/>
      <c r="CH279" s="27" t="n">
        <v>0.02</v>
      </c>
      <c r="CI279" s="27" t="n">
        <v>0.05</v>
      </c>
      <c r="CJ279" s="27" t="n">
        <v>90</v>
      </c>
      <c r="CK279" s="27" t="n">
        <v>19.21</v>
      </c>
      <c r="CL279" s="27" t="n">
        <v>3.1</v>
      </c>
      <c r="CM279" s="27" t="n">
        <v>3.1</v>
      </c>
      <c r="CN279" s="27" t="n">
        <v>0.58</v>
      </c>
    </row>
    <row r="280" s="46" customFormat="true" ht="15" hidden="false" customHeight="true" outlineLevel="0" collapsed="false">
      <c r="A280" s="30" t="s">
        <v>51</v>
      </c>
      <c r="B280" s="30"/>
      <c r="C280" s="30"/>
      <c r="D280" s="31" t="n">
        <f aca="false">SUM(D273:D279)</f>
        <v>765</v>
      </c>
      <c r="E280" s="44"/>
      <c r="F280" s="44"/>
      <c r="G280" s="44"/>
      <c r="H280" s="44"/>
      <c r="I280" s="44"/>
      <c r="J280" s="45"/>
      <c r="K280" s="45"/>
      <c r="L280" s="44"/>
      <c r="M280" s="44"/>
      <c r="N280" s="44"/>
      <c r="O280" s="44"/>
      <c r="P280" s="44"/>
      <c r="WON280" s="47"/>
      <c r="WOO280" s="47"/>
      <c r="WOP280" s="47"/>
      <c r="WOQ280" s="47"/>
      <c r="WOR280" s="47"/>
      <c r="WOS280" s="47"/>
      <c r="WOT280" s="47"/>
      <c r="WOU280" s="47"/>
      <c r="WOV280" s="47"/>
      <c r="WOW280" s="47"/>
      <c r="WOX280" s="47"/>
      <c r="WOY280" s="47"/>
      <c r="WOZ280" s="47"/>
      <c r="WPA280" s="47"/>
      <c r="WPB280" s="47"/>
      <c r="WPC280" s="47"/>
      <c r="WPD280" s="47"/>
      <c r="WPE280" s="47"/>
      <c r="WPF280" s="47"/>
      <c r="WPG280" s="47"/>
      <c r="WPH280" s="47"/>
      <c r="WPI280" s="47"/>
      <c r="WPJ280" s="47"/>
      <c r="WPK280" s="47"/>
      <c r="WPL280" s="47"/>
      <c r="WPM280" s="47"/>
      <c r="WPN280" s="47"/>
      <c r="WPO280" s="47"/>
      <c r="WPP280" s="47"/>
      <c r="WPQ280" s="47"/>
      <c r="WPR280" s="47"/>
      <c r="WPS280" s="47"/>
      <c r="WPT280" s="47"/>
      <c r="WPU280" s="47"/>
      <c r="WPV280" s="47"/>
      <c r="WPW280" s="47"/>
      <c r="WPX280" s="47"/>
      <c r="WPY280" s="47"/>
      <c r="WPZ280" s="47"/>
      <c r="WQA280" s="47"/>
      <c r="WQB280" s="47"/>
      <c r="WQC280" s="47"/>
      <c r="WQD280" s="47"/>
      <c r="WQE280" s="47"/>
      <c r="WQF280" s="47"/>
      <c r="WQG280" s="47"/>
      <c r="WQH280" s="47"/>
      <c r="WQI280" s="47"/>
      <c r="WQJ280" s="47"/>
      <c r="WQK280" s="47"/>
      <c r="WQL280" s="47"/>
      <c r="WQM280" s="47"/>
      <c r="WQN280" s="47"/>
      <c r="WQO280" s="47"/>
      <c r="WQP280" s="47"/>
      <c r="WQQ280" s="47"/>
      <c r="WQR280" s="47"/>
      <c r="WQS280" s="47"/>
      <c r="WQT280" s="47"/>
      <c r="WQU280" s="47"/>
      <c r="WQV280" s="47"/>
      <c r="WQW280" s="47"/>
      <c r="WQX280" s="47"/>
      <c r="WQY280" s="47"/>
      <c r="WQZ280" s="47"/>
      <c r="WRA280" s="47"/>
      <c r="WRB280" s="47"/>
      <c r="WRC280" s="47"/>
      <c r="WRD280" s="47"/>
      <c r="WRE280" s="47"/>
      <c r="WRF280" s="47"/>
      <c r="WRG280" s="47"/>
      <c r="WRH280" s="47"/>
      <c r="WRI280" s="47"/>
      <c r="WRJ280" s="47"/>
      <c r="WRK280" s="47"/>
      <c r="WRL280" s="47"/>
      <c r="WRM280" s="47"/>
      <c r="WRN280" s="47"/>
      <c r="WRO280" s="47"/>
      <c r="WRP280" s="47"/>
      <c r="WRQ280" s="47"/>
      <c r="WRR280" s="47"/>
      <c r="WRS280" s="47"/>
      <c r="WRT280" s="47"/>
      <c r="WRU280" s="47"/>
      <c r="WRV280" s="47"/>
      <c r="WRW280" s="47"/>
      <c r="WRX280" s="47"/>
      <c r="WRY280" s="47"/>
      <c r="WRZ280" s="47"/>
      <c r="WSA280" s="47"/>
      <c r="WSB280" s="47"/>
      <c r="WSC280" s="47"/>
      <c r="WSD280" s="47"/>
      <c r="WSE280" s="47"/>
      <c r="WSF280" s="47"/>
      <c r="WSG280" s="47"/>
      <c r="WSH280" s="47"/>
      <c r="WSI280" s="47"/>
      <c r="WSJ280" s="47"/>
      <c r="WSK280" s="47"/>
      <c r="WSL280" s="47"/>
      <c r="WSM280" s="47"/>
      <c r="WSN280" s="47"/>
      <c r="WSO280" s="47"/>
      <c r="WSP280" s="47"/>
      <c r="WSQ280" s="47"/>
      <c r="WSR280" s="47"/>
      <c r="WSS280" s="47"/>
      <c r="WST280" s="47"/>
      <c r="WSU280" s="47"/>
      <c r="WSV280" s="47"/>
      <c r="WSW280" s="47"/>
      <c r="WSX280" s="47"/>
      <c r="WSY280" s="47"/>
      <c r="WSZ280" s="47"/>
      <c r="WTA280" s="47"/>
      <c r="WTB280" s="47"/>
      <c r="WTC280" s="47"/>
      <c r="WTD280" s="47"/>
      <c r="WTE280" s="47"/>
      <c r="WTF280" s="47"/>
      <c r="WTG280" s="47"/>
      <c r="WTH280" s="47"/>
      <c r="WTI280" s="47"/>
      <c r="WTJ280" s="47"/>
      <c r="WTK280" s="47"/>
      <c r="WTL280" s="47"/>
      <c r="WTM280" s="47"/>
      <c r="WTN280" s="47"/>
      <c r="WTO280" s="47"/>
      <c r="WTP280" s="47"/>
      <c r="WTQ280" s="47"/>
      <c r="WTR280" s="47"/>
      <c r="WTS280" s="47"/>
      <c r="WTT280" s="47"/>
      <c r="WTU280" s="47"/>
      <c r="WTV280" s="47"/>
      <c r="WTW280" s="47"/>
      <c r="WTX280" s="47"/>
      <c r="WTY280" s="47"/>
      <c r="WTZ280" s="47"/>
      <c r="WUA280" s="47"/>
      <c r="WUB280" s="47"/>
      <c r="WUC280" s="47"/>
      <c r="WUD280" s="47"/>
      <c r="WUE280" s="47"/>
      <c r="WUF280" s="47"/>
      <c r="WUG280" s="47"/>
      <c r="WUH280" s="47"/>
      <c r="WUI280" s="47"/>
      <c r="WUJ280" s="47"/>
      <c r="WUK280" s="47"/>
      <c r="WUL280" s="47"/>
      <c r="WUM280" s="47"/>
      <c r="WUN280" s="47"/>
      <c r="WUO280" s="47"/>
      <c r="WUP280" s="47"/>
      <c r="WUQ280" s="47"/>
      <c r="WUR280" s="47"/>
      <c r="WUS280" s="47"/>
      <c r="WUT280" s="47"/>
      <c r="WUU280" s="47"/>
      <c r="WUV280" s="47"/>
      <c r="WUW280" s="47"/>
      <c r="WUX280" s="47"/>
      <c r="WUY280" s="47"/>
      <c r="WUZ280" s="47"/>
      <c r="WVA280" s="47"/>
      <c r="WVB280" s="47"/>
      <c r="WVC280" s="47"/>
      <c r="WVD280" s="47"/>
      <c r="WVE280" s="47"/>
      <c r="WVF280" s="47"/>
      <c r="WVG280" s="47"/>
      <c r="WVH280" s="47"/>
      <c r="WVI280" s="47"/>
      <c r="WVJ280" s="47"/>
      <c r="WVK280" s="47"/>
      <c r="WVL280" s="47"/>
      <c r="WVM280" s="47"/>
      <c r="WVN280" s="47"/>
      <c r="WVO280" s="47"/>
      <c r="WVP280" s="47"/>
      <c r="WVQ280" s="47"/>
      <c r="WVR280" s="47"/>
      <c r="WVS280" s="47"/>
      <c r="WVT280" s="47"/>
      <c r="WVU280" s="47"/>
      <c r="WVV280" s="47"/>
      <c r="WVW280" s="47"/>
      <c r="WVX280" s="47"/>
      <c r="WVY280" s="47"/>
      <c r="WVZ280" s="47"/>
      <c r="WWA280" s="47"/>
      <c r="WWB280" s="47"/>
      <c r="WWC280" s="47"/>
      <c r="WWD280" s="47"/>
      <c r="WWE280" s="47"/>
      <c r="WWF280" s="47"/>
      <c r="WWG280" s="47"/>
      <c r="WWH280" s="47"/>
      <c r="WWI280" s="47"/>
      <c r="WWJ280" s="47"/>
      <c r="WWK280" s="47"/>
      <c r="WWL280" s="47"/>
      <c r="WWM280" s="47"/>
      <c r="WWN280" s="47"/>
      <c r="WWO280" s="47"/>
      <c r="WWP280" s="47"/>
      <c r="WWQ280" s="47"/>
      <c r="WWR280" s="47"/>
      <c r="WWS280" s="47"/>
      <c r="WWT280" s="47"/>
      <c r="WWU280" s="47"/>
      <c r="WWV280" s="47"/>
      <c r="WWW280" s="47"/>
      <c r="WWX280" s="47"/>
      <c r="WWY280" s="47"/>
      <c r="WWZ280" s="47"/>
      <c r="WXA280" s="47"/>
      <c r="WXB280" s="47"/>
      <c r="WXC280" s="47"/>
      <c r="WXD280" s="47"/>
      <c r="WXE280" s="47"/>
      <c r="WXF280" s="47"/>
      <c r="WXG280" s="47"/>
      <c r="WXH280" s="47"/>
      <c r="WXI280" s="47"/>
      <c r="WXJ280" s="47"/>
      <c r="WXK280" s="47"/>
      <c r="WXL280" s="47"/>
      <c r="WXM280" s="47"/>
      <c r="WXN280" s="47"/>
      <c r="WXO280" s="47"/>
      <c r="WXP280" s="47"/>
      <c r="WXQ280" s="47"/>
      <c r="WXR280" s="47"/>
      <c r="WXS280" s="47"/>
      <c r="WXT280" s="47"/>
      <c r="WXU280" s="47"/>
      <c r="WXV280" s="47"/>
      <c r="WXW280" s="47"/>
      <c r="WXX280" s="47"/>
      <c r="WXY280" s="47"/>
      <c r="WXZ280" s="47"/>
      <c r="WYA280" s="47"/>
      <c r="WYB280" s="47"/>
      <c r="WYC280" s="47"/>
      <c r="WYD280" s="47"/>
      <c r="WYE280" s="47"/>
      <c r="WYF280" s="47"/>
      <c r="WYG280" s="47"/>
      <c r="WYH280" s="47"/>
      <c r="WYI280" s="47"/>
      <c r="WYJ280" s="47"/>
      <c r="WYK280" s="47"/>
      <c r="WYL280" s="47"/>
      <c r="WYM280" s="47"/>
      <c r="WYN280" s="47"/>
      <c r="WYO280" s="47"/>
      <c r="WYP280" s="47"/>
      <c r="WYQ280" s="47"/>
      <c r="WYR280" s="47"/>
      <c r="WYS280" s="47"/>
      <c r="WYT280" s="47"/>
      <c r="WYU280" s="47"/>
      <c r="WYV280" s="47"/>
      <c r="WYW280" s="47"/>
      <c r="WYX280" s="47"/>
      <c r="WYY280" s="47"/>
      <c r="WYZ280" s="47"/>
      <c r="WZA280" s="47"/>
      <c r="WZB280" s="47"/>
      <c r="WZC280" s="47"/>
      <c r="WZD280" s="47"/>
      <c r="WZE280" s="47"/>
      <c r="WZF280" s="47"/>
      <c r="WZG280" s="47"/>
      <c r="WZH280" s="47"/>
      <c r="WZI280" s="47"/>
      <c r="WZJ280" s="47"/>
      <c r="WZK280" s="47"/>
      <c r="WZL280" s="47"/>
      <c r="WZM280" s="47"/>
      <c r="WZN280" s="47"/>
      <c r="WZO280" s="47"/>
      <c r="WZP280" s="47"/>
      <c r="WZQ280" s="47"/>
      <c r="WZR280" s="47"/>
      <c r="WZS280" s="47"/>
      <c r="WZT280" s="47"/>
      <c r="WZU280" s="47"/>
      <c r="WZV280" s="47"/>
      <c r="WZW280" s="47"/>
      <c r="WZX280" s="47"/>
      <c r="WZY280" s="47"/>
      <c r="WZZ280" s="47"/>
      <c r="XAA280" s="47"/>
      <c r="XAB280" s="47"/>
      <c r="XAC280" s="47"/>
      <c r="XAD280" s="47"/>
      <c r="XAE280" s="47"/>
      <c r="XAF280" s="47"/>
      <c r="XAG280" s="47"/>
      <c r="XAH280" s="47"/>
      <c r="XAI280" s="47"/>
      <c r="XAJ280" s="47"/>
      <c r="XAK280" s="47"/>
      <c r="XAL280" s="47"/>
      <c r="XAM280" s="47"/>
      <c r="XAN280" s="47"/>
      <c r="XAO280" s="47"/>
      <c r="XAP280" s="47"/>
      <c r="XAQ280" s="47"/>
      <c r="XAR280" s="47"/>
      <c r="XAS280" s="47"/>
      <c r="XAT280" s="47"/>
      <c r="XAU280" s="47"/>
      <c r="XAV280" s="47"/>
      <c r="XAW280" s="47"/>
      <c r="XAX280" s="47"/>
      <c r="XAY280" s="47"/>
      <c r="XAZ280" s="47"/>
      <c r="XBA280" s="47"/>
      <c r="XBB280" s="47"/>
      <c r="XBC280" s="47"/>
      <c r="XBD280" s="47"/>
      <c r="XBE280" s="47"/>
      <c r="XBF280" s="47"/>
      <c r="XBG280" s="47"/>
      <c r="XBH280" s="47"/>
      <c r="XBI280" s="47"/>
      <c r="XBJ280" s="47"/>
      <c r="XBK280" s="47"/>
      <c r="XBL280" s="47"/>
      <c r="XBM280" s="47"/>
      <c r="XBN280" s="47"/>
      <c r="XBO280" s="47"/>
      <c r="XBP280" s="47"/>
      <c r="XBQ280" s="47"/>
      <c r="XBR280" s="47"/>
      <c r="XBS280" s="47"/>
      <c r="XBT280" s="47"/>
      <c r="XBU280" s="47"/>
      <c r="XBV280" s="47"/>
      <c r="XBW280" s="47"/>
      <c r="XBX280" s="47"/>
      <c r="XBY280" s="47"/>
      <c r="XBZ280" s="47"/>
      <c r="XCA280" s="48"/>
      <c r="XCB280" s="48"/>
      <c r="XCC280" s="48"/>
      <c r="XCD280" s="48"/>
      <c r="XCE280" s="48"/>
      <c r="XCF280" s="48"/>
      <c r="XCG280" s="48"/>
      <c r="XCH280" s="48"/>
      <c r="XCI280" s="48"/>
      <c r="XCJ280" s="48"/>
      <c r="XCK280" s="48"/>
      <c r="XCL280" s="48"/>
      <c r="XCM280" s="48"/>
      <c r="XCN280" s="48"/>
      <c r="XCO280" s="48"/>
      <c r="XCP280" s="48"/>
      <c r="XCQ280" s="48"/>
      <c r="XCR280" s="48"/>
      <c r="XCS280" s="48"/>
      <c r="XCT280" s="48"/>
      <c r="XCU280" s="48"/>
      <c r="XCV280" s="48"/>
      <c r="XCW280" s="48"/>
      <c r="XCX280" s="48"/>
      <c r="XCY280" s="48"/>
      <c r="XCZ280" s="48"/>
      <c r="XDA280" s="48"/>
      <c r="XDB280" s="48"/>
      <c r="XDC280" s="48"/>
      <c r="XDD280" s="48"/>
      <c r="XDE280" s="48"/>
      <c r="XDF280" s="48"/>
      <c r="XDG280" s="48"/>
      <c r="XDH280" s="48"/>
      <c r="XDI280" s="48"/>
      <c r="XDJ280" s="48"/>
      <c r="XDK280" s="48"/>
      <c r="XDL280" s="48"/>
      <c r="XDM280" s="48"/>
      <c r="XDN280" s="48"/>
      <c r="XDO280" s="48"/>
      <c r="XDP280" s="48"/>
      <c r="XDQ280" s="48"/>
      <c r="XDR280" s="48"/>
      <c r="XDS280" s="48"/>
      <c r="XDT280" s="48"/>
      <c r="XDU280" s="48"/>
      <c r="XDV280" s="48"/>
      <c r="XDW280" s="48"/>
      <c r="XDX280" s="48"/>
      <c r="XDY280" s="48"/>
      <c r="XDZ280" s="48"/>
      <c r="XEA280" s="48"/>
      <c r="XEB280" s="48"/>
      <c r="XEC280" s="48"/>
      <c r="XED280" s="48"/>
      <c r="XEE280" s="48"/>
      <c r="XEF280" s="48"/>
      <c r="XEG280" s="48"/>
      <c r="XEH280" s="48"/>
      <c r="XEI280" s="48"/>
      <c r="XEJ280" s="48"/>
      <c r="XEK280" s="48"/>
      <c r="XEL280" s="48"/>
      <c r="XEM280" s="48"/>
      <c r="XEN280" s="48"/>
      <c r="XEO280" s="48"/>
      <c r="XEP280" s="48"/>
      <c r="XEQ280" s="48"/>
      <c r="XER280" s="48"/>
      <c r="XES280" s="48"/>
      <c r="XET280" s="48"/>
      <c r="XEU280" s="48"/>
      <c r="XEV280" s="48"/>
      <c r="XEW280" s="48"/>
      <c r="XEX280" s="48"/>
      <c r="XEY280" s="48"/>
      <c r="XEZ280" s="48"/>
      <c r="XFA280" s="48"/>
      <c r="XFB280" s="48"/>
      <c r="XFC280" s="48"/>
      <c r="XFD280" s="4"/>
    </row>
    <row r="281" customFormat="false" ht="14.15" hidden="false" customHeight="false" outlineLevel="0" collapsed="false">
      <c r="A281" s="33" t="s">
        <v>53</v>
      </c>
      <c r="B281" s="33"/>
      <c r="C281" s="33"/>
      <c r="D281" s="33"/>
      <c r="E281" s="32" t="n">
        <f aca="false">SUM(E273:E280)</f>
        <v>22.0277777777778</v>
      </c>
      <c r="F281" s="32" t="n">
        <f aca="false">SUM(F273:F280)</f>
        <v>33.8377777777778</v>
      </c>
      <c r="G281" s="32" t="n">
        <f aca="false">SUM(G273:G280)</f>
        <v>85.4355555555556</v>
      </c>
      <c r="H281" s="32" t="n">
        <f aca="false">SUM(H273:H280)</f>
        <v>763.68</v>
      </c>
      <c r="I281" s="32" t="n">
        <f aca="false">SUM(I273:I280)</f>
        <v>49.65</v>
      </c>
      <c r="J281" s="32" t="n">
        <f aca="false">SUM(J273:J280)</f>
        <v>0.369722222222222</v>
      </c>
      <c r="K281" s="32" t="n">
        <f aca="false">SUM(K273:K280)</f>
        <v>0.350555555555556</v>
      </c>
      <c r="L281" s="32" t="n">
        <f aca="false">SUM(L273:L280)</f>
        <v>149.87</v>
      </c>
      <c r="M281" s="32" t="n">
        <f aca="false">SUM(M273:M280)</f>
        <v>142.996944444444</v>
      </c>
      <c r="N281" s="32" t="n">
        <f aca="false">SUM(N273:N280)</f>
        <v>96.3969444444444</v>
      </c>
      <c r="O281" s="32" t="n">
        <f aca="false">SUM(O273:O280)</f>
        <v>322.289444444444</v>
      </c>
      <c r="P281" s="32" t="n">
        <f aca="false">SUM(P273:P280)</f>
        <v>7.37194444444445</v>
      </c>
    </row>
    <row r="282" customFormat="false" ht="13.8" hidden="false" customHeight="false" outlineLevel="0" collapsed="false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  <row r="283" customFormat="false" ht="13.8" hidden="false" customHeight="false" outlineLevel="0" collapsed="false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</row>
    <row r="284" customFormat="false" ht="12.75" hidden="false" customHeight="true" outlineLevel="0" collapsed="false">
      <c r="A284" s="49" t="s">
        <v>0</v>
      </c>
      <c r="B284" s="49" t="s">
        <v>1</v>
      </c>
      <c r="C284" s="50" t="s">
        <v>2</v>
      </c>
      <c r="D284" s="49" t="s">
        <v>3</v>
      </c>
      <c r="E284" s="51" t="s">
        <v>4</v>
      </c>
      <c r="F284" s="51"/>
      <c r="G284" s="51"/>
      <c r="H284" s="49" t="s">
        <v>5</v>
      </c>
      <c r="I284" s="8" t="s">
        <v>6</v>
      </c>
      <c r="J284" s="8"/>
      <c r="K284" s="8"/>
      <c r="L284" s="8"/>
      <c r="M284" s="8" t="s">
        <v>7</v>
      </c>
      <c r="N284" s="8"/>
      <c r="O284" s="8"/>
      <c r="P284" s="8"/>
    </row>
    <row r="285" customFormat="false" ht="13.8" hidden="false" customHeight="false" outlineLevel="0" collapsed="false">
      <c r="A285" s="49"/>
      <c r="B285" s="49"/>
      <c r="C285" s="50"/>
      <c r="D285" s="49"/>
      <c r="E285" s="51"/>
      <c r="F285" s="51"/>
      <c r="G285" s="51"/>
      <c r="H285" s="49"/>
      <c r="I285" s="8"/>
      <c r="J285" s="8"/>
      <c r="K285" s="8"/>
      <c r="L285" s="8"/>
      <c r="M285" s="8"/>
      <c r="N285" s="8"/>
      <c r="O285" s="8"/>
      <c r="P285" s="8"/>
    </row>
    <row r="286" customFormat="false" ht="53.25" hidden="false" customHeight="true" outlineLevel="0" collapsed="false">
      <c r="A286" s="49"/>
      <c r="B286" s="49"/>
      <c r="C286" s="50"/>
      <c r="D286" s="49"/>
      <c r="E286" s="49" t="s">
        <v>8</v>
      </c>
      <c r="F286" s="49" t="s">
        <v>9</v>
      </c>
      <c r="G286" s="49" t="s">
        <v>10</v>
      </c>
      <c r="H286" s="49"/>
      <c r="I286" s="10" t="s">
        <v>11</v>
      </c>
      <c r="J286" s="11" t="s">
        <v>12</v>
      </c>
      <c r="K286" s="11" t="s">
        <v>13</v>
      </c>
      <c r="L286" s="11" t="s">
        <v>14</v>
      </c>
      <c r="M286" s="6" t="s">
        <v>15</v>
      </c>
      <c r="N286" s="6" t="s">
        <v>16</v>
      </c>
      <c r="O286" s="6" t="s">
        <v>17</v>
      </c>
      <c r="P286" s="6" t="s">
        <v>18</v>
      </c>
    </row>
    <row r="287" customFormat="false" ht="17.35" hidden="false" customHeight="false" outlineLevel="0" collapsed="false">
      <c r="A287" s="12" t="s">
        <v>168</v>
      </c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customFormat="false" ht="15" hidden="false" customHeight="true" outlineLevel="0" collapsed="false">
      <c r="A288" s="52" t="s">
        <v>20</v>
      </c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</row>
    <row r="289" customFormat="false" ht="13.8" hidden="false" customHeight="false" outlineLevel="0" collapsed="false">
      <c r="A289" s="52"/>
      <c r="B289" s="21" t="s">
        <v>31</v>
      </c>
      <c r="C289" s="26" t="s">
        <v>55</v>
      </c>
      <c r="D289" s="16" t="n">
        <v>60</v>
      </c>
      <c r="E289" s="17" t="n">
        <f aca="false">Q289*60/50</f>
        <v>0.72</v>
      </c>
      <c r="F289" s="17" t="n">
        <f aca="false">R289*60/50</f>
        <v>2.832</v>
      </c>
      <c r="G289" s="17" t="n">
        <f aca="false">S289*60/50</f>
        <v>4.62</v>
      </c>
      <c r="H289" s="17" t="n">
        <f aca="false">T289*60/50</f>
        <v>46.5</v>
      </c>
      <c r="I289" s="17" t="n">
        <f aca="false">U289*60/50</f>
        <v>0.012</v>
      </c>
      <c r="J289" s="17" t="n">
        <f aca="false">V289*60/50</f>
        <v>0.012</v>
      </c>
      <c r="K289" s="17" t="n">
        <f aca="false">W289*60/50</f>
        <v>0.036</v>
      </c>
      <c r="L289" s="17" t="n">
        <f aca="false">X289*60/50</f>
        <v>4.5</v>
      </c>
      <c r="M289" s="17" t="n">
        <f aca="false">Y289*60/50</f>
        <v>24</v>
      </c>
      <c r="N289" s="17" t="n">
        <f aca="false">Z289*60/50</f>
        <v>9</v>
      </c>
      <c r="O289" s="17" t="n">
        <f aca="false">AA289*60/50</f>
        <v>22.5</v>
      </c>
      <c r="P289" s="17" t="n">
        <f aca="false">AB289*60/50</f>
        <v>0.42</v>
      </c>
      <c r="Q289" s="54" t="n">
        <v>0.6</v>
      </c>
      <c r="R289" s="54" t="n">
        <v>2.36</v>
      </c>
      <c r="S289" s="54" t="n">
        <v>3.85</v>
      </c>
      <c r="T289" s="54" t="n">
        <v>38.75</v>
      </c>
      <c r="U289" s="54" t="n">
        <v>0.01</v>
      </c>
      <c r="V289" s="55" t="n">
        <v>0.01</v>
      </c>
      <c r="W289" s="55" t="n">
        <v>0.03</v>
      </c>
      <c r="X289" s="54" t="n">
        <v>3.75</v>
      </c>
      <c r="Y289" s="54" t="n">
        <v>20</v>
      </c>
      <c r="Z289" s="54" t="n">
        <v>7.5</v>
      </c>
      <c r="AA289" s="54" t="n">
        <v>18.75</v>
      </c>
      <c r="AB289" s="54" t="n">
        <v>0.35</v>
      </c>
    </row>
    <row r="290" s="1" customFormat="true" ht="13.8" hidden="false" customHeight="false" outlineLevel="0" collapsed="false">
      <c r="A290" s="52"/>
      <c r="B290" s="21" t="s">
        <v>102</v>
      </c>
      <c r="C290" s="15" t="s">
        <v>229</v>
      </c>
      <c r="D290" s="21" t="n">
        <v>90</v>
      </c>
      <c r="E290" s="27" t="n">
        <v>9.31</v>
      </c>
      <c r="F290" s="27" t="n">
        <v>3.07</v>
      </c>
      <c r="G290" s="27" t="n">
        <f aca="false">SUM(CE290*90/100)</f>
        <v>3.465</v>
      </c>
      <c r="H290" s="27" t="n">
        <v>78.3</v>
      </c>
      <c r="I290" s="27" t="n">
        <f aca="false">SUM(CG290*90/100)</f>
        <v>5.49</v>
      </c>
      <c r="J290" s="27" t="n">
        <v>0.06</v>
      </c>
      <c r="K290" s="27" t="n">
        <v>0.05</v>
      </c>
      <c r="L290" s="27" t="n">
        <v>4.27</v>
      </c>
      <c r="M290" s="27" t="n">
        <v>24.89</v>
      </c>
      <c r="N290" s="27" t="n">
        <v>26.79</v>
      </c>
      <c r="O290" s="27" t="n">
        <v>133.96</v>
      </c>
      <c r="P290" s="27" t="n">
        <v>0.57</v>
      </c>
      <c r="BD290" s="27" t="n">
        <v>10.34</v>
      </c>
      <c r="BE290" s="27" t="n">
        <v>3.41</v>
      </c>
      <c r="BF290" s="27" t="n">
        <v>3.85</v>
      </c>
      <c r="BG290" s="27" t="n">
        <v>87</v>
      </c>
      <c r="BH290" s="27" t="n">
        <v>6.1</v>
      </c>
      <c r="BI290" s="21" t="n">
        <v>0.07</v>
      </c>
      <c r="BJ290" s="21" t="n">
        <v>0.06</v>
      </c>
      <c r="BK290" s="27" t="n">
        <v>4.74</v>
      </c>
      <c r="BL290" s="27" t="n">
        <v>27.65</v>
      </c>
      <c r="BM290" s="27" t="n">
        <v>29.77</v>
      </c>
      <c r="BN290" s="27" t="n">
        <v>148.84</v>
      </c>
      <c r="BO290" s="27" t="n">
        <v>0.63</v>
      </c>
      <c r="CC290" s="27" t="n">
        <v>10.28</v>
      </c>
      <c r="CD290" s="27" t="n">
        <v>3.6</v>
      </c>
      <c r="CE290" s="27" t="n">
        <v>3.85</v>
      </c>
      <c r="CF290" s="27" t="n">
        <v>89</v>
      </c>
      <c r="CG290" s="27" t="n">
        <v>6.1</v>
      </c>
      <c r="CH290" s="27" t="n">
        <v>0.08</v>
      </c>
      <c r="CI290" s="27" t="n">
        <v>0.08</v>
      </c>
      <c r="CJ290" s="27" t="n">
        <v>4.43</v>
      </c>
      <c r="CK290" s="27" t="n">
        <v>36.8</v>
      </c>
      <c r="CL290" s="27" t="n">
        <v>45.02</v>
      </c>
      <c r="CM290" s="27" t="n">
        <v>167.14</v>
      </c>
      <c r="CN290" s="27" t="n">
        <v>0.81</v>
      </c>
      <c r="WRG290" s="4"/>
      <c r="XFD290" s="4"/>
    </row>
    <row r="291" s="1" customFormat="true" ht="13.8" hidden="false" customHeight="false" outlineLevel="0" collapsed="false">
      <c r="A291" s="52"/>
      <c r="B291" s="21" t="s">
        <v>104</v>
      </c>
      <c r="C291" s="26" t="s">
        <v>105</v>
      </c>
      <c r="D291" s="21" t="n">
        <v>150</v>
      </c>
      <c r="E291" s="27" t="n">
        <v>3.64</v>
      </c>
      <c r="F291" s="27" t="n">
        <v>4.3</v>
      </c>
      <c r="G291" s="27" t="n">
        <v>36.67</v>
      </c>
      <c r="H291" s="27" t="n">
        <v>199.95</v>
      </c>
      <c r="I291" s="27" t="n">
        <v>18.4</v>
      </c>
      <c r="J291" s="27" t="n">
        <v>0.02</v>
      </c>
      <c r="K291" s="27" t="n">
        <v>0.02</v>
      </c>
      <c r="L291" s="27" t="n">
        <v>0</v>
      </c>
      <c r="M291" s="27" t="n">
        <v>2.42</v>
      </c>
      <c r="N291" s="27" t="n">
        <v>19.01</v>
      </c>
      <c r="O291" s="27" t="n">
        <v>60.6</v>
      </c>
      <c r="P291" s="27" t="n">
        <v>0.51</v>
      </c>
      <c r="Q291" s="40"/>
      <c r="R291" s="40"/>
      <c r="S291" s="40"/>
      <c r="T291" s="40"/>
      <c r="U291" s="40"/>
      <c r="V291" s="41"/>
      <c r="W291" s="41"/>
      <c r="X291" s="40"/>
      <c r="Y291" s="40"/>
      <c r="Z291" s="40"/>
      <c r="AA291" s="40"/>
      <c r="AB291" s="40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XFD291" s="4"/>
    </row>
    <row r="292" customFormat="false" ht="13.8" hidden="false" customHeight="false" outlineLevel="0" collapsed="false">
      <c r="A292" s="52"/>
      <c r="B292" s="21" t="s">
        <v>31</v>
      </c>
      <c r="C292" s="26" t="s">
        <v>32</v>
      </c>
      <c r="D292" s="21" t="n">
        <v>20</v>
      </c>
      <c r="E292" s="27" t="n">
        <f aca="false">BD292*20/20</f>
        <v>1.36</v>
      </c>
      <c r="F292" s="27" t="n">
        <f aca="false">BE292*20/20</f>
        <v>0.24</v>
      </c>
      <c r="G292" s="27" t="n">
        <f aca="false">BF292*20/20</f>
        <v>6.72</v>
      </c>
      <c r="H292" s="27" t="n">
        <f aca="false">BG292*20/20</f>
        <v>34.16</v>
      </c>
      <c r="I292" s="27" t="n">
        <f aca="false">BH292*20/20</f>
        <v>0</v>
      </c>
      <c r="J292" s="27" t="n">
        <f aca="false">BI292*20/20</f>
        <v>0.03</v>
      </c>
      <c r="K292" s="27" t="n">
        <f aca="false">BJ292*20/20</f>
        <v>0.02</v>
      </c>
      <c r="L292" s="27" t="n">
        <f aca="false">BK292*20/20</f>
        <v>0</v>
      </c>
      <c r="M292" s="27" t="n">
        <f aca="false">BL292*20/20</f>
        <v>9.01</v>
      </c>
      <c r="N292" s="27" t="n">
        <f aca="false">BM292*20/20</f>
        <v>9.41</v>
      </c>
      <c r="O292" s="27" t="n">
        <f aca="false">BN292*20/20</f>
        <v>30.14</v>
      </c>
      <c r="P292" s="27" t="n">
        <f aca="false">BO292*20/20</f>
        <v>0.75</v>
      </c>
      <c r="Q292" s="27" t="n">
        <v>1.7</v>
      </c>
      <c r="R292" s="27" t="n">
        <v>0.3</v>
      </c>
      <c r="S292" s="27" t="n">
        <v>8.4</v>
      </c>
      <c r="T292" s="27" t="n">
        <v>42.7</v>
      </c>
      <c r="U292" s="27"/>
      <c r="V292" s="27" t="n">
        <v>0.04</v>
      </c>
      <c r="W292" s="27" t="n">
        <v>0.02</v>
      </c>
      <c r="X292" s="27"/>
      <c r="Y292" s="27" t="n">
        <v>11.26</v>
      </c>
      <c r="Z292" s="27" t="n">
        <v>11.76</v>
      </c>
      <c r="AA292" s="27" t="n">
        <v>37.68</v>
      </c>
      <c r="AB292" s="27" t="n">
        <v>0.94</v>
      </c>
      <c r="BD292" s="27" t="n">
        <v>1.36</v>
      </c>
      <c r="BE292" s="27" t="n">
        <v>0.24</v>
      </c>
      <c r="BF292" s="27" t="n">
        <v>6.72</v>
      </c>
      <c r="BG292" s="27" t="n">
        <v>34.16</v>
      </c>
      <c r="BH292" s="27"/>
      <c r="BI292" s="27" t="n">
        <v>0.03</v>
      </c>
      <c r="BJ292" s="27" t="n">
        <v>0.02</v>
      </c>
      <c r="BK292" s="27"/>
      <c r="BL292" s="27" t="n">
        <v>9.01</v>
      </c>
      <c r="BM292" s="27" t="n">
        <v>9.41</v>
      </c>
      <c r="BN292" s="27" t="n">
        <v>30.14</v>
      </c>
      <c r="BO292" s="27" t="n">
        <v>0.75</v>
      </c>
    </row>
    <row r="293" customFormat="false" ht="13.8" hidden="false" customHeight="false" outlineLevel="0" collapsed="false">
      <c r="A293" s="52"/>
      <c r="B293" s="21" t="s">
        <v>31</v>
      </c>
      <c r="C293" s="15" t="s">
        <v>33</v>
      </c>
      <c r="D293" s="21" t="n">
        <v>30</v>
      </c>
      <c r="E293" s="27" t="n">
        <f aca="false">BD293*30/20</f>
        <v>2.22</v>
      </c>
      <c r="F293" s="27" t="n">
        <f aca="false">BE293*30/20</f>
        <v>0.27</v>
      </c>
      <c r="G293" s="27" t="n">
        <v>15.83</v>
      </c>
      <c r="H293" s="27" t="n">
        <f aca="false">BG293*30/20</f>
        <v>70.335</v>
      </c>
      <c r="I293" s="27" t="n">
        <f aca="false">BH293*30/20</f>
        <v>0</v>
      </c>
      <c r="J293" s="27" t="n">
        <f aca="false">BI293*30/20</f>
        <v>0</v>
      </c>
      <c r="K293" s="27" t="n">
        <f aca="false">BJ293*30/20</f>
        <v>0.015</v>
      </c>
      <c r="L293" s="27" t="n">
        <f aca="false">BK293*30/20</f>
        <v>0</v>
      </c>
      <c r="M293" s="27" t="n">
        <f aca="false">BL293*30/20</f>
        <v>6</v>
      </c>
      <c r="N293" s="27" t="n">
        <f aca="false">BM293*30/20</f>
        <v>4.2</v>
      </c>
      <c r="O293" s="27" t="n">
        <f aca="false">BN293*30/20</f>
        <v>19.5</v>
      </c>
      <c r="P293" s="27" t="n">
        <f aca="false">BO293*30/20</f>
        <v>0.33</v>
      </c>
      <c r="Q293" s="27" t="n">
        <v>3.03</v>
      </c>
      <c r="R293" s="27" t="n">
        <v>0.36</v>
      </c>
      <c r="S293" s="27" t="n">
        <v>19.64</v>
      </c>
      <c r="T293" s="27" t="n">
        <v>93.77</v>
      </c>
      <c r="U293" s="27"/>
      <c r="V293" s="27"/>
      <c r="W293" s="27" t="n">
        <v>0.013</v>
      </c>
      <c r="X293" s="27"/>
      <c r="Y293" s="27" t="n">
        <v>8</v>
      </c>
      <c r="Z293" s="27" t="n">
        <v>5.6</v>
      </c>
      <c r="AA293" s="27" t="n">
        <v>26</v>
      </c>
      <c r="AB293" s="27" t="n">
        <v>0.44</v>
      </c>
      <c r="AC293" s="27" t="n">
        <v>3</v>
      </c>
      <c r="AD293" s="27" t="n">
        <f aca="false">AP293*40/40</f>
        <v>0</v>
      </c>
      <c r="AE293" s="27" t="n">
        <f aca="false">AQ293*40/40</f>
        <v>0</v>
      </c>
      <c r="AF293" s="27" t="n">
        <f aca="false">AR293*40/40</f>
        <v>0</v>
      </c>
      <c r="AG293" s="27" t="n">
        <f aca="false">AS293*40/40</f>
        <v>0</v>
      </c>
      <c r="AH293" s="27" t="n">
        <f aca="false">AT293*40/40</f>
        <v>0</v>
      </c>
      <c r="AI293" s="27" t="n">
        <f aca="false">AU293*40/40</f>
        <v>0</v>
      </c>
      <c r="AJ293" s="27" t="n">
        <f aca="false">AV293*40/40</f>
        <v>0</v>
      </c>
      <c r="AK293" s="27" t="n">
        <f aca="false">AW293*40/40</f>
        <v>0</v>
      </c>
      <c r="AL293" s="27" t="n">
        <f aca="false">AX293*40/40</f>
        <v>0</v>
      </c>
      <c r="AM293" s="27" t="n">
        <f aca="false">AY293*40/40</f>
        <v>0</v>
      </c>
      <c r="AN293" s="27" t="n">
        <f aca="false">AZ293*40/40</f>
        <v>0</v>
      </c>
      <c r="BD293" s="27" t="n">
        <v>1.48</v>
      </c>
      <c r="BE293" s="27" t="n">
        <v>0.18</v>
      </c>
      <c r="BF293" s="27" t="n">
        <v>9.82</v>
      </c>
      <c r="BG293" s="27" t="n">
        <v>46.89</v>
      </c>
      <c r="BH293" s="27"/>
      <c r="BI293" s="27"/>
      <c r="BJ293" s="27" t="n">
        <v>0.01</v>
      </c>
      <c r="BK293" s="27"/>
      <c r="BL293" s="27" t="n">
        <v>4</v>
      </c>
      <c r="BM293" s="27" t="n">
        <v>2.8</v>
      </c>
      <c r="BN293" s="27" t="n">
        <v>13</v>
      </c>
      <c r="BO293" s="27" t="n">
        <v>0.22</v>
      </c>
      <c r="XCA293" s="2"/>
      <c r="XCB293" s="2"/>
      <c r="XCC293" s="2"/>
      <c r="XCD293" s="2"/>
      <c r="XCE293" s="2"/>
      <c r="XCF293" s="2"/>
      <c r="XCG293" s="2"/>
      <c r="XCH293" s="2"/>
      <c r="XCI293" s="2"/>
      <c r="XCJ293" s="2"/>
      <c r="XCK293" s="2"/>
      <c r="XCL293" s="2"/>
      <c r="XCM293" s="2"/>
      <c r="XCN293" s="2"/>
      <c r="XCO293" s="2"/>
      <c r="XCP293" s="2"/>
      <c r="XCQ293" s="2"/>
      <c r="XCR293" s="2"/>
      <c r="XCS293" s="2"/>
      <c r="XCT293" s="2"/>
      <c r="XCU293" s="2"/>
      <c r="XCV293" s="2"/>
      <c r="XCW293" s="2"/>
      <c r="XCX293" s="2"/>
      <c r="XCY293" s="2"/>
      <c r="XCZ293" s="2"/>
      <c r="XDA293" s="2"/>
      <c r="XDB293" s="2"/>
      <c r="XDC293" s="2"/>
      <c r="XDD293" s="2"/>
      <c r="XDE293" s="2"/>
      <c r="XDF293" s="2"/>
      <c r="XDG293" s="2"/>
      <c r="XDH293" s="2"/>
      <c r="XDI293" s="2"/>
      <c r="XDJ293" s="2"/>
      <c r="XDK293" s="2"/>
      <c r="XDL293" s="2"/>
      <c r="XDM293" s="2"/>
      <c r="XDN293" s="2"/>
      <c r="XDO293" s="2"/>
      <c r="XDP293" s="2"/>
      <c r="XDQ293" s="2"/>
      <c r="XDR293" s="2"/>
      <c r="XDS293" s="2"/>
      <c r="XDT293" s="2"/>
      <c r="XDU293" s="2"/>
      <c r="XDV293" s="2"/>
      <c r="XDW293" s="2"/>
      <c r="XDX293" s="2"/>
      <c r="XDY293" s="2"/>
      <c r="XDZ293" s="2"/>
      <c r="XEA293" s="2"/>
      <c r="XEB293" s="2"/>
      <c r="XEC293" s="2"/>
      <c r="XED293" s="2"/>
      <c r="XEE293" s="2"/>
      <c r="XEF293" s="2"/>
      <c r="XEG293" s="2"/>
      <c r="XEH293" s="2"/>
      <c r="XEI293" s="2"/>
      <c r="XEJ293" s="2"/>
      <c r="XEK293" s="2"/>
      <c r="XEL293" s="2"/>
      <c r="XEM293" s="2"/>
      <c r="XEN293" s="2"/>
      <c r="XEO293" s="2"/>
      <c r="XEP293" s="2"/>
      <c r="XEQ293" s="2"/>
      <c r="XER293" s="2"/>
      <c r="XES293" s="2"/>
      <c r="XET293" s="2"/>
      <c r="XEU293" s="2"/>
      <c r="XEV293" s="2"/>
      <c r="XEW293" s="2"/>
      <c r="XEX293" s="2"/>
      <c r="XEY293" s="2"/>
      <c r="XEZ293" s="2"/>
      <c r="XFA293" s="2"/>
      <c r="XFB293" s="2"/>
      <c r="XFC293" s="2"/>
    </row>
    <row r="294" customFormat="false" ht="13.8" hidden="false" customHeight="false" outlineLevel="0" collapsed="false">
      <c r="A294" s="52"/>
      <c r="B294" s="21" t="s">
        <v>29</v>
      </c>
      <c r="C294" s="15" t="s">
        <v>60</v>
      </c>
      <c r="D294" s="21" t="n">
        <v>100</v>
      </c>
      <c r="E294" s="27" t="n">
        <v>0.4</v>
      </c>
      <c r="F294" s="27" t="n">
        <v>0.3</v>
      </c>
      <c r="G294" s="27" t="n">
        <v>10.3</v>
      </c>
      <c r="H294" s="27" t="n">
        <v>47</v>
      </c>
      <c r="I294" s="27" t="n">
        <f aca="false">BH294*100/100</f>
        <v>0</v>
      </c>
      <c r="J294" s="27" t="n">
        <v>0.03</v>
      </c>
      <c r="K294" s="27" t="n">
        <v>0.02</v>
      </c>
      <c r="L294" s="27" t="n">
        <v>5</v>
      </c>
      <c r="M294" s="27" t="n">
        <v>19</v>
      </c>
      <c r="N294" s="27" t="n">
        <v>12</v>
      </c>
      <c r="O294" s="27" t="n">
        <v>16</v>
      </c>
      <c r="P294" s="27" t="n">
        <v>2.3</v>
      </c>
      <c r="BD294" s="27" t="n">
        <v>0.4</v>
      </c>
      <c r="BE294" s="27" t="n">
        <v>0.3</v>
      </c>
      <c r="BF294" s="27" t="n">
        <v>10.3</v>
      </c>
      <c r="BG294" s="27" t="n">
        <v>47</v>
      </c>
      <c r="BH294" s="56"/>
      <c r="BI294" s="21" t="n">
        <v>0.02</v>
      </c>
      <c r="BJ294" s="21" t="n">
        <v>0.02</v>
      </c>
      <c r="BK294" s="27" t="n">
        <v>5</v>
      </c>
      <c r="BL294" s="27" t="n">
        <v>19</v>
      </c>
      <c r="BM294" s="27" t="n">
        <v>12</v>
      </c>
      <c r="BN294" s="27" t="n">
        <v>16</v>
      </c>
      <c r="BO294" s="27" t="n">
        <v>2.3</v>
      </c>
      <c r="WAQ294" s="2"/>
      <c r="WAR294" s="2"/>
      <c r="WAS294" s="2"/>
      <c r="WAT294" s="2"/>
      <c r="WAU294" s="2"/>
      <c r="WAV294" s="2"/>
      <c r="WAW294" s="2"/>
      <c r="WAX294" s="2"/>
      <c r="WAY294" s="2"/>
      <c r="WAZ294" s="2"/>
      <c r="WBA294" s="2"/>
      <c r="WBB294" s="2"/>
      <c r="WBC294" s="2"/>
      <c r="WBD294" s="2"/>
      <c r="WBE294" s="2"/>
      <c r="WBF294" s="2"/>
      <c r="WBG294" s="2"/>
      <c r="WBH294" s="2"/>
      <c r="WBI294" s="2"/>
      <c r="WBJ294" s="2"/>
      <c r="WBK294" s="2"/>
      <c r="WBL294" s="2"/>
      <c r="WBM294" s="2"/>
      <c r="WBN294" s="2"/>
      <c r="WBO294" s="2"/>
      <c r="WBP294" s="2"/>
      <c r="WBQ294" s="2"/>
      <c r="WBR294" s="2"/>
      <c r="WBS294" s="2"/>
      <c r="WBT294" s="2"/>
      <c r="WBU294" s="2"/>
      <c r="WBV294" s="2"/>
      <c r="WBW294" s="2"/>
      <c r="WBX294" s="2"/>
      <c r="WBY294" s="2"/>
      <c r="WBZ294" s="2"/>
      <c r="WCA294" s="2"/>
      <c r="WCB294" s="2"/>
      <c r="WCC294" s="2"/>
      <c r="WCD294" s="2"/>
      <c r="WCE294" s="2"/>
      <c r="WCF294" s="2"/>
      <c r="WCG294" s="2"/>
      <c r="WCH294" s="2"/>
      <c r="WCI294" s="2"/>
      <c r="WCJ294" s="2"/>
      <c r="WCK294" s="2"/>
      <c r="WCL294" s="2"/>
      <c r="WCM294" s="2"/>
      <c r="WCN294" s="2"/>
      <c r="WCO294" s="2"/>
      <c r="WCP294" s="2"/>
      <c r="WCQ294" s="2"/>
      <c r="WCR294" s="2"/>
      <c r="WCS294" s="2"/>
      <c r="WCT294" s="2"/>
      <c r="WCU294" s="2"/>
      <c r="WCV294" s="2"/>
      <c r="WCW294" s="2"/>
      <c r="WCX294" s="2"/>
      <c r="WCY294" s="2"/>
      <c r="WCZ294" s="2"/>
      <c r="WDA294" s="2"/>
      <c r="WDB294" s="2"/>
      <c r="WDC294" s="2"/>
      <c r="WDD294" s="2"/>
      <c r="WDE294" s="2"/>
      <c r="WDF294" s="2"/>
      <c r="WDG294" s="2"/>
      <c r="WDH294" s="2"/>
      <c r="WDI294" s="2"/>
      <c r="WDJ294" s="2"/>
      <c r="WDK294" s="2"/>
      <c r="WDL294" s="2"/>
      <c r="WDM294" s="2"/>
      <c r="WDN294" s="2"/>
      <c r="WDO294" s="2"/>
      <c r="WDP294" s="2"/>
      <c r="WDQ294" s="2"/>
      <c r="WDR294" s="2"/>
      <c r="WDS294" s="2"/>
      <c r="WDT294" s="2"/>
      <c r="WDU294" s="2"/>
      <c r="WDV294" s="2"/>
      <c r="WDW294" s="2"/>
      <c r="WDX294" s="2"/>
      <c r="WDY294" s="2"/>
      <c r="WDZ294" s="2"/>
      <c r="WEA294" s="2"/>
      <c r="WEB294" s="2"/>
      <c r="WEC294" s="2"/>
      <c r="WED294" s="2"/>
      <c r="WEE294" s="2"/>
      <c r="WEF294" s="2"/>
      <c r="WEG294" s="2"/>
      <c r="WEH294" s="2"/>
      <c r="WEI294" s="2"/>
      <c r="WEJ294" s="2"/>
      <c r="WEK294" s="2"/>
      <c r="WEL294" s="2"/>
      <c r="WEM294" s="2"/>
      <c r="WEN294" s="2"/>
      <c r="WEO294" s="2"/>
      <c r="WEP294" s="2"/>
      <c r="WEQ294" s="2"/>
      <c r="WER294" s="2"/>
      <c r="WES294" s="2"/>
      <c r="WET294" s="2"/>
      <c r="WEU294" s="2"/>
      <c r="WEV294" s="2"/>
      <c r="WEW294" s="2"/>
      <c r="WEX294" s="2"/>
      <c r="WEY294" s="2"/>
      <c r="WEZ294" s="2"/>
      <c r="WFA294" s="2"/>
      <c r="WFB294" s="2"/>
      <c r="WFC294" s="2"/>
      <c r="WFD294" s="2"/>
      <c r="WFE294" s="2"/>
      <c r="WFF294" s="2"/>
      <c r="WFG294" s="2"/>
      <c r="WFH294" s="2"/>
      <c r="WFI294" s="2"/>
      <c r="WFJ294" s="2"/>
      <c r="WFK294" s="2"/>
      <c r="WFL294" s="2"/>
      <c r="WFM294" s="2"/>
      <c r="WFN294" s="2"/>
      <c r="WFO294" s="2"/>
      <c r="WFP294" s="2"/>
      <c r="WFQ294" s="2"/>
      <c r="WFR294" s="2"/>
      <c r="WFS294" s="2"/>
      <c r="WFT294" s="2"/>
      <c r="WFU294" s="2"/>
      <c r="WFV294" s="2"/>
      <c r="WFW294" s="2"/>
      <c r="WFX294" s="2"/>
      <c r="WFY294" s="2"/>
      <c r="WFZ294" s="2"/>
      <c r="WGA294" s="2"/>
      <c r="WGB294" s="2"/>
      <c r="WGC294" s="2"/>
      <c r="WGD294" s="2"/>
      <c r="WGE294" s="2"/>
      <c r="WGF294" s="2"/>
      <c r="WGG294" s="2"/>
      <c r="WGH294" s="2"/>
      <c r="WGI294" s="2"/>
      <c r="WGJ294" s="2"/>
      <c r="WGK294" s="2"/>
      <c r="WGL294" s="2"/>
      <c r="WGM294" s="2"/>
      <c r="WGN294" s="2"/>
      <c r="WGO294" s="2"/>
      <c r="WGP294" s="2"/>
      <c r="WGQ294" s="2"/>
      <c r="WGR294" s="2"/>
      <c r="WGS294" s="2"/>
      <c r="WGT294" s="2"/>
      <c r="WGU294" s="2"/>
      <c r="WGV294" s="2"/>
      <c r="WGW294" s="2"/>
      <c r="WGX294" s="2"/>
      <c r="WGY294" s="2"/>
      <c r="WGZ294" s="2"/>
      <c r="WHA294" s="2"/>
      <c r="WHB294" s="2"/>
      <c r="WHC294" s="2"/>
      <c r="WHD294" s="2"/>
      <c r="WHE294" s="2"/>
      <c r="WHF294" s="2"/>
      <c r="WHG294" s="2"/>
      <c r="WHH294" s="2"/>
      <c r="WHI294" s="2"/>
      <c r="WHJ294" s="2"/>
      <c r="WHK294" s="2"/>
      <c r="WHL294" s="2"/>
      <c r="WHM294" s="2"/>
      <c r="WHN294" s="2"/>
      <c r="WHO294" s="2"/>
      <c r="WHP294" s="2"/>
      <c r="WHQ294" s="2"/>
      <c r="WHR294" s="2"/>
      <c r="WHS294" s="2"/>
      <c r="WHT294" s="2"/>
      <c r="WHU294" s="2"/>
      <c r="WHV294" s="2"/>
      <c r="WHW294" s="2"/>
      <c r="WHX294" s="2"/>
      <c r="WHY294" s="2"/>
      <c r="WHZ294" s="2"/>
      <c r="WIA294" s="2"/>
      <c r="WIB294" s="2"/>
      <c r="WIC294" s="2"/>
      <c r="WID294" s="2"/>
      <c r="WIE294" s="2"/>
      <c r="WIF294" s="2"/>
      <c r="WIG294" s="2"/>
      <c r="WIH294" s="2"/>
      <c r="WII294" s="2"/>
      <c r="WIJ294" s="2"/>
      <c r="WIK294" s="2"/>
      <c r="WIL294" s="2"/>
      <c r="WIM294" s="2"/>
      <c r="WIN294" s="2"/>
      <c r="WIO294" s="2"/>
      <c r="WIP294" s="2"/>
      <c r="WIQ294" s="2"/>
      <c r="WIR294" s="2"/>
      <c r="WIS294" s="2"/>
      <c r="WIT294" s="2"/>
      <c r="WIU294" s="2"/>
      <c r="WIV294" s="2"/>
      <c r="WIW294" s="2"/>
      <c r="WIX294" s="2"/>
      <c r="WIY294" s="2"/>
      <c r="WIZ294" s="2"/>
      <c r="WJA294" s="2"/>
      <c r="WJB294" s="2"/>
      <c r="WJC294" s="2"/>
      <c r="WJD294" s="2"/>
      <c r="WJE294" s="2"/>
      <c r="WJF294" s="2"/>
      <c r="WJG294" s="2"/>
      <c r="WJH294" s="2"/>
      <c r="WJI294" s="2"/>
      <c r="WJJ294" s="2"/>
      <c r="WJK294" s="2"/>
      <c r="WJL294" s="2"/>
      <c r="WJM294" s="2"/>
      <c r="WJN294" s="2"/>
      <c r="WJO294" s="2"/>
      <c r="WJP294" s="2"/>
      <c r="WJQ294" s="2"/>
      <c r="WJR294" s="2"/>
      <c r="WJS294" s="2"/>
      <c r="WJT294" s="2"/>
      <c r="WJU294" s="2"/>
      <c r="WJV294" s="2"/>
      <c r="WJW294" s="2"/>
      <c r="WJX294" s="2"/>
      <c r="WJY294" s="2"/>
      <c r="WJZ294" s="2"/>
      <c r="WKA294" s="2"/>
      <c r="WKB294" s="2"/>
      <c r="WKC294" s="2"/>
      <c r="WKD294" s="2"/>
      <c r="WKE294" s="2"/>
      <c r="WKF294" s="2"/>
      <c r="WKG294" s="2"/>
      <c r="WKH294" s="2"/>
      <c r="WKI294" s="2"/>
      <c r="WKJ294" s="2"/>
      <c r="WKK294" s="2"/>
      <c r="WKL294" s="2"/>
      <c r="WKM294" s="2"/>
      <c r="WKN294" s="2"/>
      <c r="WKO294" s="2"/>
      <c r="WKP294" s="2"/>
      <c r="WKQ294" s="2"/>
      <c r="WKR294" s="2"/>
      <c r="WKS294" s="2"/>
      <c r="WKT294" s="2"/>
      <c r="WKU294" s="2"/>
      <c r="WKV294" s="2"/>
      <c r="WKW294" s="2"/>
      <c r="WKX294" s="2"/>
      <c r="WKY294" s="2"/>
      <c r="WKZ294" s="2"/>
      <c r="WLA294" s="2"/>
      <c r="WLB294" s="2"/>
      <c r="WLC294" s="2"/>
      <c r="WLD294" s="2"/>
      <c r="WLE294" s="2"/>
      <c r="WLF294" s="2"/>
      <c r="WLG294" s="2"/>
      <c r="WLH294" s="2"/>
      <c r="WLI294" s="2"/>
      <c r="WLJ294" s="2"/>
      <c r="WLK294" s="2"/>
      <c r="WLL294" s="2"/>
      <c r="WLM294" s="2"/>
      <c r="WLN294" s="2"/>
      <c r="WLO294" s="2"/>
      <c r="WLP294" s="2"/>
      <c r="WLQ294" s="2"/>
      <c r="WLR294" s="2"/>
      <c r="WLS294" s="2"/>
      <c r="WLT294" s="2"/>
      <c r="WLU294" s="2"/>
      <c r="WLV294" s="2"/>
      <c r="WLW294" s="2"/>
      <c r="WLX294" s="2"/>
      <c r="WLY294" s="2"/>
      <c r="WLZ294" s="2"/>
      <c r="WMA294" s="2"/>
      <c r="WMB294" s="2"/>
      <c r="WMC294" s="2"/>
      <c r="WMD294" s="2"/>
      <c r="WME294" s="2"/>
      <c r="WMF294" s="2"/>
      <c r="WMG294" s="2"/>
      <c r="WMH294" s="2"/>
      <c r="WMI294" s="2"/>
      <c r="WMJ294" s="2"/>
      <c r="WMK294" s="2"/>
      <c r="WML294" s="2"/>
      <c r="WMM294" s="2"/>
      <c r="WMN294" s="2"/>
      <c r="WMO294" s="2"/>
      <c r="WMP294" s="2"/>
      <c r="WMQ294" s="2"/>
      <c r="WMR294" s="2"/>
      <c r="WMS294" s="2"/>
      <c r="WMT294" s="2"/>
      <c r="WMU294" s="2"/>
      <c r="WMV294" s="2"/>
      <c r="WMW294" s="2"/>
      <c r="WMX294" s="2"/>
      <c r="WMY294" s="2"/>
      <c r="WMZ294" s="2"/>
      <c r="WNA294" s="2"/>
      <c r="WNB294" s="2"/>
      <c r="WNC294" s="2"/>
      <c r="WND294" s="2"/>
      <c r="WNE294" s="2"/>
      <c r="WNF294" s="2"/>
      <c r="WNG294" s="2"/>
      <c r="WNH294" s="2"/>
      <c r="WNI294" s="2"/>
      <c r="WNJ294" s="2"/>
      <c r="WNK294" s="2"/>
      <c r="WNL294" s="2"/>
      <c r="WNM294" s="2"/>
      <c r="WNN294" s="2"/>
      <c r="WNO294" s="2"/>
      <c r="WNP294" s="2"/>
      <c r="WNQ294" s="2"/>
      <c r="WNR294" s="2"/>
      <c r="WNS294" s="2"/>
      <c r="WNT294" s="2"/>
      <c r="WNU294" s="2"/>
      <c r="WNV294" s="2"/>
      <c r="WNW294" s="2"/>
      <c r="WNX294" s="2"/>
      <c r="WNY294" s="2"/>
      <c r="WNZ294" s="2"/>
      <c r="WOA294" s="2"/>
      <c r="WOB294" s="2"/>
      <c r="WOC294" s="2"/>
      <c r="WOD294" s="3"/>
      <c r="WOE294" s="3"/>
      <c r="WOF294" s="3"/>
      <c r="WOG294" s="3"/>
      <c r="WOH294" s="3"/>
      <c r="WOI294" s="3"/>
      <c r="WOJ294" s="3"/>
      <c r="WOK294" s="3"/>
      <c r="WOL294" s="3"/>
      <c r="WOM294" s="3"/>
      <c r="WON294" s="3"/>
      <c r="WOO294" s="3"/>
      <c r="WOP294" s="3"/>
      <c r="WOQ294" s="3"/>
      <c r="WOR294" s="3"/>
      <c r="WOS294" s="3"/>
      <c r="WOT294" s="3"/>
      <c r="WOU294" s="3"/>
      <c r="WOV294" s="3"/>
      <c r="WOW294" s="3"/>
      <c r="WOX294" s="3"/>
      <c r="WOY294" s="3"/>
      <c r="WOZ294" s="3"/>
      <c r="WPA294" s="3"/>
      <c r="WPB294" s="3"/>
      <c r="WPC294" s="3"/>
      <c r="WPD294" s="3"/>
      <c r="WPE294" s="3"/>
      <c r="WPF294" s="3"/>
      <c r="WPG294" s="3"/>
      <c r="WPH294" s="3"/>
      <c r="WPI294" s="3"/>
      <c r="WPJ294" s="3"/>
      <c r="WPK294" s="3"/>
      <c r="WPL294" s="3"/>
      <c r="WPM294" s="3"/>
      <c r="WPN294" s="3"/>
      <c r="WPO294" s="3"/>
      <c r="WPP294" s="3"/>
      <c r="WPQ294" s="3"/>
      <c r="WPR294" s="3"/>
      <c r="WPS294" s="3"/>
      <c r="WPT294" s="3"/>
      <c r="WPU294" s="3"/>
      <c r="WPV294" s="3"/>
      <c r="WPW294" s="3"/>
      <c r="WPX294" s="3"/>
      <c r="WPY294" s="3"/>
      <c r="WPZ294" s="3"/>
      <c r="WQA294" s="3"/>
      <c r="WQB294" s="3"/>
      <c r="WQC294" s="3"/>
      <c r="WQD294" s="3"/>
      <c r="WQE294" s="3"/>
      <c r="WQF294" s="3"/>
      <c r="WQG294" s="3"/>
      <c r="WQH294" s="3"/>
      <c r="WQI294" s="3"/>
      <c r="WQJ294" s="3"/>
      <c r="WQK294" s="3"/>
      <c r="WQL294" s="3"/>
      <c r="WQM294" s="3"/>
      <c r="WQN294" s="3"/>
      <c r="WQO294" s="3"/>
      <c r="WQP294" s="3"/>
      <c r="WQQ294" s="3"/>
      <c r="WQR294" s="3"/>
      <c r="WQS294" s="3"/>
      <c r="WQT294" s="3"/>
      <c r="WQU294" s="3"/>
      <c r="WQV294" s="3"/>
      <c r="WQW294" s="3"/>
      <c r="WQX294" s="3"/>
      <c r="WQY294" s="3"/>
      <c r="WQZ294" s="3"/>
      <c r="WRA294" s="3"/>
      <c r="WRB294" s="3"/>
      <c r="WRC294" s="3"/>
      <c r="WRD294" s="3"/>
      <c r="WRE294" s="3"/>
      <c r="WRF294" s="3"/>
      <c r="WRG294" s="4"/>
      <c r="WRH294" s="4"/>
      <c r="WRI294" s="4"/>
      <c r="WRJ294" s="4"/>
      <c r="WRK294" s="4"/>
      <c r="WRL294" s="4"/>
      <c r="WRM294" s="4"/>
      <c r="WRN294" s="4"/>
      <c r="WRO294" s="4"/>
      <c r="WRP294" s="4"/>
      <c r="WRQ294" s="4"/>
      <c r="WRR294" s="4"/>
      <c r="WRS294" s="4"/>
      <c r="WRT294" s="4"/>
      <c r="WRU294" s="4"/>
      <c r="WRV294" s="4"/>
      <c r="WRW294" s="4"/>
      <c r="WRX294" s="4"/>
      <c r="WRY294" s="4"/>
      <c r="WRZ294" s="4"/>
      <c r="WSA294" s="4"/>
      <c r="WSB294" s="4"/>
      <c r="WSC294" s="4"/>
      <c r="WSD294" s="4"/>
      <c r="WSE294" s="4"/>
      <c r="WSF294" s="4"/>
      <c r="WSG294" s="4"/>
      <c r="WSH294" s="4"/>
      <c r="WSI294" s="4"/>
      <c r="WSJ294" s="4"/>
      <c r="WSK294" s="4"/>
      <c r="WSL294" s="4"/>
      <c r="WSM294" s="4"/>
      <c r="WSN294" s="4"/>
      <c r="WSO294" s="4"/>
      <c r="WSP294" s="4"/>
      <c r="WSQ294" s="4"/>
      <c r="WSR294" s="4"/>
      <c r="WSS294" s="4"/>
      <c r="WST294" s="4"/>
      <c r="WSU294" s="4"/>
      <c r="WSV294" s="4"/>
      <c r="WSW294" s="4"/>
      <c r="WSX294" s="4"/>
      <c r="WSY294" s="4"/>
      <c r="WSZ294" s="4"/>
      <c r="WTA294" s="4"/>
      <c r="WTB294" s="4"/>
      <c r="WTC294" s="4"/>
      <c r="WTD294" s="4"/>
      <c r="WTE294" s="4"/>
      <c r="WTF294" s="4"/>
      <c r="WTG294" s="4"/>
      <c r="WTH294" s="4"/>
      <c r="WTI294" s="4"/>
      <c r="WTJ294" s="4"/>
      <c r="WTK294" s="4"/>
      <c r="WTL294" s="4"/>
      <c r="WTM294" s="4"/>
      <c r="WTN294" s="4"/>
      <c r="WTO294" s="4"/>
      <c r="WTP294" s="4"/>
      <c r="WTQ294" s="4"/>
      <c r="WTR294" s="4"/>
      <c r="WTS294" s="4"/>
      <c r="WTT294" s="4"/>
      <c r="WTU294" s="4"/>
      <c r="WTV294" s="4"/>
      <c r="WTW294" s="4"/>
      <c r="WTX294" s="4"/>
      <c r="WTY294" s="4"/>
      <c r="WTZ294" s="4"/>
      <c r="WUA294" s="4"/>
      <c r="WUB294" s="4"/>
      <c r="WUC294" s="4"/>
      <c r="WUD294" s="4"/>
      <c r="WUE294" s="4"/>
      <c r="WUF294" s="4"/>
      <c r="WUG294" s="4"/>
      <c r="WUH294" s="4"/>
      <c r="WUI294" s="4"/>
      <c r="WUJ294" s="4"/>
      <c r="WUK294" s="4"/>
      <c r="WUL294" s="4"/>
      <c r="WUM294" s="4"/>
      <c r="WUN294" s="4"/>
      <c r="WUO294" s="4"/>
      <c r="WUP294" s="4"/>
      <c r="WUQ294" s="4"/>
      <c r="WUR294" s="4"/>
      <c r="WUS294" s="4"/>
      <c r="WUT294" s="4"/>
      <c r="WUU294" s="4"/>
      <c r="WUV294" s="4"/>
      <c r="WUW294" s="4"/>
      <c r="WUX294" s="4"/>
      <c r="WUY294" s="4"/>
      <c r="WUZ294" s="4"/>
      <c r="WVA294" s="4"/>
      <c r="WVB294" s="4"/>
      <c r="WVC294" s="4"/>
      <c r="WVD294" s="4"/>
      <c r="WVE294" s="4"/>
      <c r="WVF294" s="4"/>
      <c r="WVG294" s="4"/>
      <c r="WVH294" s="4"/>
      <c r="WVI294" s="4"/>
      <c r="WVJ294" s="4"/>
      <c r="WVK294" s="4"/>
      <c r="WVL294" s="4"/>
      <c r="WVM294" s="4"/>
      <c r="WVN294" s="4"/>
      <c r="WVO294" s="4"/>
      <c r="WVP294" s="4"/>
      <c r="WVQ294" s="4"/>
      <c r="WVR294" s="4"/>
      <c r="WVS294" s="4"/>
      <c r="WVT294" s="4"/>
      <c r="WVU294" s="4"/>
      <c r="WVV294" s="4"/>
      <c r="WVW294" s="4"/>
      <c r="WVX294" s="4"/>
      <c r="WVY294" s="4"/>
      <c r="WVZ294" s="4"/>
      <c r="WWA294" s="4"/>
      <c r="WWB294" s="4"/>
      <c r="WWC294" s="4"/>
      <c r="WWD294" s="4"/>
      <c r="WWE294" s="4"/>
      <c r="WWF294" s="4"/>
      <c r="WWG294" s="4"/>
      <c r="WWH294" s="4"/>
      <c r="WWI294" s="4"/>
      <c r="WWJ294" s="4"/>
      <c r="WWK294" s="4"/>
      <c r="WWL294" s="4"/>
      <c r="WWM294" s="4"/>
      <c r="WWN294" s="4"/>
      <c r="WWO294" s="4"/>
      <c r="WWP294" s="4"/>
      <c r="WWQ294" s="4"/>
      <c r="WWR294" s="4"/>
      <c r="WWS294" s="4"/>
      <c r="WWT294" s="4"/>
      <c r="WWU294" s="4"/>
      <c r="WWV294" s="4"/>
      <c r="WWW294" s="4"/>
      <c r="WWX294" s="4"/>
      <c r="WWY294" s="4"/>
      <c r="WWZ294" s="4"/>
      <c r="WXA294" s="4"/>
      <c r="WXB294" s="4"/>
      <c r="WXC294" s="4"/>
      <c r="WXD294" s="4"/>
      <c r="WXE294" s="4"/>
      <c r="WXF294" s="4"/>
      <c r="WXG294" s="4"/>
      <c r="WXH294" s="4"/>
      <c r="WXI294" s="4"/>
      <c r="WXJ294" s="4"/>
      <c r="WXK294" s="4"/>
      <c r="WXL294" s="4"/>
      <c r="WXM294" s="4"/>
      <c r="WXN294" s="4"/>
      <c r="WXO294" s="4"/>
      <c r="WXP294" s="4"/>
      <c r="WXQ294" s="4"/>
      <c r="WXR294" s="4"/>
      <c r="WXS294" s="4"/>
      <c r="WXT294" s="4"/>
      <c r="WXU294" s="4"/>
      <c r="WXV294" s="4"/>
      <c r="WXW294" s="4"/>
      <c r="WXX294" s="4"/>
      <c r="WXY294" s="4"/>
      <c r="WXZ294" s="4"/>
      <c r="WYA294" s="4"/>
      <c r="WYB294" s="4"/>
      <c r="WYC294" s="4"/>
      <c r="WYD294" s="4"/>
      <c r="WYE294" s="4"/>
      <c r="WYF294" s="4"/>
      <c r="WYG294" s="4"/>
      <c r="WYH294" s="4"/>
      <c r="WYI294" s="4"/>
      <c r="WYJ294" s="4"/>
      <c r="WYK294" s="4"/>
      <c r="WYL294" s="4"/>
      <c r="WYM294" s="4"/>
      <c r="WYN294" s="4"/>
      <c r="WYO294" s="4"/>
      <c r="WYP294" s="4"/>
      <c r="WYQ294" s="4"/>
      <c r="WYR294" s="4"/>
      <c r="WYS294" s="4"/>
      <c r="WYT294" s="4"/>
      <c r="WYU294" s="4"/>
      <c r="WYV294" s="4"/>
      <c r="WYW294" s="4"/>
      <c r="WYX294" s="4"/>
      <c r="WYY294" s="4"/>
      <c r="WYZ294" s="4"/>
      <c r="WZA294" s="4"/>
      <c r="WZB294" s="4"/>
      <c r="WZC294" s="4"/>
      <c r="WZD294" s="4"/>
      <c r="WZE294" s="4"/>
      <c r="WZF294" s="4"/>
      <c r="WZG294" s="4"/>
      <c r="WZH294" s="4"/>
      <c r="WZI294" s="4"/>
      <c r="WZJ294" s="4"/>
      <c r="WZK294" s="4"/>
      <c r="WZL294" s="4"/>
      <c r="WZM294" s="4"/>
      <c r="WZN294" s="4"/>
      <c r="WZO294" s="4"/>
      <c r="WZP294" s="4"/>
      <c r="WZQ294" s="4"/>
      <c r="WZR294" s="4"/>
      <c r="WZS294" s="4"/>
      <c r="WZT294" s="4"/>
      <c r="WZU294" s="4"/>
      <c r="WZV294" s="4"/>
      <c r="WZW294" s="4"/>
      <c r="WZX294" s="4"/>
      <c r="WZY294" s="4"/>
      <c r="WZZ294" s="4"/>
      <c r="XAA294" s="4"/>
      <c r="XAB294" s="4"/>
      <c r="XAC294" s="4"/>
      <c r="XAD294" s="4"/>
      <c r="XAE294" s="4"/>
      <c r="XAF294" s="4"/>
      <c r="XAG294" s="4"/>
      <c r="XAH294" s="4"/>
      <c r="XAI294" s="4"/>
      <c r="XAJ294" s="4"/>
      <c r="XAK294" s="4"/>
      <c r="XAL294" s="4"/>
      <c r="XAM294" s="4"/>
      <c r="XAN294" s="4"/>
      <c r="XAO294" s="4"/>
      <c r="XAP294" s="4"/>
      <c r="XAQ294" s="4"/>
      <c r="XAR294" s="4"/>
      <c r="XAS294" s="4"/>
      <c r="XAT294" s="4"/>
      <c r="XAU294" s="4"/>
      <c r="XAV294" s="4"/>
      <c r="XAW294" s="4"/>
      <c r="XAX294" s="4"/>
      <c r="XAY294" s="4"/>
      <c r="XAZ294" s="4"/>
      <c r="XBA294" s="4"/>
      <c r="XBB294" s="4"/>
      <c r="XBC294" s="4"/>
      <c r="XBD294" s="4"/>
      <c r="XBE294" s="4"/>
      <c r="XBF294" s="4"/>
      <c r="XBG294" s="4"/>
      <c r="XBH294" s="4"/>
      <c r="XBI294" s="4"/>
      <c r="XBJ294" s="4"/>
      <c r="XBK294" s="4"/>
      <c r="XBL294" s="4"/>
      <c r="XBM294" s="4"/>
      <c r="XBN294" s="4"/>
      <c r="XBO294" s="4"/>
      <c r="XBP294" s="4"/>
      <c r="XBQ294" s="4"/>
      <c r="XBR294" s="4"/>
      <c r="XBS294" s="4"/>
      <c r="XBT294" s="4"/>
      <c r="XBU294" s="4"/>
      <c r="XBV294" s="4"/>
      <c r="XBW294" s="4"/>
      <c r="XBX294" s="4"/>
      <c r="XBY294" s="4"/>
      <c r="XBZ294" s="4"/>
      <c r="XCA294" s="4"/>
      <c r="XCB294" s="4"/>
      <c r="XCC294" s="4"/>
      <c r="XCD294" s="4"/>
      <c r="XCE294" s="4"/>
      <c r="XCF294" s="4"/>
      <c r="XCG294" s="4"/>
      <c r="XCH294" s="4"/>
      <c r="XCI294" s="4"/>
      <c r="XCJ294" s="4"/>
      <c r="XCK294" s="4"/>
      <c r="XCL294" s="4"/>
      <c r="XCM294" s="4"/>
      <c r="XCN294" s="4"/>
      <c r="XCO294" s="4"/>
      <c r="XCP294" s="4"/>
      <c r="XCQ294" s="4"/>
      <c r="XCR294" s="4"/>
      <c r="XCS294" s="4"/>
      <c r="XCT294" s="4"/>
      <c r="XCU294" s="4"/>
      <c r="XCV294" s="4"/>
      <c r="XCW294" s="4"/>
      <c r="XCX294" s="4"/>
      <c r="XCY294" s="4"/>
      <c r="XCZ294" s="4"/>
      <c r="XDA294" s="4"/>
      <c r="XDB294" s="4"/>
      <c r="XDC294" s="4"/>
      <c r="XDD294" s="4"/>
      <c r="XDE294" s="4"/>
      <c r="XDF294" s="4"/>
      <c r="XDG294" s="4"/>
      <c r="XDH294" s="4"/>
      <c r="XDI294" s="4"/>
      <c r="XDJ294" s="4"/>
      <c r="XDK294" s="4"/>
      <c r="XDL294" s="4"/>
      <c r="XDM294" s="4"/>
      <c r="XDN294" s="4"/>
      <c r="XDO294" s="4"/>
      <c r="XDP294" s="4"/>
      <c r="XDQ294" s="4"/>
      <c r="XDR294" s="4"/>
      <c r="XDS294" s="4"/>
      <c r="XDT294" s="4"/>
      <c r="XDU294" s="4"/>
      <c r="XDV294" s="4"/>
      <c r="XDW294" s="4"/>
      <c r="XDX294" s="4"/>
      <c r="XDY294" s="4"/>
      <c r="XDZ294" s="4"/>
      <c r="XEA294" s="4"/>
      <c r="XEB294" s="4"/>
      <c r="XEC294" s="4"/>
      <c r="XED294" s="4"/>
      <c r="XEE294" s="4"/>
      <c r="XEF294" s="4"/>
      <c r="XEG294" s="4"/>
      <c r="XEH294" s="4"/>
      <c r="XEI294" s="4"/>
      <c r="XEJ294" s="4"/>
      <c r="XEK294" s="4"/>
      <c r="XEL294" s="4"/>
      <c r="XEM294" s="4"/>
      <c r="XEN294" s="4"/>
      <c r="XEO294" s="4"/>
      <c r="XEP294" s="4"/>
      <c r="XEQ294" s="4"/>
      <c r="XER294" s="4"/>
      <c r="XES294" s="4"/>
      <c r="XET294" s="4"/>
      <c r="XEU294" s="4"/>
      <c r="XEV294" s="4"/>
      <c r="XEW294" s="4"/>
      <c r="XEX294" s="4"/>
      <c r="XEY294" s="4"/>
      <c r="XEZ294" s="4"/>
      <c r="XFA294" s="4"/>
      <c r="XFB294" s="4"/>
      <c r="XFC294" s="4"/>
    </row>
    <row r="295" customFormat="false" ht="13.8" hidden="false" customHeight="false" outlineLevel="0" collapsed="false">
      <c r="A295" s="52"/>
      <c r="B295" s="21" t="s">
        <v>31</v>
      </c>
      <c r="C295" s="15" t="s">
        <v>61</v>
      </c>
      <c r="D295" s="21" t="n">
        <v>200</v>
      </c>
      <c r="E295" s="27" t="n">
        <v>1</v>
      </c>
      <c r="F295" s="27" t="n">
        <f aca="false">BE295*200/200</f>
        <v>0</v>
      </c>
      <c r="G295" s="27" t="n">
        <v>20</v>
      </c>
      <c r="H295" s="27" t="n">
        <f aca="false">BG295*200/200</f>
        <v>42</v>
      </c>
      <c r="I295" s="27" t="n">
        <f aca="false">BH295*200/200</f>
        <v>0</v>
      </c>
      <c r="J295" s="27" t="n">
        <f aca="false">BI295*200/200</f>
        <v>0.01</v>
      </c>
      <c r="K295" s="27" t="n">
        <f aca="false">BJ295*200/200</f>
        <v>0.01</v>
      </c>
      <c r="L295" s="27" t="n">
        <v>4</v>
      </c>
      <c r="M295" s="27" t="n">
        <v>14</v>
      </c>
      <c r="N295" s="27" t="n">
        <v>8</v>
      </c>
      <c r="O295" s="27" t="n">
        <v>14</v>
      </c>
      <c r="P295" s="27" t="n">
        <f aca="false">BO295*200/200</f>
        <v>1.4</v>
      </c>
      <c r="Q295" s="42" t="n">
        <v>1</v>
      </c>
      <c r="R295" s="42"/>
      <c r="S295" s="42" t="n">
        <v>20.2</v>
      </c>
      <c r="T295" s="42" t="n">
        <v>84.8</v>
      </c>
      <c r="U295" s="42"/>
      <c r="V295" s="15" t="n">
        <v>0.02</v>
      </c>
      <c r="W295" s="15" t="n">
        <v>0.02</v>
      </c>
      <c r="X295" s="42" t="n">
        <v>4</v>
      </c>
      <c r="Y295" s="42" t="n">
        <v>14</v>
      </c>
      <c r="Z295" s="42" t="n">
        <v>14</v>
      </c>
      <c r="AA295" s="42" t="n">
        <v>14</v>
      </c>
      <c r="AB295" s="42" t="n">
        <v>2.8</v>
      </c>
      <c r="BD295" s="27" t="n">
        <v>0.5</v>
      </c>
      <c r="BE295" s="27" t="n">
        <f aca="false">BQ295*200/200</f>
        <v>0</v>
      </c>
      <c r="BF295" s="27" t="n">
        <v>10.1</v>
      </c>
      <c r="BG295" s="27" t="n">
        <v>42</v>
      </c>
      <c r="BH295" s="27" t="n">
        <f aca="false">BT295*200/200</f>
        <v>0</v>
      </c>
      <c r="BI295" s="27" t="n">
        <v>0.01</v>
      </c>
      <c r="BJ295" s="27" t="n">
        <v>0.01</v>
      </c>
      <c r="BK295" s="27" t="n">
        <v>2</v>
      </c>
      <c r="BL295" s="27" t="n">
        <v>7</v>
      </c>
      <c r="BM295" s="27" t="n">
        <v>4</v>
      </c>
      <c r="BN295" s="27" t="n">
        <v>7</v>
      </c>
      <c r="BO295" s="27" t="n">
        <v>1.4</v>
      </c>
      <c r="WAQ295" s="2"/>
      <c r="WAR295" s="2"/>
      <c r="WAS295" s="2"/>
      <c r="WAT295" s="2"/>
      <c r="WAU295" s="2"/>
      <c r="WAV295" s="2"/>
      <c r="WAW295" s="2"/>
      <c r="WAX295" s="2"/>
      <c r="WAY295" s="2"/>
      <c r="WAZ295" s="2"/>
      <c r="WBA295" s="2"/>
      <c r="WBB295" s="2"/>
      <c r="WBC295" s="2"/>
      <c r="WBD295" s="2"/>
      <c r="WBE295" s="2"/>
      <c r="WBF295" s="2"/>
      <c r="WBG295" s="2"/>
      <c r="WBH295" s="2"/>
      <c r="WBI295" s="2"/>
      <c r="WBJ295" s="2"/>
      <c r="WBK295" s="2"/>
      <c r="WBL295" s="2"/>
      <c r="WBM295" s="2"/>
      <c r="WBN295" s="2"/>
      <c r="WBO295" s="2"/>
      <c r="WBP295" s="2"/>
      <c r="WBQ295" s="2"/>
      <c r="WBR295" s="2"/>
      <c r="WBS295" s="2"/>
      <c r="WBT295" s="2"/>
      <c r="WBU295" s="2"/>
      <c r="WBV295" s="2"/>
      <c r="WBW295" s="2"/>
      <c r="WBX295" s="2"/>
      <c r="WBY295" s="2"/>
      <c r="WBZ295" s="2"/>
      <c r="WCA295" s="2"/>
      <c r="WCB295" s="2"/>
      <c r="WCC295" s="2"/>
      <c r="WCD295" s="2"/>
      <c r="WCE295" s="2"/>
      <c r="WCF295" s="2"/>
      <c r="WCG295" s="2"/>
      <c r="WCH295" s="2"/>
      <c r="WCI295" s="2"/>
      <c r="WCJ295" s="2"/>
      <c r="WCK295" s="2"/>
      <c r="WCL295" s="2"/>
      <c r="WCM295" s="2"/>
      <c r="WCN295" s="2"/>
      <c r="WCO295" s="2"/>
      <c r="WCP295" s="2"/>
      <c r="WCQ295" s="2"/>
      <c r="WCR295" s="2"/>
      <c r="WCS295" s="2"/>
      <c r="WCT295" s="2"/>
      <c r="WCU295" s="2"/>
      <c r="WCV295" s="2"/>
      <c r="WCW295" s="2"/>
      <c r="WCX295" s="2"/>
      <c r="WCY295" s="2"/>
      <c r="WCZ295" s="2"/>
      <c r="WDA295" s="2"/>
      <c r="WDB295" s="2"/>
      <c r="WDC295" s="2"/>
      <c r="WDD295" s="2"/>
      <c r="WDE295" s="2"/>
      <c r="WDF295" s="2"/>
      <c r="WDG295" s="2"/>
      <c r="WDH295" s="2"/>
      <c r="WDI295" s="2"/>
      <c r="WDJ295" s="2"/>
      <c r="WDK295" s="2"/>
      <c r="WDL295" s="2"/>
      <c r="WDM295" s="2"/>
      <c r="WDN295" s="2"/>
      <c r="WDO295" s="2"/>
      <c r="WDP295" s="2"/>
      <c r="WDQ295" s="2"/>
      <c r="WDR295" s="2"/>
      <c r="WDS295" s="2"/>
      <c r="WDT295" s="2"/>
      <c r="WDU295" s="2"/>
      <c r="WDV295" s="2"/>
      <c r="WDW295" s="2"/>
      <c r="WDX295" s="2"/>
      <c r="WDY295" s="2"/>
      <c r="WDZ295" s="2"/>
      <c r="WEA295" s="2"/>
      <c r="WEB295" s="2"/>
      <c r="WEC295" s="2"/>
      <c r="WED295" s="2"/>
      <c r="WEE295" s="2"/>
      <c r="WEF295" s="2"/>
      <c r="WEG295" s="2"/>
      <c r="WEH295" s="2"/>
      <c r="WEI295" s="2"/>
      <c r="WEJ295" s="2"/>
      <c r="WEK295" s="2"/>
      <c r="WEL295" s="2"/>
      <c r="WEM295" s="2"/>
      <c r="WEN295" s="2"/>
      <c r="WEO295" s="2"/>
      <c r="WEP295" s="2"/>
      <c r="WEQ295" s="2"/>
      <c r="WER295" s="2"/>
      <c r="WES295" s="2"/>
      <c r="WET295" s="2"/>
      <c r="WEU295" s="2"/>
      <c r="WEV295" s="2"/>
      <c r="WEW295" s="2"/>
      <c r="WEX295" s="2"/>
      <c r="WEY295" s="2"/>
      <c r="WEZ295" s="2"/>
      <c r="WFA295" s="2"/>
      <c r="WFB295" s="2"/>
      <c r="WFC295" s="2"/>
      <c r="WFD295" s="2"/>
      <c r="WFE295" s="2"/>
      <c r="WFF295" s="2"/>
      <c r="WFG295" s="2"/>
      <c r="WFH295" s="2"/>
      <c r="WFI295" s="2"/>
      <c r="WFJ295" s="2"/>
      <c r="WFK295" s="2"/>
      <c r="WFL295" s="2"/>
      <c r="WFM295" s="2"/>
      <c r="WFN295" s="2"/>
      <c r="WFO295" s="2"/>
      <c r="WFP295" s="2"/>
      <c r="WFQ295" s="2"/>
      <c r="WFR295" s="2"/>
      <c r="WFS295" s="2"/>
      <c r="WFT295" s="2"/>
      <c r="WFU295" s="2"/>
      <c r="WFV295" s="2"/>
      <c r="WFW295" s="2"/>
      <c r="WFX295" s="2"/>
      <c r="WFY295" s="2"/>
      <c r="WFZ295" s="2"/>
      <c r="WGA295" s="2"/>
      <c r="WGB295" s="2"/>
      <c r="WGC295" s="2"/>
      <c r="WGD295" s="2"/>
      <c r="WGE295" s="2"/>
      <c r="WGF295" s="2"/>
      <c r="WGG295" s="2"/>
      <c r="WGH295" s="2"/>
      <c r="WGI295" s="2"/>
      <c r="WGJ295" s="2"/>
      <c r="WGK295" s="2"/>
      <c r="WGL295" s="2"/>
      <c r="WGM295" s="2"/>
      <c r="WGN295" s="2"/>
      <c r="WGO295" s="2"/>
      <c r="WGP295" s="2"/>
      <c r="WGQ295" s="2"/>
      <c r="WGR295" s="2"/>
      <c r="WGS295" s="2"/>
      <c r="WGT295" s="2"/>
      <c r="WGU295" s="2"/>
      <c r="WGV295" s="2"/>
      <c r="WGW295" s="2"/>
      <c r="WGX295" s="2"/>
      <c r="WGY295" s="2"/>
      <c r="WGZ295" s="2"/>
      <c r="WHA295" s="2"/>
      <c r="WHB295" s="2"/>
      <c r="WHC295" s="2"/>
      <c r="WHD295" s="2"/>
      <c r="WHE295" s="2"/>
      <c r="WHF295" s="2"/>
      <c r="WHG295" s="2"/>
      <c r="WHH295" s="2"/>
      <c r="WHI295" s="2"/>
      <c r="WHJ295" s="2"/>
      <c r="WHK295" s="2"/>
      <c r="WHL295" s="2"/>
      <c r="WHM295" s="2"/>
      <c r="WHN295" s="2"/>
      <c r="WHO295" s="2"/>
      <c r="WHP295" s="2"/>
      <c r="WHQ295" s="2"/>
      <c r="WHR295" s="2"/>
      <c r="WHS295" s="2"/>
      <c r="WHT295" s="2"/>
      <c r="WHU295" s="2"/>
      <c r="WHV295" s="2"/>
      <c r="WHW295" s="2"/>
      <c r="WHX295" s="2"/>
      <c r="WHY295" s="2"/>
      <c r="WHZ295" s="2"/>
      <c r="WIA295" s="2"/>
      <c r="WIB295" s="2"/>
      <c r="WIC295" s="2"/>
      <c r="WID295" s="2"/>
      <c r="WIE295" s="2"/>
      <c r="WIF295" s="2"/>
      <c r="WIG295" s="2"/>
      <c r="WIH295" s="2"/>
      <c r="WII295" s="2"/>
      <c r="WIJ295" s="2"/>
      <c r="WIK295" s="2"/>
      <c r="WIL295" s="2"/>
      <c r="WIM295" s="2"/>
      <c r="WIN295" s="2"/>
      <c r="WIO295" s="2"/>
      <c r="WIP295" s="2"/>
      <c r="WIQ295" s="2"/>
      <c r="WIR295" s="2"/>
      <c r="WIS295" s="2"/>
      <c r="WIT295" s="2"/>
      <c r="WIU295" s="2"/>
      <c r="WIV295" s="2"/>
      <c r="WIW295" s="2"/>
      <c r="WIX295" s="2"/>
      <c r="WIY295" s="2"/>
      <c r="WIZ295" s="2"/>
      <c r="WJA295" s="2"/>
      <c r="WJB295" s="2"/>
      <c r="WJC295" s="2"/>
      <c r="WJD295" s="2"/>
      <c r="WJE295" s="2"/>
      <c r="WJF295" s="2"/>
      <c r="WJG295" s="2"/>
      <c r="WJH295" s="2"/>
      <c r="WJI295" s="2"/>
      <c r="WJJ295" s="2"/>
      <c r="WJK295" s="2"/>
      <c r="WJL295" s="2"/>
      <c r="WJM295" s="2"/>
      <c r="WJN295" s="2"/>
      <c r="WJO295" s="2"/>
      <c r="WJP295" s="2"/>
      <c r="WJQ295" s="2"/>
      <c r="WJR295" s="2"/>
      <c r="WJS295" s="2"/>
      <c r="WJT295" s="2"/>
      <c r="WJU295" s="2"/>
      <c r="WJV295" s="2"/>
      <c r="WJW295" s="2"/>
      <c r="WJX295" s="2"/>
      <c r="WJY295" s="2"/>
      <c r="WJZ295" s="2"/>
      <c r="WKA295" s="2"/>
      <c r="WKB295" s="2"/>
      <c r="WKC295" s="2"/>
      <c r="WKD295" s="2"/>
      <c r="WKE295" s="2"/>
      <c r="WKF295" s="2"/>
      <c r="WKG295" s="2"/>
      <c r="WKH295" s="2"/>
      <c r="WKI295" s="2"/>
      <c r="WKJ295" s="2"/>
      <c r="WKK295" s="2"/>
      <c r="WKL295" s="2"/>
      <c r="WKM295" s="2"/>
      <c r="WKN295" s="2"/>
      <c r="WKO295" s="2"/>
      <c r="WKP295" s="2"/>
      <c r="WKQ295" s="2"/>
      <c r="WKR295" s="2"/>
      <c r="WKS295" s="2"/>
      <c r="WKT295" s="2"/>
      <c r="WKU295" s="2"/>
      <c r="WKV295" s="2"/>
      <c r="WKW295" s="2"/>
      <c r="WKX295" s="2"/>
      <c r="WKY295" s="2"/>
      <c r="WKZ295" s="2"/>
      <c r="WLA295" s="2"/>
      <c r="WLB295" s="2"/>
      <c r="WLC295" s="2"/>
      <c r="WLD295" s="2"/>
      <c r="WLE295" s="2"/>
      <c r="WLF295" s="2"/>
      <c r="WLG295" s="2"/>
      <c r="WLH295" s="2"/>
      <c r="WLI295" s="2"/>
      <c r="WLJ295" s="2"/>
      <c r="WLK295" s="2"/>
      <c r="WLL295" s="2"/>
      <c r="WLM295" s="2"/>
      <c r="WLN295" s="2"/>
      <c r="WLO295" s="2"/>
      <c r="WLP295" s="2"/>
      <c r="WLQ295" s="2"/>
      <c r="WLR295" s="2"/>
      <c r="WLS295" s="2"/>
      <c r="WLT295" s="2"/>
      <c r="WLU295" s="2"/>
      <c r="WLV295" s="2"/>
      <c r="WLW295" s="2"/>
      <c r="WLX295" s="2"/>
      <c r="WLY295" s="2"/>
      <c r="WLZ295" s="2"/>
      <c r="WMA295" s="2"/>
      <c r="WMB295" s="2"/>
      <c r="WMC295" s="2"/>
      <c r="WMD295" s="2"/>
      <c r="WME295" s="2"/>
      <c r="WMF295" s="2"/>
      <c r="WMG295" s="2"/>
      <c r="WMH295" s="2"/>
      <c r="WMI295" s="2"/>
      <c r="WMJ295" s="2"/>
      <c r="WMK295" s="2"/>
      <c r="WML295" s="2"/>
      <c r="WMM295" s="2"/>
      <c r="WMN295" s="2"/>
      <c r="WMO295" s="2"/>
      <c r="WMP295" s="2"/>
      <c r="WMQ295" s="2"/>
      <c r="WMR295" s="2"/>
      <c r="WMS295" s="2"/>
      <c r="WMT295" s="2"/>
      <c r="WMU295" s="2"/>
      <c r="WMV295" s="2"/>
      <c r="WMW295" s="2"/>
      <c r="WMX295" s="2"/>
      <c r="WMY295" s="2"/>
      <c r="WMZ295" s="2"/>
      <c r="WNA295" s="2"/>
      <c r="WNB295" s="2"/>
      <c r="WNC295" s="2"/>
      <c r="WND295" s="2"/>
      <c r="WNE295" s="2"/>
      <c r="WNF295" s="2"/>
      <c r="WNG295" s="2"/>
      <c r="WNH295" s="2"/>
      <c r="WNI295" s="2"/>
      <c r="WNJ295" s="2"/>
      <c r="WNK295" s="2"/>
      <c r="WNL295" s="2"/>
      <c r="WNM295" s="2"/>
      <c r="WNN295" s="2"/>
      <c r="WNO295" s="2"/>
      <c r="WNP295" s="2"/>
      <c r="WNQ295" s="2"/>
      <c r="WNR295" s="2"/>
      <c r="WNS295" s="2"/>
      <c r="WNT295" s="2"/>
      <c r="WNU295" s="2"/>
      <c r="WNV295" s="2"/>
      <c r="WNW295" s="2"/>
      <c r="WNX295" s="2"/>
      <c r="WNY295" s="2"/>
      <c r="WNZ295" s="2"/>
      <c r="WOA295" s="2"/>
      <c r="WOB295" s="2"/>
      <c r="WOC295" s="2"/>
      <c r="WOD295" s="2"/>
      <c r="WOE295" s="2"/>
      <c r="WOF295" s="2"/>
      <c r="WOG295" s="2"/>
      <c r="WOH295" s="2"/>
      <c r="WOI295" s="2"/>
      <c r="WOJ295" s="2"/>
      <c r="WOK295" s="2"/>
      <c r="WOL295" s="2"/>
      <c r="WOM295" s="2"/>
      <c r="WRG295" s="4"/>
      <c r="WRH295" s="4"/>
      <c r="WRI295" s="4"/>
      <c r="WRJ295" s="4"/>
      <c r="WRK295" s="4"/>
      <c r="WRL295" s="4"/>
      <c r="WRM295" s="4"/>
      <c r="WRN295" s="4"/>
      <c r="WRO295" s="4"/>
      <c r="WRP295" s="4"/>
      <c r="WRQ295" s="4"/>
      <c r="WRR295" s="4"/>
      <c r="WRS295" s="4"/>
      <c r="WRT295" s="4"/>
      <c r="WRU295" s="4"/>
      <c r="WRV295" s="4"/>
      <c r="WRW295" s="4"/>
      <c r="WRX295" s="4"/>
      <c r="WRY295" s="4"/>
      <c r="WRZ295" s="4"/>
      <c r="WSA295" s="4"/>
      <c r="WSB295" s="4"/>
      <c r="WSC295" s="4"/>
      <c r="WSD295" s="4"/>
      <c r="WSE295" s="4"/>
      <c r="WSF295" s="4"/>
      <c r="WSG295" s="4"/>
      <c r="WSH295" s="4"/>
      <c r="WSI295" s="4"/>
      <c r="WSJ295" s="4"/>
      <c r="WSK295" s="4"/>
      <c r="WSL295" s="4"/>
      <c r="WSM295" s="4"/>
      <c r="WSN295" s="4"/>
      <c r="WSO295" s="4"/>
      <c r="WSP295" s="4"/>
      <c r="WSQ295" s="4"/>
      <c r="WSR295" s="4"/>
      <c r="WSS295" s="4"/>
      <c r="WST295" s="4"/>
      <c r="WSU295" s="4"/>
      <c r="WSV295" s="4"/>
      <c r="WSW295" s="4"/>
      <c r="WSX295" s="4"/>
      <c r="WSY295" s="4"/>
      <c r="WSZ295" s="4"/>
      <c r="WTA295" s="4"/>
      <c r="WTB295" s="4"/>
      <c r="WTC295" s="4"/>
      <c r="WTD295" s="4"/>
      <c r="WTE295" s="4"/>
      <c r="WTF295" s="4"/>
      <c r="WTG295" s="4"/>
      <c r="WTH295" s="4"/>
      <c r="WTI295" s="4"/>
      <c r="WTJ295" s="4"/>
      <c r="WTK295" s="4"/>
      <c r="WTL295" s="4"/>
      <c r="WTM295" s="4"/>
      <c r="WTN295" s="4"/>
      <c r="WTO295" s="4"/>
      <c r="WTP295" s="4"/>
      <c r="WTQ295" s="4"/>
      <c r="WTR295" s="4"/>
      <c r="WTS295" s="4"/>
      <c r="WTT295" s="4"/>
      <c r="WTU295" s="4"/>
      <c r="WTV295" s="4"/>
      <c r="WTW295" s="4"/>
      <c r="WTX295" s="4"/>
      <c r="WTY295" s="4"/>
      <c r="WTZ295" s="4"/>
      <c r="WUA295" s="4"/>
      <c r="WUB295" s="4"/>
      <c r="WUC295" s="4"/>
      <c r="WUD295" s="4"/>
      <c r="WUE295" s="4"/>
      <c r="WUF295" s="4"/>
      <c r="WUG295" s="4"/>
      <c r="WUH295" s="4"/>
      <c r="WUI295" s="4"/>
      <c r="WUJ295" s="4"/>
      <c r="WUK295" s="4"/>
      <c r="WUL295" s="4"/>
      <c r="WUM295" s="4"/>
      <c r="WUN295" s="4"/>
      <c r="WUO295" s="4"/>
      <c r="WUP295" s="4"/>
      <c r="WUQ295" s="4"/>
      <c r="WUR295" s="4"/>
      <c r="WUS295" s="4"/>
      <c r="WUT295" s="4"/>
      <c r="WUU295" s="4"/>
      <c r="WUV295" s="4"/>
      <c r="WUW295" s="4"/>
      <c r="WUX295" s="4"/>
      <c r="WUY295" s="4"/>
      <c r="WUZ295" s="4"/>
      <c r="WVA295" s="4"/>
      <c r="WVB295" s="4"/>
      <c r="WVC295" s="4"/>
      <c r="WVD295" s="4"/>
      <c r="WVE295" s="4"/>
      <c r="WVF295" s="4"/>
      <c r="WVG295" s="4"/>
      <c r="WVH295" s="4"/>
      <c r="WVI295" s="4"/>
      <c r="WVJ295" s="4"/>
      <c r="WVK295" s="4"/>
      <c r="WVL295" s="4"/>
      <c r="WVM295" s="4"/>
      <c r="WVN295" s="4"/>
      <c r="WVO295" s="4"/>
      <c r="WVP295" s="4"/>
      <c r="WVQ295" s="4"/>
      <c r="WVR295" s="4"/>
      <c r="WVS295" s="4"/>
      <c r="WVT295" s="4"/>
      <c r="WVU295" s="4"/>
      <c r="WVV295" s="4"/>
      <c r="WVW295" s="4"/>
      <c r="WVX295" s="4"/>
      <c r="WVY295" s="4"/>
      <c r="WVZ295" s="4"/>
      <c r="WWA295" s="4"/>
      <c r="WWB295" s="4"/>
      <c r="WWC295" s="4"/>
      <c r="WWD295" s="4"/>
      <c r="WWE295" s="4"/>
      <c r="WWF295" s="4"/>
      <c r="WWG295" s="4"/>
      <c r="WWH295" s="4"/>
      <c r="WWI295" s="4"/>
      <c r="WWJ295" s="4"/>
      <c r="WWK295" s="4"/>
      <c r="WWL295" s="4"/>
      <c r="WWM295" s="4"/>
      <c r="WWN295" s="4"/>
      <c r="WWO295" s="4"/>
      <c r="WWP295" s="4"/>
      <c r="WWQ295" s="4"/>
      <c r="WWR295" s="4"/>
      <c r="WWS295" s="4"/>
      <c r="WWT295" s="4"/>
      <c r="WWU295" s="4"/>
      <c r="WWV295" s="4"/>
      <c r="WWW295" s="4"/>
      <c r="WWX295" s="4"/>
      <c r="WWY295" s="4"/>
      <c r="WWZ295" s="4"/>
      <c r="WXA295" s="4"/>
      <c r="WXB295" s="4"/>
      <c r="WXC295" s="4"/>
      <c r="WXD295" s="4"/>
      <c r="WXE295" s="4"/>
      <c r="WXF295" s="4"/>
      <c r="WXG295" s="4"/>
      <c r="WXH295" s="4"/>
      <c r="WXI295" s="4"/>
      <c r="WXJ295" s="4"/>
      <c r="WXK295" s="4"/>
      <c r="WXL295" s="4"/>
      <c r="WXM295" s="4"/>
      <c r="WXN295" s="4"/>
      <c r="WXO295" s="4"/>
      <c r="WXP295" s="4"/>
      <c r="WXQ295" s="4"/>
      <c r="WXR295" s="4"/>
      <c r="WXS295" s="4"/>
      <c r="WXT295" s="4"/>
      <c r="WXU295" s="4"/>
      <c r="WXV295" s="4"/>
      <c r="WXW295" s="4"/>
      <c r="WXX295" s="4"/>
      <c r="WXY295" s="4"/>
      <c r="WXZ295" s="4"/>
      <c r="WYA295" s="4"/>
      <c r="WYB295" s="4"/>
      <c r="WYC295" s="4"/>
      <c r="WYD295" s="4"/>
      <c r="WYE295" s="4"/>
      <c r="WYF295" s="4"/>
      <c r="WYG295" s="4"/>
      <c r="WYH295" s="4"/>
      <c r="WYI295" s="4"/>
      <c r="WYJ295" s="4"/>
      <c r="WYK295" s="4"/>
      <c r="WYL295" s="4"/>
      <c r="WYM295" s="4"/>
      <c r="WYN295" s="4"/>
      <c r="WYO295" s="4"/>
      <c r="WYP295" s="4"/>
      <c r="WYQ295" s="4"/>
      <c r="WYR295" s="4"/>
      <c r="WYS295" s="4"/>
      <c r="WYT295" s="4"/>
      <c r="WYU295" s="4"/>
      <c r="WYV295" s="4"/>
      <c r="WYW295" s="4"/>
      <c r="WYX295" s="4"/>
      <c r="WYY295" s="4"/>
      <c r="WYZ295" s="4"/>
      <c r="WZA295" s="4"/>
      <c r="WZB295" s="4"/>
      <c r="WZC295" s="4"/>
      <c r="WZD295" s="4"/>
      <c r="WZE295" s="4"/>
      <c r="WZF295" s="4"/>
      <c r="WZG295" s="4"/>
      <c r="WZH295" s="4"/>
      <c r="WZI295" s="4"/>
      <c r="WZJ295" s="4"/>
      <c r="WZK295" s="4"/>
      <c r="WZL295" s="4"/>
      <c r="WZM295" s="4"/>
      <c r="WZN295" s="4"/>
      <c r="WZO295" s="4"/>
      <c r="WZP295" s="4"/>
      <c r="WZQ295" s="4"/>
      <c r="WZR295" s="4"/>
      <c r="WZS295" s="4"/>
      <c r="WZT295" s="4"/>
      <c r="WZU295" s="4"/>
      <c r="WZV295" s="4"/>
      <c r="WZW295" s="4"/>
      <c r="WZX295" s="4"/>
      <c r="WZY295" s="4"/>
      <c r="WZZ295" s="4"/>
      <c r="XAA295" s="4"/>
      <c r="XAB295" s="4"/>
      <c r="XAC295" s="4"/>
      <c r="XAD295" s="4"/>
      <c r="XAE295" s="4"/>
      <c r="XAF295" s="4"/>
      <c r="XAG295" s="4"/>
      <c r="XAH295" s="4"/>
      <c r="XAI295" s="4"/>
      <c r="XAJ295" s="4"/>
      <c r="XAK295" s="4"/>
      <c r="XAL295" s="4"/>
      <c r="XAM295" s="4"/>
      <c r="XAN295" s="4"/>
      <c r="XAO295" s="4"/>
      <c r="XAP295" s="4"/>
      <c r="XAQ295" s="4"/>
      <c r="XAR295" s="4"/>
      <c r="XAS295" s="4"/>
      <c r="XAT295" s="4"/>
      <c r="XAU295" s="4"/>
      <c r="XAV295" s="4"/>
      <c r="XAW295" s="4"/>
      <c r="XAX295" s="4"/>
      <c r="XAY295" s="4"/>
      <c r="XAZ295" s="4"/>
      <c r="XBA295" s="4"/>
      <c r="XBB295" s="4"/>
      <c r="XBC295" s="4"/>
      <c r="XBD295" s="4"/>
      <c r="XBE295" s="4"/>
      <c r="XBF295" s="4"/>
      <c r="XBG295" s="4"/>
      <c r="XBH295" s="4"/>
      <c r="XBI295" s="4"/>
      <c r="XBJ295" s="4"/>
      <c r="XBK295" s="4"/>
      <c r="XBL295" s="4"/>
      <c r="XBM295" s="4"/>
      <c r="XBN295" s="4"/>
      <c r="XBO295" s="4"/>
      <c r="XBP295" s="4"/>
      <c r="XBQ295" s="4"/>
      <c r="XBR295" s="4"/>
      <c r="XBS295" s="4"/>
      <c r="XBT295" s="4"/>
      <c r="XBU295" s="4"/>
      <c r="XBV295" s="4"/>
      <c r="XBW295" s="4"/>
      <c r="XBX295" s="4"/>
      <c r="XBY295" s="4"/>
      <c r="XBZ295" s="4"/>
      <c r="XCA295" s="4"/>
      <c r="XCB295" s="4"/>
      <c r="XCC295" s="4"/>
      <c r="XCD295" s="4"/>
      <c r="XCE295" s="4"/>
      <c r="XCF295" s="4"/>
      <c r="XCG295" s="4"/>
      <c r="XCH295" s="4"/>
      <c r="XCI295" s="4"/>
      <c r="XCJ295" s="4"/>
      <c r="XCK295" s="4"/>
      <c r="XCL295" s="4"/>
      <c r="XCM295" s="4"/>
      <c r="XCN295" s="4"/>
      <c r="XCO295" s="4"/>
      <c r="XCP295" s="4"/>
      <c r="XCQ295" s="4"/>
      <c r="XCR295" s="4"/>
      <c r="XCS295" s="4"/>
      <c r="XCT295" s="4"/>
      <c r="XCU295" s="4"/>
      <c r="XCV295" s="4"/>
      <c r="XCW295" s="4"/>
      <c r="XCX295" s="4"/>
      <c r="XCY295" s="4"/>
      <c r="XCZ295" s="4"/>
      <c r="XDA295" s="4"/>
      <c r="XDB295" s="4"/>
      <c r="XDC295" s="4"/>
      <c r="XDD295" s="4"/>
      <c r="XDE295" s="4"/>
      <c r="XDF295" s="4"/>
      <c r="XDG295" s="4"/>
      <c r="XDH295" s="4"/>
      <c r="XDI295" s="4"/>
      <c r="XDJ295" s="4"/>
      <c r="XDK295" s="4"/>
      <c r="XDL295" s="4"/>
      <c r="XDM295" s="4"/>
      <c r="XDN295" s="4"/>
      <c r="XDO295" s="4"/>
      <c r="XDP295" s="4"/>
      <c r="XDQ295" s="4"/>
      <c r="XDR295" s="4"/>
      <c r="XDS295" s="4"/>
      <c r="XDT295" s="4"/>
      <c r="XDU295" s="4"/>
      <c r="XDV295" s="4"/>
      <c r="XDW295" s="4"/>
      <c r="XDX295" s="4"/>
      <c r="XDY295" s="4"/>
      <c r="XDZ295" s="4"/>
      <c r="XEA295" s="4"/>
      <c r="XEB295" s="4"/>
      <c r="XEC295" s="4"/>
      <c r="XED295" s="4"/>
      <c r="XEE295" s="4"/>
      <c r="XEF295" s="4"/>
      <c r="XEG295" s="4"/>
      <c r="XEH295" s="4"/>
      <c r="XEI295" s="4"/>
      <c r="XEJ295" s="4"/>
      <c r="XEK295" s="4"/>
      <c r="XEL295" s="4"/>
      <c r="XEM295" s="4"/>
      <c r="XEN295" s="4"/>
      <c r="XEO295" s="4"/>
      <c r="XEP295" s="4"/>
      <c r="XEQ295" s="4"/>
      <c r="XER295" s="4"/>
      <c r="XES295" s="4"/>
      <c r="XET295" s="4"/>
      <c r="XEU295" s="4"/>
      <c r="XEV295" s="4"/>
      <c r="XEW295" s="4"/>
      <c r="XEX295" s="4"/>
      <c r="XEY295" s="4"/>
      <c r="XEZ295" s="4"/>
      <c r="XFA295" s="4"/>
      <c r="XFB295" s="4"/>
      <c r="XFC295" s="4"/>
    </row>
    <row r="296" s="2" customFormat="true" ht="18.75" hidden="false" customHeight="true" outlineLevel="0" collapsed="false">
      <c r="A296" s="52"/>
      <c r="B296" s="14"/>
      <c r="C296" s="57"/>
      <c r="D296" s="21"/>
      <c r="E296" s="27"/>
      <c r="F296" s="27"/>
      <c r="G296" s="27"/>
      <c r="H296" s="27"/>
      <c r="I296" s="27"/>
      <c r="J296" s="21"/>
      <c r="K296" s="21"/>
      <c r="L296" s="27"/>
      <c r="M296" s="27"/>
      <c r="N296" s="27"/>
      <c r="O296" s="27"/>
      <c r="P296" s="27"/>
      <c r="XBI296" s="3"/>
      <c r="XBJ296" s="3"/>
      <c r="XBK296" s="3"/>
      <c r="XBL296" s="3"/>
      <c r="XBM296" s="3"/>
      <c r="XBN296" s="3"/>
      <c r="XBO296" s="3"/>
      <c r="XBP296" s="3"/>
      <c r="XBQ296" s="3"/>
      <c r="XBR296" s="3"/>
      <c r="XBS296" s="3"/>
      <c r="XBT296" s="3"/>
      <c r="XBU296" s="3"/>
      <c r="XBV296" s="3"/>
      <c r="XBW296" s="3"/>
      <c r="XBX296" s="3"/>
      <c r="XBY296" s="3"/>
      <c r="XBZ296" s="3"/>
      <c r="XCA296" s="3"/>
      <c r="XCB296" s="3"/>
      <c r="XCC296" s="3"/>
      <c r="XCD296" s="3"/>
      <c r="XCE296" s="3"/>
      <c r="XCF296" s="3"/>
      <c r="XCG296" s="3"/>
      <c r="XCH296" s="3"/>
      <c r="XCI296" s="3"/>
      <c r="XCJ296" s="3"/>
      <c r="XCK296" s="3"/>
      <c r="XCL296" s="3"/>
      <c r="XCM296" s="3"/>
      <c r="XCN296" s="3"/>
      <c r="XCO296" s="3"/>
      <c r="XCP296" s="3"/>
      <c r="XCQ296" s="3"/>
      <c r="XCR296" s="3"/>
      <c r="XCS296" s="3"/>
      <c r="XCT296" s="3"/>
      <c r="XCU296" s="3"/>
      <c r="XCV296" s="3"/>
      <c r="XCW296" s="3"/>
      <c r="XCX296" s="3"/>
      <c r="XCY296" s="3"/>
      <c r="XCZ296" s="3"/>
      <c r="XDA296" s="3"/>
      <c r="XDB296" s="3"/>
      <c r="XDC296" s="3"/>
      <c r="XDD296" s="3"/>
      <c r="XDE296" s="3"/>
      <c r="XDF296" s="3"/>
      <c r="XDG296" s="3"/>
      <c r="XDH296" s="3"/>
      <c r="XDI296" s="3"/>
      <c r="XDJ296" s="3"/>
      <c r="XDK296" s="3"/>
      <c r="XDL296" s="3"/>
      <c r="XDM296" s="3"/>
      <c r="XDN296" s="3"/>
      <c r="XDO296" s="3"/>
      <c r="XDP296" s="3"/>
      <c r="XDQ296" s="3"/>
      <c r="XDR296" s="3"/>
      <c r="XDS296" s="3"/>
      <c r="XDT296" s="3"/>
      <c r="XDU296" s="3"/>
      <c r="XDV296" s="3"/>
      <c r="XDW296" s="3"/>
      <c r="XDX296" s="3"/>
      <c r="XDY296" s="3"/>
      <c r="XDZ296" s="3"/>
      <c r="XEA296" s="3"/>
      <c r="XEB296" s="3"/>
      <c r="XEC296" s="3"/>
      <c r="XED296" s="3"/>
      <c r="XEE296" s="3"/>
      <c r="XEF296" s="3"/>
      <c r="XEG296" s="3"/>
      <c r="XEH296" s="3"/>
      <c r="XEI296" s="3"/>
      <c r="XEJ296" s="3"/>
      <c r="XEK296" s="3"/>
      <c r="XEL296" s="3"/>
      <c r="XEM296" s="3"/>
      <c r="XEN296" s="3"/>
      <c r="XEO296" s="3"/>
      <c r="XEP296" s="3"/>
      <c r="XEQ296" s="3"/>
      <c r="XER296" s="3"/>
      <c r="XES296" s="3"/>
      <c r="XET296" s="3"/>
      <c r="XEU296" s="3"/>
      <c r="XEV296" s="3"/>
      <c r="XEW296" s="3"/>
      <c r="XEX296" s="3"/>
      <c r="XEY296" s="3"/>
      <c r="XEZ296" s="3"/>
      <c r="XFA296" s="3"/>
      <c r="XFB296" s="3"/>
      <c r="XFC296" s="3"/>
      <c r="XFD296" s="4"/>
    </row>
    <row r="297" customFormat="false" ht="13.8" hidden="false" customHeight="false" outlineLevel="0" collapsed="false">
      <c r="A297" s="30" t="s">
        <v>82</v>
      </c>
      <c r="B297" s="30"/>
      <c r="C297" s="30"/>
      <c r="D297" s="31" t="n">
        <f aca="false">SUM(D289:D296)</f>
        <v>650</v>
      </c>
      <c r="E297" s="32"/>
      <c r="F297" s="32"/>
      <c r="G297" s="32"/>
      <c r="H297" s="32"/>
      <c r="I297" s="32"/>
      <c r="J297" s="31"/>
      <c r="K297" s="31"/>
      <c r="L297" s="32"/>
      <c r="M297" s="32"/>
      <c r="N297" s="32"/>
      <c r="O297" s="32"/>
      <c r="P297" s="32"/>
    </row>
    <row r="298" customFormat="false" ht="14.25" hidden="false" customHeight="true" outlineLevel="0" collapsed="false">
      <c r="A298" s="33" t="s">
        <v>37</v>
      </c>
      <c r="B298" s="33"/>
      <c r="C298" s="33" t="n">
        <f aca="false">SUM(C292:C297)</f>
        <v>0</v>
      </c>
      <c r="D298" s="33" t="n">
        <f aca="false">SUM(D292:D297)</f>
        <v>1000</v>
      </c>
      <c r="E298" s="32" t="n">
        <f aca="false">SUM(E289:E297)</f>
        <v>18.65</v>
      </c>
      <c r="F298" s="32" t="n">
        <f aca="false">SUM(F289:F297)</f>
        <v>11.012</v>
      </c>
      <c r="G298" s="32" t="n">
        <f aca="false">SUM(G289:G297)</f>
        <v>97.605</v>
      </c>
      <c r="H298" s="32" t="n">
        <f aca="false">SUM(H289:H297)</f>
        <v>518.245</v>
      </c>
      <c r="I298" s="32" t="n">
        <f aca="false">SUM(I289:I297)</f>
        <v>23.902</v>
      </c>
      <c r="J298" s="32" t="n">
        <f aca="false">SUM(J289:J297)</f>
        <v>0.162</v>
      </c>
      <c r="K298" s="32" t="n">
        <f aca="false">SUM(K289:K297)</f>
        <v>0.171</v>
      </c>
      <c r="L298" s="32" t="n">
        <f aca="false">SUM(L289:L297)</f>
        <v>17.77</v>
      </c>
      <c r="M298" s="32" t="n">
        <f aca="false">SUM(M289:M297)</f>
        <v>99.32</v>
      </c>
      <c r="N298" s="32" t="n">
        <f aca="false">SUM(N289:N297)</f>
        <v>88.41</v>
      </c>
      <c r="O298" s="32" t="n">
        <f aca="false">SUM(O289:O297)</f>
        <v>296.7</v>
      </c>
      <c r="P298" s="32" t="n">
        <f aca="false">SUM(P289:P297)</f>
        <v>6.28</v>
      </c>
    </row>
    <row r="299" customFormat="false" ht="15" hidden="false" customHeight="false" outlineLevel="0" collapsed="false">
      <c r="A299" s="66" t="s">
        <v>38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customFormat="false" ht="13.8" hidden="false" customHeight="false" outlineLevel="0" collapsed="false">
      <c r="A300" s="66"/>
      <c r="B300" s="21" t="s">
        <v>62</v>
      </c>
      <c r="C300" s="26" t="s">
        <v>169</v>
      </c>
      <c r="D300" s="16" t="n">
        <v>60</v>
      </c>
      <c r="E300" s="17" t="n">
        <f aca="false">BD300*60/100</f>
        <v>0.654</v>
      </c>
      <c r="F300" s="17" t="n">
        <f aca="false">BE300*60/100</f>
        <v>3.624</v>
      </c>
      <c r="G300" s="17" t="n">
        <f aca="false">BF300*60/100</f>
        <v>2.262</v>
      </c>
      <c r="H300" s="17" t="n">
        <f aca="false">BG300*60/100</f>
        <v>43.8</v>
      </c>
      <c r="I300" s="17" t="n">
        <f aca="false">BH300*60/100</f>
        <v>0</v>
      </c>
      <c r="J300" s="17" t="n">
        <f aca="false">BI300*60/100</f>
        <v>0.018</v>
      </c>
      <c r="K300" s="17" t="n">
        <f aca="false">BJ300*60/100</f>
        <v>0.024</v>
      </c>
      <c r="L300" s="17" t="n">
        <f aca="false">BK300*60/100</f>
        <v>7.926</v>
      </c>
      <c r="M300" s="17" t="n">
        <f aca="false">BL300*60/100</f>
        <v>15.252</v>
      </c>
      <c r="N300" s="17" t="n">
        <f aca="false">BM300*60/100</f>
        <v>11.298</v>
      </c>
      <c r="O300" s="17" t="n">
        <f aca="false">BN300*60/100</f>
        <v>21.372</v>
      </c>
      <c r="P300" s="17" t="n">
        <f aca="false">BO300*60/100</f>
        <v>0.396</v>
      </c>
      <c r="Q300" s="54" t="n">
        <v>0.6</v>
      </c>
      <c r="R300" s="54" t="n">
        <v>2.36</v>
      </c>
      <c r="S300" s="54" t="n">
        <v>3.85</v>
      </c>
      <c r="T300" s="54" t="n">
        <v>38.75</v>
      </c>
      <c r="U300" s="54" t="n">
        <v>0.01</v>
      </c>
      <c r="V300" s="55" t="n">
        <v>0.01</v>
      </c>
      <c r="W300" s="55" t="n">
        <v>0.03</v>
      </c>
      <c r="X300" s="54" t="n">
        <v>3.75</v>
      </c>
      <c r="Y300" s="54" t="n">
        <v>20</v>
      </c>
      <c r="Z300" s="54" t="n">
        <v>7.5</v>
      </c>
      <c r="AA300" s="54" t="n">
        <v>18.75</v>
      </c>
      <c r="AB300" s="54" t="n">
        <v>0.35</v>
      </c>
      <c r="BD300" s="17" t="n">
        <v>1.09</v>
      </c>
      <c r="BE300" s="17" t="n">
        <v>6.04</v>
      </c>
      <c r="BF300" s="17" t="n">
        <v>3.77</v>
      </c>
      <c r="BG300" s="17" t="n">
        <v>73</v>
      </c>
      <c r="BH300" s="17"/>
      <c r="BI300" s="17" t="n">
        <v>0.03</v>
      </c>
      <c r="BJ300" s="17" t="n">
        <v>0.04</v>
      </c>
      <c r="BK300" s="17" t="n">
        <v>13.21</v>
      </c>
      <c r="BL300" s="17" t="n">
        <v>25.42</v>
      </c>
      <c r="BM300" s="17" t="n">
        <v>18.83</v>
      </c>
      <c r="BN300" s="17" t="n">
        <v>35.62</v>
      </c>
      <c r="BO300" s="17" t="n">
        <v>0.66</v>
      </c>
    </row>
    <row r="301" s="37" customFormat="true" ht="13.8" hidden="false" customHeight="false" outlineLevel="0" collapsed="false">
      <c r="A301" s="66"/>
      <c r="B301" s="21" t="s">
        <v>64</v>
      </c>
      <c r="C301" s="58" t="s">
        <v>65</v>
      </c>
      <c r="D301" s="16" t="n">
        <v>200</v>
      </c>
      <c r="E301" s="17" t="n">
        <f aca="false">BD301*200/100</f>
        <v>4.4</v>
      </c>
      <c r="F301" s="17" t="n">
        <f aca="false">BE301*200/100</f>
        <v>4.22</v>
      </c>
      <c r="G301" s="17" t="n">
        <f aca="false">BF301*200/100</f>
        <v>13.22</v>
      </c>
      <c r="H301" s="17" t="n">
        <f aca="false">BG301*200/100</f>
        <v>118</v>
      </c>
      <c r="I301" s="17" t="n">
        <f aca="false">BH301*200/100</f>
        <v>0</v>
      </c>
      <c r="J301" s="17" t="n">
        <f aca="false">BI301*200/100</f>
        <v>0.18</v>
      </c>
      <c r="K301" s="17" t="n">
        <f aca="false">BJ301*200/100</f>
        <v>0.06</v>
      </c>
      <c r="L301" s="17" t="n">
        <f aca="false">BK301*200/100</f>
        <v>4.66</v>
      </c>
      <c r="M301" s="17" t="n">
        <f aca="false">BL301*200/100</f>
        <v>34.14</v>
      </c>
      <c r="N301" s="17" t="n">
        <f aca="false">BM301*200/100</f>
        <v>28.46</v>
      </c>
      <c r="O301" s="17" t="n">
        <f aca="false">BN301*200/100</f>
        <v>70.48</v>
      </c>
      <c r="P301" s="17" t="n">
        <f aca="false">BO301*200/100</f>
        <v>1.64</v>
      </c>
      <c r="Q301" s="59" t="n">
        <v>5.49</v>
      </c>
      <c r="R301" s="59" t="n">
        <v>5.27</v>
      </c>
      <c r="S301" s="59" t="n">
        <v>16.54</v>
      </c>
      <c r="T301" s="59" t="n">
        <v>148.25</v>
      </c>
      <c r="U301" s="59"/>
      <c r="V301" s="60" t="n">
        <v>0.228</v>
      </c>
      <c r="W301" s="60" t="n">
        <v>0.073</v>
      </c>
      <c r="X301" s="59" t="n">
        <v>5.83</v>
      </c>
      <c r="Y301" s="59" t="n">
        <v>42.68</v>
      </c>
      <c r="Z301" s="59" t="n">
        <v>88.1</v>
      </c>
      <c r="AA301" s="59" t="n">
        <v>35.58</v>
      </c>
      <c r="AB301" s="59" t="n">
        <v>2.05</v>
      </c>
      <c r="BD301" s="17" t="n">
        <v>2.2</v>
      </c>
      <c r="BE301" s="17" t="n">
        <v>2.11</v>
      </c>
      <c r="BF301" s="17" t="n">
        <v>6.61</v>
      </c>
      <c r="BG301" s="17" t="n">
        <v>59</v>
      </c>
      <c r="BH301" s="17" t="n">
        <f aca="false">BT301*200/250</f>
        <v>0</v>
      </c>
      <c r="BI301" s="17" t="n">
        <v>0.09</v>
      </c>
      <c r="BJ301" s="17" t="n">
        <v>0.03</v>
      </c>
      <c r="BK301" s="17" t="n">
        <v>2.33</v>
      </c>
      <c r="BL301" s="17" t="n">
        <v>17.07</v>
      </c>
      <c r="BM301" s="17" t="n">
        <v>14.23</v>
      </c>
      <c r="BN301" s="17" t="n">
        <v>35.24</v>
      </c>
      <c r="BO301" s="17" t="n">
        <v>0.82</v>
      </c>
      <c r="XFD301" s="4"/>
    </row>
    <row r="302" customFormat="false" ht="13.8" hidden="false" customHeight="false" outlineLevel="0" collapsed="false">
      <c r="A302" s="66"/>
      <c r="B302" s="21" t="s">
        <v>126</v>
      </c>
      <c r="C302" s="15" t="s">
        <v>127</v>
      </c>
      <c r="D302" s="21" t="n">
        <v>200</v>
      </c>
      <c r="E302" s="27" t="n">
        <v>14.05</v>
      </c>
      <c r="F302" s="27" t="n">
        <v>25.71</v>
      </c>
      <c r="G302" s="27" t="n">
        <v>19.74</v>
      </c>
      <c r="H302" s="27" t="n">
        <v>437.6</v>
      </c>
      <c r="I302" s="27" t="n">
        <f aca="false">SUM(CG302*200/250)</f>
        <v>0</v>
      </c>
      <c r="J302" s="27" t="n">
        <v>0.41</v>
      </c>
      <c r="K302" s="27" t="n">
        <v>0.16</v>
      </c>
      <c r="L302" s="27" t="n">
        <v>7.72</v>
      </c>
      <c r="M302" s="27" t="n">
        <v>32.78</v>
      </c>
      <c r="N302" s="27" t="n">
        <v>48.96</v>
      </c>
      <c r="O302" s="27" t="n">
        <v>205.96</v>
      </c>
      <c r="P302" s="27" t="n">
        <v>3.44</v>
      </c>
      <c r="BD302" s="27" t="n">
        <v>8</v>
      </c>
      <c r="BE302" s="27" t="n">
        <v>10</v>
      </c>
      <c r="BF302" s="27" t="n">
        <v>23.29</v>
      </c>
      <c r="BG302" s="27" t="n">
        <v>388</v>
      </c>
      <c r="BH302" s="27"/>
      <c r="BI302" s="27" t="n">
        <v>0.23</v>
      </c>
      <c r="BJ302" s="27" t="n">
        <v>0.25</v>
      </c>
      <c r="BK302" s="27" t="n">
        <v>29.04</v>
      </c>
      <c r="BL302" s="27" t="n">
        <v>30.2</v>
      </c>
      <c r="BM302" s="27" t="n">
        <v>57.69</v>
      </c>
      <c r="BN302" s="27" t="n">
        <v>286.49</v>
      </c>
      <c r="BO302" s="27" t="n">
        <v>4.24</v>
      </c>
      <c r="CC302" s="27" t="n">
        <v>28.23</v>
      </c>
      <c r="CD302" s="27" t="n">
        <v>21.31</v>
      </c>
      <c r="CE302" s="27" t="n">
        <v>29.11</v>
      </c>
      <c r="CF302" s="27" t="n">
        <v>485</v>
      </c>
      <c r="CG302" s="27" t="n">
        <v>0</v>
      </c>
      <c r="CH302" s="27" t="n">
        <v>0.34</v>
      </c>
      <c r="CI302" s="27" t="n">
        <v>0.38</v>
      </c>
      <c r="CJ302" s="27" t="n">
        <v>36.3</v>
      </c>
      <c r="CK302" s="27" t="n">
        <v>37.75</v>
      </c>
      <c r="CL302" s="27" t="n">
        <v>72.11</v>
      </c>
      <c r="CM302" s="27" t="n">
        <v>358.11</v>
      </c>
      <c r="CN302" s="27" t="n">
        <v>5.3</v>
      </c>
      <c r="WAQ302" s="2"/>
      <c r="WAR302" s="2"/>
      <c r="WAS302" s="2"/>
      <c r="WAT302" s="2"/>
      <c r="WAU302" s="2"/>
      <c r="WAV302" s="2"/>
      <c r="WAW302" s="2"/>
      <c r="WAX302" s="2"/>
      <c r="WAY302" s="2"/>
      <c r="WAZ302" s="2"/>
      <c r="WBA302" s="2"/>
      <c r="WBB302" s="2"/>
      <c r="WBC302" s="2"/>
      <c r="WBD302" s="2"/>
      <c r="WBE302" s="2"/>
      <c r="WBF302" s="2"/>
      <c r="WBG302" s="2"/>
      <c r="WBH302" s="2"/>
      <c r="WBI302" s="2"/>
      <c r="WBJ302" s="2"/>
      <c r="WBK302" s="2"/>
      <c r="WBL302" s="2"/>
      <c r="WBM302" s="2"/>
      <c r="WBN302" s="2"/>
      <c r="WBO302" s="2"/>
      <c r="WBP302" s="2"/>
      <c r="WBQ302" s="2"/>
      <c r="WBR302" s="2"/>
      <c r="WBS302" s="2"/>
      <c r="WBT302" s="2"/>
      <c r="WBU302" s="2"/>
      <c r="WBV302" s="2"/>
      <c r="WBW302" s="2"/>
      <c r="WBX302" s="2"/>
      <c r="WBY302" s="2"/>
      <c r="WBZ302" s="2"/>
      <c r="WCA302" s="2"/>
      <c r="WCB302" s="2"/>
      <c r="WCC302" s="2"/>
      <c r="WCD302" s="2"/>
      <c r="WCE302" s="2"/>
      <c r="WCF302" s="2"/>
      <c r="WCG302" s="2"/>
      <c r="WCH302" s="2"/>
      <c r="WCI302" s="2"/>
      <c r="WCJ302" s="2"/>
      <c r="WCK302" s="2"/>
      <c r="WCL302" s="2"/>
      <c r="WCM302" s="2"/>
      <c r="WCN302" s="2"/>
      <c r="WCO302" s="2"/>
      <c r="WCP302" s="2"/>
      <c r="WCQ302" s="2"/>
      <c r="WCR302" s="2"/>
      <c r="WCS302" s="2"/>
      <c r="WCT302" s="2"/>
      <c r="WCU302" s="2"/>
      <c r="WCV302" s="2"/>
      <c r="WCW302" s="2"/>
      <c r="WCX302" s="2"/>
      <c r="WCY302" s="2"/>
      <c r="WCZ302" s="2"/>
      <c r="WDA302" s="2"/>
      <c r="WDB302" s="2"/>
      <c r="WDC302" s="2"/>
      <c r="WDD302" s="2"/>
      <c r="WDE302" s="2"/>
      <c r="WDF302" s="2"/>
      <c r="WDG302" s="2"/>
      <c r="WDH302" s="2"/>
      <c r="WDI302" s="2"/>
      <c r="WDJ302" s="2"/>
      <c r="WDK302" s="2"/>
      <c r="WDL302" s="2"/>
      <c r="WDM302" s="2"/>
      <c r="WDN302" s="2"/>
      <c r="WDO302" s="2"/>
      <c r="WDP302" s="2"/>
      <c r="WDQ302" s="2"/>
      <c r="WDR302" s="2"/>
      <c r="WDS302" s="2"/>
      <c r="WDT302" s="2"/>
      <c r="WDU302" s="2"/>
      <c r="WDV302" s="2"/>
      <c r="WDW302" s="2"/>
      <c r="WDX302" s="2"/>
      <c r="WDY302" s="2"/>
      <c r="WDZ302" s="2"/>
      <c r="WEA302" s="2"/>
      <c r="WEB302" s="2"/>
      <c r="WEC302" s="2"/>
      <c r="WED302" s="2"/>
      <c r="WEE302" s="2"/>
      <c r="WEF302" s="2"/>
      <c r="WEG302" s="2"/>
      <c r="WEH302" s="2"/>
      <c r="WEI302" s="2"/>
      <c r="WEJ302" s="2"/>
      <c r="WEK302" s="2"/>
      <c r="WEL302" s="2"/>
      <c r="WEM302" s="2"/>
      <c r="WEN302" s="2"/>
      <c r="WEO302" s="2"/>
      <c r="WEP302" s="2"/>
      <c r="WEQ302" s="2"/>
      <c r="WER302" s="2"/>
      <c r="WES302" s="2"/>
      <c r="WET302" s="2"/>
      <c r="WEU302" s="2"/>
      <c r="WEV302" s="2"/>
      <c r="WEW302" s="2"/>
      <c r="WEX302" s="2"/>
      <c r="WEY302" s="2"/>
      <c r="WEZ302" s="2"/>
      <c r="WFA302" s="2"/>
      <c r="WFB302" s="2"/>
      <c r="WFC302" s="2"/>
      <c r="WFD302" s="2"/>
      <c r="WFE302" s="2"/>
      <c r="WFF302" s="2"/>
      <c r="WFG302" s="2"/>
      <c r="WFH302" s="2"/>
      <c r="WFI302" s="2"/>
      <c r="WFJ302" s="2"/>
      <c r="WFK302" s="2"/>
      <c r="WFL302" s="2"/>
      <c r="WFM302" s="2"/>
      <c r="WFN302" s="2"/>
      <c r="WFO302" s="2"/>
      <c r="WFP302" s="2"/>
      <c r="WFQ302" s="2"/>
      <c r="WFR302" s="2"/>
      <c r="WFS302" s="2"/>
      <c r="WFT302" s="2"/>
      <c r="WFU302" s="2"/>
      <c r="WFV302" s="2"/>
      <c r="WFW302" s="2"/>
      <c r="WFX302" s="2"/>
      <c r="WFY302" s="2"/>
      <c r="WFZ302" s="2"/>
      <c r="WGA302" s="2"/>
      <c r="WGB302" s="2"/>
      <c r="WGC302" s="2"/>
      <c r="WGD302" s="2"/>
      <c r="WGE302" s="2"/>
      <c r="WGF302" s="2"/>
      <c r="WGG302" s="2"/>
      <c r="WGH302" s="2"/>
      <c r="WGI302" s="2"/>
      <c r="WGJ302" s="2"/>
      <c r="WGK302" s="2"/>
      <c r="WGL302" s="2"/>
      <c r="WGM302" s="2"/>
      <c r="WGN302" s="2"/>
      <c r="WGO302" s="2"/>
      <c r="WGP302" s="2"/>
      <c r="WGQ302" s="2"/>
      <c r="WGR302" s="2"/>
      <c r="WGS302" s="2"/>
      <c r="WGT302" s="2"/>
      <c r="WGU302" s="2"/>
      <c r="WGV302" s="2"/>
      <c r="WGW302" s="2"/>
      <c r="WGX302" s="2"/>
      <c r="WGY302" s="2"/>
      <c r="WGZ302" s="2"/>
      <c r="WHA302" s="2"/>
      <c r="WHB302" s="2"/>
      <c r="WHC302" s="2"/>
      <c r="WHD302" s="2"/>
      <c r="WHE302" s="2"/>
      <c r="WHF302" s="2"/>
      <c r="WHG302" s="2"/>
      <c r="WHH302" s="2"/>
      <c r="WHI302" s="2"/>
      <c r="WHJ302" s="2"/>
      <c r="WHK302" s="2"/>
      <c r="WHL302" s="2"/>
      <c r="WHM302" s="2"/>
      <c r="WHN302" s="2"/>
      <c r="WHO302" s="2"/>
      <c r="WHP302" s="2"/>
      <c r="WHQ302" s="2"/>
      <c r="WHR302" s="2"/>
      <c r="WHS302" s="2"/>
      <c r="WHT302" s="2"/>
      <c r="WHU302" s="2"/>
      <c r="WHV302" s="2"/>
      <c r="WHW302" s="2"/>
      <c r="WHX302" s="2"/>
      <c r="WHY302" s="2"/>
      <c r="WHZ302" s="2"/>
      <c r="WIA302" s="2"/>
      <c r="WIB302" s="2"/>
      <c r="WIC302" s="2"/>
      <c r="WID302" s="2"/>
      <c r="WIE302" s="2"/>
      <c r="WIF302" s="2"/>
      <c r="WIG302" s="2"/>
      <c r="WIH302" s="2"/>
      <c r="WII302" s="2"/>
      <c r="WIJ302" s="2"/>
      <c r="WIK302" s="2"/>
      <c r="WIL302" s="2"/>
      <c r="WIM302" s="2"/>
      <c r="WIN302" s="2"/>
      <c r="WIO302" s="2"/>
      <c r="WIP302" s="2"/>
      <c r="WIQ302" s="2"/>
      <c r="WIR302" s="2"/>
      <c r="WIS302" s="2"/>
      <c r="WIT302" s="2"/>
      <c r="WIU302" s="2"/>
      <c r="WIV302" s="2"/>
      <c r="WIW302" s="2"/>
      <c r="WIX302" s="2"/>
      <c r="WIY302" s="2"/>
      <c r="WIZ302" s="2"/>
      <c r="WJA302" s="2"/>
      <c r="WJB302" s="2"/>
      <c r="WJC302" s="2"/>
      <c r="WJD302" s="2"/>
      <c r="WJE302" s="2"/>
      <c r="WJF302" s="2"/>
      <c r="WJG302" s="2"/>
      <c r="WJH302" s="2"/>
      <c r="WJI302" s="2"/>
      <c r="WJJ302" s="2"/>
      <c r="WJK302" s="2"/>
      <c r="WJL302" s="2"/>
      <c r="WJM302" s="2"/>
      <c r="WJN302" s="2"/>
      <c r="WJO302" s="2"/>
      <c r="WJP302" s="2"/>
      <c r="WJQ302" s="2"/>
      <c r="WJR302" s="2"/>
      <c r="WJS302" s="2"/>
      <c r="WJT302" s="2"/>
      <c r="WJU302" s="2"/>
      <c r="WJV302" s="2"/>
      <c r="WJW302" s="2"/>
      <c r="WJX302" s="2"/>
      <c r="WJY302" s="2"/>
      <c r="WJZ302" s="2"/>
      <c r="WKA302" s="2"/>
      <c r="WKB302" s="2"/>
      <c r="WKC302" s="2"/>
      <c r="WKD302" s="2"/>
      <c r="WKE302" s="2"/>
      <c r="WKF302" s="2"/>
      <c r="WKG302" s="2"/>
      <c r="WKH302" s="2"/>
      <c r="WKI302" s="2"/>
      <c r="WKJ302" s="2"/>
      <c r="WKK302" s="2"/>
      <c r="WKL302" s="2"/>
      <c r="WKM302" s="2"/>
      <c r="WKN302" s="2"/>
      <c r="WKO302" s="2"/>
      <c r="WKP302" s="2"/>
      <c r="WKQ302" s="2"/>
      <c r="WKR302" s="2"/>
      <c r="WKS302" s="2"/>
      <c r="WKT302" s="2"/>
      <c r="WKU302" s="2"/>
      <c r="WKV302" s="2"/>
      <c r="WKW302" s="2"/>
      <c r="WKX302" s="2"/>
      <c r="WKY302" s="2"/>
      <c r="WKZ302" s="2"/>
      <c r="WLA302" s="2"/>
      <c r="WLB302" s="2"/>
      <c r="WLC302" s="2"/>
      <c r="WLD302" s="2"/>
      <c r="WLE302" s="2"/>
      <c r="WLF302" s="2"/>
      <c r="WLG302" s="2"/>
      <c r="WLH302" s="2"/>
      <c r="WLI302" s="2"/>
      <c r="WLJ302" s="2"/>
      <c r="WLK302" s="2"/>
      <c r="WLL302" s="2"/>
      <c r="WLM302" s="2"/>
      <c r="WLN302" s="2"/>
      <c r="WLO302" s="2"/>
      <c r="WLP302" s="2"/>
      <c r="WLQ302" s="2"/>
      <c r="WLR302" s="2"/>
      <c r="WLS302" s="2"/>
      <c r="WLT302" s="2"/>
      <c r="WLU302" s="2"/>
      <c r="WLV302" s="2"/>
      <c r="WLW302" s="2"/>
      <c r="WLX302" s="2"/>
      <c r="WLY302" s="2"/>
      <c r="WLZ302" s="2"/>
      <c r="WMA302" s="2"/>
      <c r="WMB302" s="2"/>
      <c r="WMC302" s="2"/>
      <c r="WMD302" s="2"/>
      <c r="WME302" s="2"/>
      <c r="WMF302" s="2"/>
      <c r="WMG302" s="2"/>
      <c r="WMH302" s="2"/>
      <c r="WMI302" s="2"/>
      <c r="WMJ302" s="2"/>
      <c r="WMK302" s="2"/>
      <c r="WML302" s="2"/>
      <c r="WMM302" s="2"/>
      <c r="WMN302" s="2"/>
      <c r="WMO302" s="2"/>
      <c r="WMP302" s="2"/>
      <c r="WMQ302" s="2"/>
      <c r="WMR302" s="2"/>
      <c r="WMS302" s="2"/>
      <c r="WMT302" s="2"/>
      <c r="WMU302" s="2"/>
      <c r="WMV302" s="2"/>
      <c r="WMW302" s="2"/>
      <c r="WMX302" s="2"/>
      <c r="WMY302" s="2"/>
      <c r="WMZ302" s="2"/>
      <c r="WNA302" s="2"/>
      <c r="WNB302" s="2"/>
      <c r="WNC302" s="2"/>
      <c r="WND302" s="2"/>
      <c r="WNE302" s="2"/>
      <c r="WNF302" s="2"/>
      <c r="WNG302" s="2"/>
      <c r="WNH302" s="2"/>
      <c r="WNI302" s="2"/>
      <c r="WNJ302" s="2"/>
      <c r="WNK302" s="2"/>
      <c r="WNL302" s="2"/>
      <c r="WNM302" s="2"/>
      <c r="WNN302" s="2"/>
      <c r="WNO302" s="2"/>
      <c r="WNP302" s="2"/>
      <c r="WNQ302" s="2"/>
      <c r="WNR302" s="2"/>
      <c r="WNS302" s="2"/>
      <c r="WNT302" s="2"/>
      <c r="WNU302" s="2"/>
      <c r="WNV302" s="2"/>
      <c r="WNW302" s="2"/>
      <c r="WNX302" s="2"/>
      <c r="WNY302" s="2"/>
      <c r="WNZ302" s="2"/>
      <c r="WOA302" s="2"/>
      <c r="WOB302" s="2"/>
      <c r="WOC302" s="2"/>
      <c r="WOD302" s="3"/>
      <c r="WOE302" s="3"/>
      <c r="WOF302" s="3"/>
      <c r="WOG302" s="3"/>
      <c r="WOH302" s="3"/>
      <c r="WOI302" s="3"/>
      <c r="WOJ302" s="3"/>
      <c r="WOK302" s="3"/>
      <c r="WOL302" s="3"/>
      <c r="WOM302" s="3"/>
      <c r="WON302" s="3"/>
      <c r="WOO302" s="3"/>
      <c r="WOP302" s="3"/>
      <c r="WOQ302" s="3"/>
      <c r="WOR302" s="3"/>
      <c r="WOS302" s="3"/>
      <c r="WOT302" s="3"/>
      <c r="WOU302" s="3"/>
      <c r="WOV302" s="3"/>
      <c r="WOW302" s="3"/>
      <c r="WOX302" s="3"/>
      <c r="WOY302" s="3"/>
      <c r="WOZ302" s="3"/>
      <c r="WPA302" s="3"/>
      <c r="WPB302" s="3"/>
      <c r="WPC302" s="3"/>
      <c r="WPD302" s="3"/>
      <c r="WPE302" s="3"/>
      <c r="WPF302" s="3"/>
      <c r="WPG302" s="3"/>
      <c r="WPH302" s="3"/>
      <c r="WPI302" s="3"/>
      <c r="WPJ302" s="3"/>
      <c r="WPK302" s="3"/>
      <c r="WPL302" s="3"/>
      <c r="WPM302" s="3"/>
      <c r="WPN302" s="3"/>
      <c r="WPO302" s="3"/>
      <c r="WPP302" s="3"/>
      <c r="WPQ302" s="3"/>
      <c r="WPR302" s="3"/>
      <c r="WPS302" s="3"/>
      <c r="WPT302" s="3"/>
      <c r="WPU302" s="3"/>
      <c r="WPV302" s="3"/>
      <c r="WPW302" s="3"/>
      <c r="WPX302" s="3"/>
      <c r="WPY302" s="3"/>
      <c r="WPZ302" s="3"/>
      <c r="WQA302" s="3"/>
      <c r="WQB302" s="3"/>
      <c r="WQC302" s="3"/>
      <c r="WQD302" s="3"/>
      <c r="WQE302" s="3"/>
      <c r="WQF302" s="3"/>
      <c r="WQG302" s="3"/>
      <c r="WQH302" s="3"/>
      <c r="WQI302" s="3"/>
      <c r="WQJ302" s="3"/>
      <c r="WQK302" s="3"/>
      <c r="WQL302" s="3"/>
      <c r="WQM302" s="3"/>
      <c r="WQN302" s="3"/>
      <c r="WQO302" s="3"/>
      <c r="WQP302" s="3"/>
      <c r="WQQ302" s="3"/>
      <c r="WQR302" s="3"/>
      <c r="WQS302" s="3"/>
      <c r="WQT302" s="3"/>
      <c r="WQU302" s="3"/>
      <c r="WQV302" s="3"/>
      <c r="WQW302" s="3"/>
      <c r="WQX302" s="3"/>
      <c r="WQY302" s="3"/>
      <c r="WQZ302" s="3"/>
      <c r="WRA302" s="3"/>
      <c r="WRB302" s="3"/>
      <c r="WRC302" s="3"/>
      <c r="WRD302" s="3"/>
      <c r="WRE302" s="3"/>
      <c r="WRF302" s="3"/>
      <c r="WRG302" s="4"/>
      <c r="WRH302" s="4"/>
      <c r="WRI302" s="4"/>
      <c r="WRJ302" s="4"/>
      <c r="WRK302" s="4"/>
      <c r="WRL302" s="4"/>
      <c r="WRM302" s="4"/>
      <c r="WRN302" s="4"/>
      <c r="WRO302" s="4"/>
      <c r="WRP302" s="4"/>
      <c r="WRQ302" s="4"/>
      <c r="WRR302" s="4"/>
      <c r="WRS302" s="4"/>
      <c r="WRT302" s="4"/>
      <c r="WRU302" s="4"/>
      <c r="WRV302" s="4"/>
      <c r="WRW302" s="4"/>
      <c r="WRX302" s="4"/>
      <c r="WRY302" s="4"/>
      <c r="WRZ302" s="4"/>
      <c r="WSA302" s="4"/>
      <c r="WSB302" s="4"/>
      <c r="WSC302" s="4"/>
      <c r="WSD302" s="4"/>
      <c r="WSE302" s="4"/>
      <c r="WSF302" s="4"/>
      <c r="WSG302" s="4"/>
      <c r="WSH302" s="4"/>
      <c r="WSI302" s="4"/>
      <c r="WSJ302" s="4"/>
      <c r="WSK302" s="4"/>
      <c r="WSL302" s="4"/>
      <c r="WSM302" s="4"/>
      <c r="WSN302" s="4"/>
      <c r="WSO302" s="4"/>
      <c r="WSP302" s="4"/>
      <c r="WSQ302" s="4"/>
      <c r="WSR302" s="4"/>
      <c r="WSS302" s="4"/>
      <c r="WST302" s="4"/>
      <c r="WSU302" s="4"/>
      <c r="WSV302" s="4"/>
      <c r="WSW302" s="4"/>
      <c r="WSX302" s="4"/>
      <c r="WSY302" s="4"/>
      <c r="WSZ302" s="4"/>
      <c r="WTA302" s="4"/>
      <c r="WTB302" s="4"/>
      <c r="WTC302" s="4"/>
      <c r="WTD302" s="4"/>
      <c r="WTE302" s="4"/>
      <c r="WTF302" s="4"/>
      <c r="WTG302" s="4"/>
      <c r="WTH302" s="4"/>
      <c r="WTI302" s="4"/>
      <c r="WTJ302" s="4"/>
      <c r="WTK302" s="4"/>
      <c r="WTL302" s="4"/>
      <c r="WTM302" s="4"/>
      <c r="WTN302" s="4"/>
      <c r="WTO302" s="4"/>
      <c r="WTP302" s="4"/>
      <c r="WTQ302" s="4"/>
      <c r="WTR302" s="4"/>
      <c r="WTS302" s="4"/>
      <c r="WTT302" s="4"/>
      <c r="WTU302" s="4"/>
      <c r="WTV302" s="4"/>
      <c r="WTW302" s="4"/>
      <c r="WTX302" s="4"/>
      <c r="WTY302" s="4"/>
      <c r="WTZ302" s="4"/>
      <c r="WUA302" s="4"/>
      <c r="WUB302" s="4"/>
      <c r="WUC302" s="4"/>
      <c r="WUD302" s="4"/>
      <c r="WUE302" s="4"/>
      <c r="WUF302" s="4"/>
      <c r="WUG302" s="4"/>
      <c r="WUH302" s="4"/>
      <c r="WUI302" s="4"/>
      <c r="WUJ302" s="4"/>
      <c r="WUK302" s="4"/>
      <c r="WUL302" s="4"/>
      <c r="WUM302" s="4"/>
      <c r="WUN302" s="4"/>
      <c r="WUO302" s="4"/>
      <c r="WUP302" s="4"/>
      <c r="WUQ302" s="4"/>
      <c r="WUR302" s="4"/>
      <c r="WUS302" s="4"/>
      <c r="WUT302" s="4"/>
      <c r="WUU302" s="4"/>
      <c r="WUV302" s="4"/>
      <c r="WUW302" s="4"/>
      <c r="WUX302" s="4"/>
      <c r="WUY302" s="4"/>
      <c r="WUZ302" s="4"/>
      <c r="WVA302" s="4"/>
      <c r="WVB302" s="4"/>
      <c r="WVC302" s="4"/>
      <c r="WVD302" s="4"/>
      <c r="WVE302" s="4"/>
      <c r="WVF302" s="4"/>
      <c r="WVG302" s="4"/>
      <c r="WVH302" s="4"/>
      <c r="WVI302" s="4"/>
      <c r="WVJ302" s="4"/>
      <c r="WVK302" s="4"/>
      <c r="WVL302" s="4"/>
      <c r="WVM302" s="4"/>
      <c r="WVN302" s="4"/>
      <c r="WVO302" s="4"/>
      <c r="WVP302" s="4"/>
      <c r="WVQ302" s="4"/>
      <c r="WVR302" s="4"/>
      <c r="WVS302" s="4"/>
      <c r="WVT302" s="4"/>
      <c r="WVU302" s="4"/>
      <c r="WVV302" s="4"/>
      <c r="WVW302" s="4"/>
      <c r="WVX302" s="4"/>
      <c r="WVY302" s="4"/>
      <c r="WVZ302" s="4"/>
      <c r="WWA302" s="4"/>
      <c r="WWB302" s="4"/>
      <c r="WWC302" s="4"/>
      <c r="WWD302" s="4"/>
      <c r="WWE302" s="4"/>
      <c r="WWF302" s="4"/>
      <c r="WWG302" s="4"/>
      <c r="WWH302" s="4"/>
      <c r="WWI302" s="4"/>
      <c r="WWJ302" s="4"/>
      <c r="WWK302" s="4"/>
      <c r="WWL302" s="4"/>
      <c r="WWM302" s="4"/>
      <c r="WWN302" s="4"/>
      <c r="WWO302" s="4"/>
      <c r="WWP302" s="4"/>
      <c r="WWQ302" s="4"/>
      <c r="WWR302" s="4"/>
      <c r="WWS302" s="4"/>
      <c r="WWT302" s="4"/>
      <c r="WWU302" s="4"/>
      <c r="WWV302" s="4"/>
      <c r="WWW302" s="4"/>
      <c r="WWX302" s="4"/>
      <c r="WWY302" s="4"/>
      <c r="WWZ302" s="4"/>
      <c r="WXA302" s="4"/>
      <c r="WXB302" s="4"/>
      <c r="WXC302" s="4"/>
      <c r="WXD302" s="4"/>
      <c r="WXE302" s="4"/>
      <c r="WXF302" s="4"/>
      <c r="WXG302" s="4"/>
      <c r="WXH302" s="4"/>
      <c r="WXI302" s="4"/>
      <c r="WXJ302" s="4"/>
      <c r="WXK302" s="4"/>
      <c r="WXL302" s="4"/>
      <c r="WXM302" s="4"/>
      <c r="WXN302" s="4"/>
      <c r="WXO302" s="4"/>
      <c r="WXP302" s="4"/>
      <c r="WXQ302" s="4"/>
      <c r="WXR302" s="4"/>
      <c r="WXS302" s="4"/>
      <c r="WXT302" s="4"/>
      <c r="WXU302" s="4"/>
      <c r="WXV302" s="4"/>
      <c r="WXW302" s="4"/>
      <c r="WXX302" s="4"/>
      <c r="WXY302" s="4"/>
      <c r="WXZ302" s="4"/>
      <c r="WYA302" s="4"/>
      <c r="WYB302" s="4"/>
      <c r="WYC302" s="4"/>
      <c r="WYD302" s="4"/>
      <c r="WYE302" s="4"/>
      <c r="WYF302" s="4"/>
      <c r="WYG302" s="4"/>
      <c r="WYH302" s="4"/>
      <c r="WYI302" s="4"/>
      <c r="WYJ302" s="4"/>
      <c r="WYK302" s="4"/>
      <c r="WYL302" s="4"/>
      <c r="WYM302" s="4"/>
      <c r="WYN302" s="4"/>
      <c r="WYO302" s="4"/>
      <c r="WYP302" s="4"/>
      <c r="WYQ302" s="4"/>
      <c r="WYR302" s="4"/>
      <c r="WYS302" s="4"/>
      <c r="WYT302" s="4"/>
      <c r="WYU302" s="4"/>
      <c r="WYV302" s="4"/>
      <c r="WYW302" s="4"/>
      <c r="WYX302" s="4"/>
      <c r="WYY302" s="4"/>
      <c r="WYZ302" s="4"/>
      <c r="WZA302" s="4"/>
      <c r="WZB302" s="4"/>
      <c r="WZC302" s="4"/>
      <c r="WZD302" s="4"/>
      <c r="WZE302" s="4"/>
      <c r="WZF302" s="4"/>
      <c r="WZG302" s="4"/>
      <c r="WZH302" s="4"/>
      <c r="WZI302" s="4"/>
      <c r="WZJ302" s="4"/>
      <c r="WZK302" s="4"/>
      <c r="WZL302" s="4"/>
      <c r="WZM302" s="4"/>
      <c r="WZN302" s="4"/>
      <c r="WZO302" s="4"/>
      <c r="WZP302" s="4"/>
      <c r="WZQ302" s="4"/>
      <c r="WZR302" s="4"/>
      <c r="WZS302" s="4"/>
      <c r="WZT302" s="4"/>
      <c r="WZU302" s="4"/>
      <c r="WZV302" s="4"/>
      <c r="WZW302" s="4"/>
      <c r="WZX302" s="4"/>
      <c r="WZY302" s="4"/>
      <c r="WZZ302" s="4"/>
      <c r="XAA302" s="4"/>
      <c r="XAB302" s="4"/>
      <c r="XAC302" s="4"/>
      <c r="XAD302" s="4"/>
      <c r="XAE302" s="4"/>
      <c r="XAF302" s="4"/>
      <c r="XAG302" s="4"/>
      <c r="XAH302" s="4"/>
      <c r="XAI302" s="4"/>
      <c r="XAJ302" s="4"/>
      <c r="XAK302" s="4"/>
      <c r="XAL302" s="4"/>
      <c r="XAM302" s="4"/>
      <c r="XAN302" s="4"/>
      <c r="XAO302" s="4"/>
      <c r="XAP302" s="4"/>
      <c r="XAQ302" s="4"/>
      <c r="XAR302" s="4"/>
      <c r="XAS302" s="4"/>
      <c r="XAT302" s="4"/>
      <c r="XAU302" s="4"/>
      <c r="XAV302" s="4"/>
      <c r="XAW302" s="4"/>
      <c r="XAX302" s="4"/>
      <c r="XAY302" s="4"/>
      <c r="XAZ302" s="4"/>
      <c r="XBA302" s="4"/>
      <c r="XBB302" s="4"/>
      <c r="XBC302" s="4"/>
      <c r="XBD302" s="4"/>
      <c r="XBE302" s="4"/>
      <c r="XBF302" s="4"/>
      <c r="XBG302" s="4"/>
      <c r="XBH302" s="4"/>
      <c r="XBI302" s="4"/>
      <c r="XBJ302" s="4"/>
      <c r="XBK302" s="4"/>
      <c r="XBL302" s="4"/>
      <c r="XBM302" s="4"/>
      <c r="XBN302" s="4"/>
      <c r="XBO302" s="4"/>
      <c r="XBP302" s="4"/>
      <c r="XBQ302" s="4"/>
      <c r="XBR302" s="4"/>
      <c r="XBS302" s="4"/>
      <c r="XBT302" s="4"/>
      <c r="XBU302" s="4"/>
      <c r="XBV302" s="4"/>
      <c r="XBW302" s="4"/>
      <c r="XBX302" s="4"/>
      <c r="XBY302" s="4"/>
      <c r="XBZ302" s="4"/>
      <c r="XCA302" s="4"/>
      <c r="XCB302" s="4"/>
      <c r="XCC302" s="4"/>
      <c r="XCD302" s="4"/>
      <c r="XCE302" s="4"/>
      <c r="XCF302" s="4"/>
      <c r="XCG302" s="4"/>
      <c r="XCH302" s="4"/>
      <c r="XCI302" s="4"/>
      <c r="XCJ302" s="4"/>
      <c r="XCK302" s="4"/>
      <c r="XCL302" s="4"/>
      <c r="XCM302" s="4"/>
      <c r="XCN302" s="4"/>
      <c r="XCO302" s="4"/>
      <c r="XCP302" s="4"/>
      <c r="XCQ302" s="4"/>
      <c r="XCR302" s="4"/>
      <c r="XCS302" s="4"/>
      <c r="XCT302" s="4"/>
      <c r="XCU302" s="4"/>
      <c r="XCV302" s="4"/>
      <c r="XCW302" s="4"/>
      <c r="XCX302" s="4"/>
      <c r="XCY302" s="4"/>
      <c r="XCZ302" s="4"/>
      <c r="XDA302" s="4"/>
      <c r="XDB302" s="4"/>
      <c r="XDC302" s="4"/>
      <c r="XDD302" s="4"/>
      <c r="XDE302" s="4"/>
      <c r="XDF302" s="4"/>
      <c r="XDG302" s="4"/>
      <c r="XDH302" s="4"/>
      <c r="XDI302" s="4"/>
      <c r="XDJ302" s="4"/>
      <c r="XDK302" s="4"/>
      <c r="XDL302" s="4"/>
      <c r="XDM302" s="4"/>
      <c r="XDN302" s="4"/>
      <c r="XDO302" s="4"/>
      <c r="XDP302" s="4"/>
      <c r="XDQ302" s="4"/>
      <c r="XDR302" s="4"/>
      <c r="XDS302" s="4"/>
      <c r="XDT302" s="4"/>
      <c r="XDU302" s="4"/>
      <c r="XDV302" s="4"/>
      <c r="XDW302" s="4"/>
      <c r="XDX302" s="4"/>
      <c r="XDY302" s="4"/>
      <c r="XDZ302" s="4"/>
      <c r="XEA302" s="4"/>
      <c r="XEB302" s="4"/>
      <c r="XEC302" s="4"/>
      <c r="XED302" s="4"/>
      <c r="XEE302" s="4"/>
      <c r="XEF302" s="4"/>
      <c r="XEG302" s="4"/>
      <c r="XEH302" s="4"/>
      <c r="XEI302" s="4"/>
      <c r="XEJ302" s="4"/>
      <c r="XEK302" s="4"/>
      <c r="XEL302" s="4"/>
      <c r="XEM302" s="4"/>
      <c r="XEN302" s="4"/>
      <c r="XEO302" s="4"/>
      <c r="XEP302" s="4"/>
      <c r="XEQ302" s="4"/>
      <c r="XER302" s="4"/>
      <c r="XES302" s="4"/>
      <c r="XET302" s="4"/>
      <c r="XEU302" s="4"/>
      <c r="XEV302" s="4"/>
      <c r="XEW302" s="4"/>
      <c r="XEX302" s="4"/>
      <c r="XEY302" s="4"/>
      <c r="XEZ302" s="4"/>
      <c r="XFA302" s="4"/>
      <c r="XFB302" s="4"/>
      <c r="XFC302" s="4"/>
    </row>
    <row r="303" customFormat="false" ht="13.8" hidden="false" customHeight="false" outlineLevel="0" collapsed="false">
      <c r="A303" s="66"/>
      <c r="B303" s="21" t="s">
        <v>31</v>
      </c>
      <c r="C303" s="26" t="s">
        <v>32</v>
      </c>
      <c r="D303" s="21" t="n">
        <v>25</v>
      </c>
      <c r="E303" s="27" t="n">
        <f aca="false">BD303*25/20</f>
        <v>1.7</v>
      </c>
      <c r="F303" s="27" t="n">
        <f aca="false">BE303*25/20</f>
        <v>0.3</v>
      </c>
      <c r="G303" s="27" t="n">
        <f aca="false">BF303*25/20</f>
        <v>8.4</v>
      </c>
      <c r="H303" s="27" t="n">
        <f aca="false">BG303*25/20</f>
        <v>42.7</v>
      </c>
      <c r="I303" s="27" t="n">
        <f aca="false">BH303*25/20</f>
        <v>0</v>
      </c>
      <c r="J303" s="27" t="n">
        <f aca="false">BI303*25/20</f>
        <v>0.0375</v>
      </c>
      <c r="K303" s="27" t="n">
        <f aca="false">BJ303*25/20</f>
        <v>0.025</v>
      </c>
      <c r="L303" s="27" t="n">
        <f aca="false">BK303*25/20</f>
        <v>0</v>
      </c>
      <c r="M303" s="27" t="n">
        <f aca="false">BL303*25/20</f>
        <v>11.2625</v>
      </c>
      <c r="N303" s="27" t="n">
        <f aca="false">BM303*25/20</f>
        <v>11.7625</v>
      </c>
      <c r="O303" s="27" t="n">
        <f aca="false">BN303*25/20</f>
        <v>37.675</v>
      </c>
      <c r="P303" s="27" t="n">
        <f aca="false">BO303*25/20</f>
        <v>0.9375</v>
      </c>
      <c r="Q303" s="27" t="n">
        <v>1.7</v>
      </c>
      <c r="R303" s="27" t="n">
        <v>0.3</v>
      </c>
      <c r="S303" s="27" t="n">
        <v>8.4</v>
      </c>
      <c r="T303" s="27" t="n">
        <v>42.7</v>
      </c>
      <c r="U303" s="27"/>
      <c r="V303" s="27" t="n">
        <v>0.04</v>
      </c>
      <c r="W303" s="27" t="n">
        <v>0.02</v>
      </c>
      <c r="X303" s="27"/>
      <c r="Y303" s="27" t="n">
        <v>11.26</v>
      </c>
      <c r="Z303" s="27" t="n">
        <v>11.76</v>
      </c>
      <c r="AA303" s="27" t="n">
        <v>37.68</v>
      </c>
      <c r="AB303" s="27" t="n">
        <v>0.94</v>
      </c>
      <c r="BD303" s="27" t="n">
        <v>1.36</v>
      </c>
      <c r="BE303" s="27" t="n">
        <v>0.24</v>
      </c>
      <c r="BF303" s="27" t="n">
        <v>6.72</v>
      </c>
      <c r="BG303" s="27" t="n">
        <v>34.16</v>
      </c>
      <c r="BH303" s="27"/>
      <c r="BI303" s="27" t="n">
        <v>0.03</v>
      </c>
      <c r="BJ303" s="27" t="n">
        <v>0.02</v>
      </c>
      <c r="BK303" s="27"/>
      <c r="BL303" s="27" t="n">
        <v>9.01</v>
      </c>
      <c r="BM303" s="27" t="n">
        <v>9.41</v>
      </c>
      <c r="BN303" s="27" t="n">
        <v>30.14</v>
      </c>
      <c r="BO303" s="27" t="n">
        <v>0.75</v>
      </c>
    </row>
    <row r="304" customFormat="false" ht="17.15" hidden="false" customHeight="true" outlineLevel="0" collapsed="false">
      <c r="A304" s="66"/>
      <c r="B304" s="21" t="s">
        <v>31</v>
      </c>
      <c r="C304" s="15" t="s">
        <v>33</v>
      </c>
      <c r="D304" s="21" t="n">
        <v>40</v>
      </c>
      <c r="E304" s="27" t="n">
        <f aca="false">BD304*40/40</f>
        <v>2.96</v>
      </c>
      <c r="F304" s="27" t="n">
        <f aca="false">BE304*40/40</f>
        <v>0.36</v>
      </c>
      <c r="G304" s="27" t="n">
        <f aca="false">BF304*40/40</f>
        <v>21.1</v>
      </c>
      <c r="H304" s="27" t="n">
        <f aca="false">BG304*40/40</f>
        <v>93.78</v>
      </c>
      <c r="I304" s="27" t="n">
        <f aca="false">BH304*40/40</f>
        <v>0</v>
      </c>
      <c r="J304" s="27" t="n">
        <f aca="false">BI304*40/40</f>
        <v>0</v>
      </c>
      <c r="K304" s="27" t="n">
        <f aca="false">BJ304*40/40</f>
        <v>0.02</v>
      </c>
      <c r="L304" s="27" t="n">
        <f aca="false">BK304*40/40</f>
        <v>0</v>
      </c>
      <c r="M304" s="27" t="n">
        <f aca="false">BL304*40/40</f>
        <v>8</v>
      </c>
      <c r="N304" s="27" t="n">
        <f aca="false">BM304*40/40</f>
        <v>5.6</v>
      </c>
      <c r="O304" s="27" t="n">
        <f aca="false">BN304*40/40</f>
        <v>26</v>
      </c>
      <c r="P304" s="27" t="n">
        <f aca="false">BO304*40/40</f>
        <v>0.44</v>
      </c>
      <c r="Q304" s="27" t="n">
        <v>3.03</v>
      </c>
      <c r="R304" s="27" t="n">
        <v>0.36</v>
      </c>
      <c r="S304" s="27" t="n">
        <v>19.64</v>
      </c>
      <c r="T304" s="27" t="n">
        <v>93.77</v>
      </c>
      <c r="U304" s="27"/>
      <c r="V304" s="27"/>
      <c r="W304" s="27" t="n">
        <v>0.013</v>
      </c>
      <c r="X304" s="27"/>
      <c r="Y304" s="27" t="n">
        <v>8</v>
      </c>
      <c r="Z304" s="27" t="n">
        <v>5.6</v>
      </c>
      <c r="AA304" s="27" t="n">
        <v>26</v>
      </c>
      <c r="AB304" s="27" t="n">
        <v>0.44</v>
      </c>
      <c r="AC304" s="27" t="n">
        <v>3</v>
      </c>
      <c r="AD304" s="27" t="n">
        <f aca="false">AP304*40/40</f>
        <v>0</v>
      </c>
      <c r="AE304" s="27" t="n">
        <f aca="false">AQ304*40/40</f>
        <v>0</v>
      </c>
      <c r="AF304" s="27" t="n">
        <f aca="false">AR304*40/40</f>
        <v>0</v>
      </c>
      <c r="AG304" s="27" t="n">
        <f aca="false">AS304*40/40</f>
        <v>0</v>
      </c>
      <c r="AH304" s="27" t="n">
        <f aca="false">AT304*40/40</f>
        <v>0</v>
      </c>
      <c r="AI304" s="27" t="n">
        <f aca="false">AU304*40/40</f>
        <v>0</v>
      </c>
      <c r="AJ304" s="27" t="n">
        <f aca="false">AV304*40/40</f>
        <v>0</v>
      </c>
      <c r="AK304" s="27" t="n">
        <f aca="false">AW304*40/40</f>
        <v>0</v>
      </c>
      <c r="AL304" s="27" t="n">
        <f aca="false">AX304*40/40</f>
        <v>0</v>
      </c>
      <c r="AM304" s="27" t="n">
        <f aca="false">AY304*40/40</f>
        <v>0</v>
      </c>
      <c r="AN304" s="27" t="n">
        <f aca="false">AZ304*40/40</f>
        <v>0</v>
      </c>
      <c r="BD304" s="27" t="n">
        <v>2.96</v>
      </c>
      <c r="BE304" s="27" t="n">
        <v>0.36</v>
      </c>
      <c r="BF304" s="27" t="n">
        <v>21.1</v>
      </c>
      <c r="BG304" s="27" t="n">
        <v>93.78</v>
      </c>
      <c r="BH304" s="27"/>
      <c r="BI304" s="27"/>
      <c r="BJ304" s="27" t="n">
        <v>0.02</v>
      </c>
      <c r="BK304" s="27"/>
      <c r="BL304" s="27" t="n">
        <v>8</v>
      </c>
      <c r="BM304" s="27" t="n">
        <v>5.6</v>
      </c>
      <c r="BN304" s="27" t="n">
        <v>26</v>
      </c>
      <c r="BO304" s="27" t="n">
        <v>0.44</v>
      </c>
      <c r="WAQ304" s="2"/>
      <c r="WAR304" s="2"/>
      <c r="WAS304" s="2"/>
      <c r="WAT304" s="2"/>
      <c r="WAU304" s="2"/>
      <c r="WAV304" s="2"/>
      <c r="WAW304" s="2"/>
      <c r="WAX304" s="2"/>
      <c r="WAY304" s="2"/>
      <c r="WAZ304" s="2"/>
      <c r="WBA304" s="2"/>
      <c r="WBB304" s="2"/>
      <c r="WBC304" s="2"/>
      <c r="WBD304" s="2"/>
      <c r="WBE304" s="2"/>
      <c r="WBF304" s="2"/>
      <c r="WBG304" s="2"/>
      <c r="WBH304" s="2"/>
      <c r="WBI304" s="2"/>
      <c r="WBJ304" s="2"/>
      <c r="WBK304" s="2"/>
      <c r="WBL304" s="2"/>
      <c r="WBM304" s="2"/>
      <c r="WBN304" s="2"/>
      <c r="WBO304" s="2"/>
      <c r="WBP304" s="2"/>
      <c r="WBQ304" s="2"/>
      <c r="WBR304" s="2"/>
      <c r="WBS304" s="2"/>
      <c r="WBT304" s="2"/>
      <c r="WBU304" s="2"/>
      <c r="WBV304" s="2"/>
      <c r="WBW304" s="2"/>
      <c r="WBX304" s="2"/>
      <c r="WBY304" s="2"/>
      <c r="WBZ304" s="2"/>
      <c r="WCA304" s="2"/>
      <c r="WCB304" s="2"/>
      <c r="WCC304" s="2"/>
      <c r="WCD304" s="2"/>
      <c r="WCE304" s="2"/>
      <c r="WCF304" s="2"/>
      <c r="WCG304" s="2"/>
      <c r="WCH304" s="2"/>
      <c r="WCI304" s="2"/>
      <c r="WCJ304" s="2"/>
      <c r="WCK304" s="2"/>
      <c r="WCL304" s="2"/>
      <c r="WCM304" s="2"/>
      <c r="WCN304" s="2"/>
      <c r="WCO304" s="2"/>
      <c r="WCP304" s="2"/>
      <c r="WCQ304" s="2"/>
      <c r="WCR304" s="2"/>
      <c r="WCS304" s="2"/>
      <c r="WCT304" s="2"/>
      <c r="WCU304" s="2"/>
      <c r="WCV304" s="2"/>
      <c r="WCW304" s="2"/>
      <c r="WCX304" s="2"/>
      <c r="WCY304" s="2"/>
      <c r="WCZ304" s="2"/>
      <c r="WDA304" s="2"/>
      <c r="WDB304" s="2"/>
      <c r="WDC304" s="2"/>
      <c r="WDD304" s="2"/>
      <c r="WDE304" s="2"/>
      <c r="WDF304" s="2"/>
      <c r="WDG304" s="2"/>
      <c r="WDH304" s="2"/>
      <c r="WDI304" s="2"/>
      <c r="WDJ304" s="2"/>
      <c r="WDK304" s="2"/>
      <c r="WDL304" s="2"/>
      <c r="WDM304" s="2"/>
      <c r="WDN304" s="2"/>
      <c r="WDO304" s="2"/>
      <c r="WDP304" s="2"/>
      <c r="WDQ304" s="2"/>
      <c r="WDR304" s="2"/>
      <c r="WDS304" s="2"/>
      <c r="WDT304" s="2"/>
      <c r="WDU304" s="2"/>
      <c r="WDV304" s="2"/>
      <c r="WDW304" s="2"/>
      <c r="WDX304" s="2"/>
      <c r="WDY304" s="2"/>
      <c r="WDZ304" s="2"/>
      <c r="WEA304" s="2"/>
      <c r="WEB304" s="2"/>
      <c r="WEC304" s="2"/>
      <c r="WED304" s="2"/>
      <c r="WEE304" s="2"/>
      <c r="WEF304" s="2"/>
      <c r="WEG304" s="2"/>
      <c r="WEH304" s="2"/>
      <c r="WEI304" s="2"/>
      <c r="WEJ304" s="2"/>
      <c r="WEK304" s="2"/>
      <c r="WEL304" s="2"/>
      <c r="WEM304" s="2"/>
      <c r="WEN304" s="2"/>
      <c r="WEO304" s="2"/>
      <c r="WEP304" s="2"/>
      <c r="WEQ304" s="2"/>
      <c r="WER304" s="2"/>
      <c r="WES304" s="2"/>
      <c r="WET304" s="2"/>
      <c r="WEU304" s="2"/>
      <c r="WEV304" s="2"/>
      <c r="WEW304" s="2"/>
      <c r="WEX304" s="2"/>
      <c r="WEY304" s="2"/>
      <c r="WEZ304" s="2"/>
      <c r="WFA304" s="2"/>
      <c r="WFB304" s="2"/>
      <c r="WFC304" s="2"/>
      <c r="WFD304" s="2"/>
      <c r="WFE304" s="2"/>
      <c r="WFF304" s="2"/>
      <c r="WFG304" s="2"/>
      <c r="WFH304" s="2"/>
      <c r="WFI304" s="2"/>
      <c r="WFJ304" s="2"/>
      <c r="WFK304" s="2"/>
      <c r="WFL304" s="2"/>
      <c r="WFM304" s="2"/>
      <c r="WFN304" s="2"/>
      <c r="WFO304" s="2"/>
      <c r="WFP304" s="2"/>
      <c r="WFQ304" s="2"/>
      <c r="WFR304" s="2"/>
      <c r="WFS304" s="2"/>
      <c r="WFT304" s="2"/>
      <c r="WFU304" s="2"/>
      <c r="WFV304" s="2"/>
      <c r="WFW304" s="2"/>
      <c r="WFX304" s="2"/>
      <c r="WFY304" s="2"/>
      <c r="WFZ304" s="2"/>
      <c r="WGA304" s="2"/>
      <c r="WGB304" s="2"/>
      <c r="WGC304" s="2"/>
      <c r="WGD304" s="2"/>
      <c r="WGE304" s="2"/>
      <c r="WGF304" s="2"/>
      <c r="WGG304" s="2"/>
      <c r="WGH304" s="2"/>
      <c r="WGI304" s="2"/>
      <c r="WGJ304" s="2"/>
      <c r="WGK304" s="2"/>
      <c r="WGL304" s="2"/>
      <c r="WGM304" s="2"/>
      <c r="WGN304" s="2"/>
      <c r="WGO304" s="2"/>
      <c r="WGP304" s="2"/>
      <c r="WGQ304" s="2"/>
      <c r="WGR304" s="2"/>
      <c r="WGS304" s="2"/>
      <c r="WGT304" s="2"/>
      <c r="WGU304" s="2"/>
      <c r="WGV304" s="2"/>
      <c r="WGW304" s="2"/>
      <c r="WGX304" s="2"/>
      <c r="WGY304" s="2"/>
      <c r="WGZ304" s="2"/>
      <c r="WHA304" s="2"/>
      <c r="WHB304" s="2"/>
      <c r="WHC304" s="2"/>
      <c r="WHD304" s="2"/>
      <c r="WHE304" s="2"/>
      <c r="WHF304" s="2"/>
      <c r="WHG304" s="2"/>
      <c r="WHH304" s="2"/>
      <c r="WHI304" s="2"/>
      <c r="WHJ304" s="2"/>
      <c r="WHK304" s="2"/>
      <c r="WHL304" s="2"/>
      <c r="WHM304" s="2"/>
      <c r="WHN304" s="2"/>
      <c r="WHO304" s="2"/>
      <c r="WHP304" s="2"/>
      <c r="WHQ304" s="2"/>
      <c r="WHR304" s="2"/>
      <c r="WHS304" s="2"/>
      <c r="WHT304" s="2"/>
      <c r="WHU304" s="2"/>
      <c r="WHV304" s="2"/>
      <c r="WHW304" s="2"/>
      <c r="WHX304" s="2"/>
      <c r="WHY304" s="2"/>
      <c r="WHZ304" s="2"/>
      <c r="WIA304" s="2"/>
      <c r="WIB304" s="2"/>
      <c r="WIC304" s="2"/>
      <c r="WID304" s="2"/>
      <c r="WIE304" s="2"/>
      <c r="WIF304" s="2"/>
      <c r="WIG304" s="2"/>
      <c r="WIH304" s="2"/>
      <c r="WII304" s="2"/>
      <c r="WIJ304" s="2"/>
      <c r="WIK304" s="2"/>
      <c r="WIL304" s="2"/>
      <c r="WIM304" s="2"/>
      <c r="WIN304" s="2"/>
      <c r="WIO304" s="2"/>
      <c r="WIP304" s="2"/>
      <c r="WIQ304" s="2"/>
      <c r="WIR304" s="2"/>
      <c r="WIS304" s="2"/>
      <c r="WIT304" s="2"/>
      <c r="WIU304" s="2"/>
      <c r="WIV304" s="2"/>
      <c r="WIW304" s="2"/>
      <c r="WIX304" s="2"/>
      <c r="WIY304" s="2"/>
      <c r="WIZ304" s="2"/>
      <c r="WJA304" s="2"/>
      <c r="WJB304" s="2"/>
      <c r="WJC304" s="2"/>
      <c r="WJD304" s="2"/>
      <c r="WJE304" s="2"/>
      <c r="WJF304" s="2"/>
      <c r="WJG304" s="2"/>
      <c r="WJH304" s="2"/>
      <c r="WJI304" s="2"/>
      <c r="WJJ304" s="2"/>
      <c r="WJK304" s="2"/>
      <c r="WJL304" s="2"/>
      <c r="WJM304" s="2"/>
      <c r="WJN304" s="2"/>
      <c r="WJO304" s="2"/>
      <c r="WJP304" s="2"/>
      <c r="WJQ304" s="2"/>
      <c r="WJR304" s="2"/>
      <c r="WJS304" s="2"/>
      <c r="WJT304" s="2"/>
      <c r="WJU304" s="2"/>
      <c r="WJV304" s="2"/>
      <c r="WJW304" s="2"/>
      <c r="WJX304" s="2"/>
      <c r="WJY304" s="2"/>
      <c r="WJZ304" s="2"/>
      <c r="WKA304" s="2"/>
      <c r="WKB304" s="2"/>
      <c r="WKC304" s="2"/>
      <c r="WKD304" s="2"/>
      <c r="WKE304" s="2"/>
      <c r="WKF304" s="2"/>
      <c r="WKG304" s="2"/>
      <c r="WKH304" s="2"/>
      <c r="WKI304" s="2"/>
      <c r="WKJ304" s="2"/>
      <c r="WKK304" s="2"/>
      <c r="WKL304" s="2"/>
      <c r="WKM304" s="2"/>
      <c r="WKN304" s="2"/>
      <c r="WKO304" s="2"/>
      <c r="WKP304" s="2"/>
      <c r="WKQ304" s="2"/>
      <c r="WKR304" s="2"/>
      <c r="WKS304" s="2"/>
      <c r="WKT304" s="2"/>
      <c r="WKU304" s="2"/>
      <c r="WKV304" s="2"/>
      <c r="WKW304" s="2"/>
      <c r="WKX304" s="2"/>
      <c r="WKY304" s="2"/>
      <c r="WKZ304" s="2"/>
      <c r="WLA304" s="2"/>
      <c r="WLB304" s="2"/>
      <c r="WLC304" s="2"/>
      <c r="WLD304" s="2"/>
      <c r="WLE304" s="2"/>
      <c r="WLF304" s="2"/>
      <c r="WLG304" s="2"/>
      <c r="WLH304" s="2"/>
      <c r="WLI304" s="2"/>
      <c r="WLJ304" s="2"/>
      <c r="WLK304" s="2"/>
      <c r="WLL304" s="2"/>
      <c r="WLM304" s="2"/>
      <c r="WLN304" s="2"/>
      <c r="WLO304" s="2"/>
      <c r="WLP304" s="2"/>
      <c r="WLQ304" s="2"/>
      <c r="WLR304" s="2"/>
      <c r="WLS304" s="2"/>
      <c r="WLT304" s="2"/>
      <c r="WLU304" s="2"/>
      <c r="WLV304" s="2"/>
      <c r="WLW304" s="2"/>
      <c r="WLX304" s="2"/>
      <c r="WLY304" s="2"/>
      <c r="WLZ304" s="2"/>
      <c r="WMA304" s="2"/>
      <c r="WMB304" s="2"/>
      <c r="WMC304" s="2"/>
      <c r="WMD304" s="2"/>
      <c r="WME304" s="2"/>
      <c r="WMF304" s="2"/>
      <c r="WMG304" s="2"/>
      <c r="WMH304" s="2"/>
      <c r="WMI304" s="2"/>
      <c r="WMJ304" s="2"/>
      <c r="WMK304" s="2"/>
      <c r="WML304" s="2"/>
      <c r="WMM304" s="2"/>
      <c r="WMN304" s="2"/>
      <c r="WMO304" s="2"/>
      <c r="WMP304" s="2"/>
      <c r="WMQ304" s="2"/>
      <c r="WMR304" s="2"/>
      <c r="WMS304" s="2"/>
      <c r="WMT304" s="2"/>
      <c r="WMU304" s="2"/>
      <c r="WMV304" s="2"/>
      <c r="WMW304" s="2"/>
      <c r="WMX304" s="2"/>
      <c r="WMY304" s="2"/>
      <c r="WMZ304" s="2"/>
      <c r="WNA304" s="2"/>
      <c r="WNB304" s="2"/>
      <c r="WNC304" s="2"/>
      <c r="WND304" s="2"/>
      <c r="WNE304" s="2"/>
      <c r="WNF304" s="2"/>
      <c r="WNG304" s="2"/>
      <c r="WNH304" s="2"/>
      <c r="WNI304" s="2"/>
      <c r="WNJ304" s="2"/>
      <c r="WNK304" s="2"/>
      <c r="WNL304" s="2"/>
      <c r="WNM304" s="2"/>
      <c r="WNN304" s="2"/>
      <c r="WNO304" s="2"/>
      <c r="WNP304" s="2"/>
      <c r="WNQ304" s="2"/>
      <c r="WNR304" s="2"/>
      <c r="WNS304" s="2"/>
      <c r="WNT304" s="2"/>
      <c r="WNU304" s="2"/>
      <c r="WNV304" s="2"/>
      <c r="WNW304" s="2"/>
      <c r="WNX304" s="2"/>
      <c r="WNY304" s="2"/>
      <c r="WNZ304" s="2"/>
      <c r="WOA304" s="2"/>
      <c r="WOB304" s="2"/>
      <c r="WOC304" s="2"/>
      <c r="WOD304" s="2"/>
      <c r="WOE304" s="2"/>
      <c r="WOF304" s="2"/>
      <c r="WOG304" s="2"/>
      <c r="WOH304" s="2"/>
      <c r="WOI304" s="2"/>
      <c r="WOJ304" s="2"/>
      <c r="WOK304" s="2"/>
      <c r="WOL304" s="2"/>
      <c r="WOM304" s="2"/>
      <c r="WRG304" s="4"/>
      <c r="WRH304" s="4"/>
      <c r="WRI304" s="4"/>
      <c r="WRJ304" s="4"/>
      <c r="WRK304" s="4"/>
      <c r="WRL304" s="4"/>
      <c r="WRM304" s="4"/>
      <c r="WRN304" s="4"/>
      <c r="WRO304" s="4"/>
      <c r="WRP304" s="4"/>
      <c r="WRQ304" s="4"/>
      <c r="WRR304" s="4"/>
      <c r="WRS304" s="4"/>
      <c r="WRT304" s="4"/>
      <c r="WRU304" s="4"/>
      <c r="WRV304" s="4"/>
      <c r="WRW304" s="4"/>
      <c r="WRX304" s="4"/>
      <c r="WRY304" s="4"/>
      <c r="WRZ304" s="4"/>
      <c r="WSA304" s="4"/>
      <c r="WSB304" s="4"/>
      <c r="WSC304" s="4"/>
      <c r="WSD304" s="4"/>
      <c r="WSE304" s="4"/>
      <c r="WSF304" s="4"/>
      <c r="WSG304" s="4"/>
      <c r="WSH304" s="4"/>
      <c r="WSI304" s="4"/>
      <c r="WSJ304" s="4"/>
      <c r="WSK304" s="4"/>
      <c r="WSL304" s="4"/>
      <c r="WSM304" s="4"/>
      <c r="WSN304" s="4"/>
      <c r="WSO304" s="4"/>
      <c r="WSP304" s="4"/>
      <c r="WSQ304" s="4"/>
      <c r="WSR304" s="4"/>
      <c r="WSS304" s="4"/>
      <c r="WST304" s="4"/>
      <c r="WSU304" s="4"/>
      <c r="WSV304" s="4"/>
      <c r="WSW304" s="4"/>
      <c r="WSX304" s="4"/>
      <c r="WSY304" s="4"/>
      <c r="WSZ304" s="4"/>
      <c r="WTA304" s="4"/>
      <c r="WTB304" s="4"/>
      <c r="WTC304" s="4"/>
      <c r="WTD304" s="4"/>
      <c r="WTE304" s="4"/>
      <c r="WTF304" s="4"/>
      <c r="WTG304" s="4"/>
      <c r="WTH304" s="4"/>
      <c r="WTI304" s="4"/>
      <c r="WTJ304" s="4"/>
      <c r="WTK304" s="4"/>
      <c r="WTL304" s="4"/>
      <c r="WTM304" s="4"/>
      <c r="WTN304" s="4"/>
      <c r="WTO304" s="4"/>
      <c r="WTP304" s="4"/>
      <c r="WTQ304" s="4"/>
      <c r="WTR304" s="4"/>
      <c r="WTS304" s="4"/>
      <c r="WTT304" s="4"/>
      <c r="WTU304" s="4"/>
      <c r="WTV304" s="4"/>
      <c r="WTW304" s="4"/>
      <c r="WTX304" s="4"/>
      <c r="WTY304" s="4"/>
      <c r="WTZ304" s="4"/>
      <c r="WUA304" s="4"/>
      <c r="WUB304" s="4"/>
      <c r="WUC304" s="4"/>
      <c r="WUD304" s="4"/>
      <c r="WUE304" s="4"/>
      <c r="WUF304" s="4"/>
      <c r="WUG304" s="4"/>
      <c r="WUH304" s="4"/>
      <c r="WUI304" s="4"/>
      <c r="WUJ304" s="4"/>
      <c r="WUK304" s="4"/>
      <c r="WUL304" s="4"/>
      <c r="WUM304" s="4"/>
      <c r="WUN304" s="4"/>
      <c r="WUO304" s="4"/>
      <c r="WUP304" s="4"/>
      <c r="WUQ304" s="4"/>
      <c r="WUR304" s="4"/>
      <c r="WUS304" s="4"/>
      <c r="WUT304" s="4"/>
      <c r="WUU304" s="4"/>
      <c r="WUV304" s="4"/>
      <c r="WUW304" s="4"/>
      <c r="WUX304" s="4"/>
      <c r="WUY304" s="4"/>
      <c r="WUZ304" s="4"/>
      <c r="WVA304" s="4"/>
      <c r="WVB304" s="4"/>
      <c r="WVC304" s="4"/>
      <c r="WVD304" s="4"/>
      <c r="WVE304" s="4"/>
      <c r="WVF304" s="4"/>
      <c r="WVG304" s="4"/>
      <c r="WVH304" s="4"/>
      <c r="WVI304" s="4"/>
      <c r="WVJ304" s="4"/>
      <c r="WVK304" s="4"/>
      <c r="WVL304" s="4"/>
      <c r="WVM304" s="4"/>
      <c r="WVN304" s="4"/>
      <c r="WVO304" s="4"/>
      <c r="WVP304" s="4"/>
      <c r="WVQ304" s="4"/>
      <c r="WVR304" s="4"/>
      <c r="WVS304" s="4"/>
      <c r="WVT304" s="4"/>
      <c r="WVU304" s="4"/>
      <c r="WVV304" s="4"/>
      <c r="WVW304" s="4"/>
      <c r="WVX304" s="4"/>
      <c r="WVY304" s="4"/>
      <c r="WVZ304" s="4"/>
      <c r="WWA304" s="4"/>
      <c r="WWB304" s="4"/>
      <c r="WWC304" s="4"/>
      <c r="WWD304" s="4"/>
      <c r="WWE304" s="4"/>
      <c r="WWF304" s="4"/>
      <c r="WWG304" s="4"/>
      <c r="WWH304" s="4"/>
      <c r="WWI304" s="4"/>
      <c r="WWJ304" s="4"/>
      <c r="WWK304" s="4"/>
      <c r="WWL304" s="4"/>
      <c r="WWM304" s="4"/>
      <c r="WWN304" s="4"/>
      <c r="WWO304" s="4"/>
      <c r="WWP304" s="4"/>
      <c r="WWQ304" s="4"/>
      <c r="WWR304" s="4"/>
      <c r="WWS304" s="4"/>
      <c r="WWT304" s="4"/>
      <c r="WWU304" s="4"/>
      <c r="WWV304" s="4"/>
      <c r="WWW304" s="4"/>
      <c r="WWX304" s="4"/>
      <c r="WWY304" s="4"/>
      <c r="WWZ304" s="4"/>
      <c r="WXA304" s="4"/>
      <c r="WXB304" s="4"/>
      <c r="WXC304" s="4"/>
      <c r="WXD304" s="4"/>
      <c r="WXE304" s="4"/>
      <c r="WXF304" s="4"/>
      <c r="WXG304" s="4"/>
      <c r="WXH304" s="4"/>
      <c r="WXI304" s="4"/>
      <c r="WXJ304" s="4"/>
      <c r="WXK304" s="4"/>
      <c r="WXL304" s="4"/>
      <c r="WXM304" s="4"/>
      <c r="WXN304" s="4"/>
      <c r="WXO304" s="4"/>
      <c r="WXP304" s="4"/>
      <c r="WXQ304" s="4"/>
      <c r="WXR304" s="4"/>
      <c r="WXS304" s="4"/>
      <c r="WXT304" s="4"/>
      <c r="WXU304" s="4"/>
      <c r="WXV304" s="4"/>
      <c r="WXW304" s="4"/>
      <c r="WXX304" s="4"/>
      <c r="WXY304" s="4"/>
      <c r="WXZ304" s="4"/>
      <c r="WYA304" s="4"/>
      <c r="WYB304" s="4"/>
      <c r="WYC304" s="4"/>
      <c r="WYD304" s="4"/>
      <c r="WYE304" s="4"/>
      <c r="WYF304" s="4"/>
      <c r="WYG304" s="4"/>
      <c r="WYH304" s="4"/>
      <c r="WYI304" s="4"/>
      <c r="WYJ304" s="4"/>
      <c r="WYK304" s="4"/>
      <c r="WYL304" s="4"/>
      <c r="WYM304" s="4"/>
      <c r="WYN304" s="4"/>
      <c r="WYO304" s="4"/>
      <c r="WYP304" s="4"/>
      <c r="WYQ304" s="4"/>
      <c r="WYR304" s="4"/>
      <c r="WYS304" s="4"/>
      <c r="WYT304" s="4"/>
      <c r="WYU304" s="4"/>
      <c r="WYV304" s="4"/>
      <c r="WYW304" s="4"/>
      <c r="WYX304" s="4"/>
      <c r="WYY304" s="4"/>
      <c r="WYZ304" s="4"/>
      <c r="WZA304" s="4"/>
      <c r="WZB304" s="4"/>
      <c r="WZC304" s="4"/>
      <c r="WZD304" s="4"/>
      <c r="WZE304" s="4"/>
      <c r="WZF304" s="4"/>
      <c r="WZG304" s="4"/>
      <c r="WZH304" s="4"/>
      <c r="WZI304" s="4"/>
      <c r="WZJ304" s="4"/>
      <c r="WZK304" s="4"/>
      <c r="WZL304" s="4"/>
      <c r="WZM304" s="4"/>
      <c r="WZN304" s="4"/>
      <c r="WZO304" s="4"/>
      <c r="WZP304" s="4"/>
      <c r="WZQ304" s="4"/>
      <c r="WZR304" s="4"/>
      <c r="WZS304" s="4"/>
      <c r="WZT304" s="4"/>
      <c r="WZU304" s="4"/>
      <c r="WZV304" s="4"/>
      <c r="WZW304" s="4"/>
      <c r="WZX304" s="4"/>
      <c r="WZY304" s="4"/>
      <c r="WZZ304" s="4"/>
      <c r="XAA304" s="4"/>
      <c r="XAB304" s="4"/>
      <c r="XAC304" s="4"/>
      <c r="XAD304" s="4"/>
      <c r="XAE304" s="4"/>
      <c r="XAF304" s="4"/>
      <c r="XAG304" s="4"/>
      <c r="XAH304" s="4"/>
      <c r="XAI304" s="4"/>
      <c r="XAJ304" s="4"/>
      <c r="XAK304" s="4"/>
      <c r="XAL304" s="4"/>
      <c r="XAM304" s="4"/>
      <c r="XAN304" s="4"/>
      <c r="XAO304" s="4"/>
      <c r="XAP304" s="4"/>
      <c r="XAQ304" s="4"/>
      <c r="XAR304" s="4"/>
      <c r="XAS304" s="4"/>
      <c r="XAT304" s="4"/>
      <c r="XAU304" s="4"/>
      <c r="XAV304" s="4"/>
      <c r="XAW304" s="4"/>
      <c r="XAX304" s="4"/>
      <c r="XAY304" s="4"/>
      <c r="XAZ304" s="4"/>
      <c r="XBA304" s="4"/>
      <c r="XBB304" s="4"/>
      <c r="XBC304" s="4"/>
      <c r="XBD304" s="4"/>
      <c r="XBE304" s="4"/>
      <c r="XBF304" s="4"/>
      <c r="XBG304" s="4"/>
      <c r="XBH304" s="4"/>
      <c r="XBI304" s="4"/>
      <c r="XBJ304" s="4"/>
      <c r="XBK304" s="4"/>
      <c r="XBL304" s="4"/>
      <c r="XBM304" s="4"/>
      <c r="XBN304" s="4"/>
      <c r="XBO304" s="4"/>
      <c r="XBP304" s="4"/>
      <c r="XBQ304" s="4"/>
      <c r="XBR304" s="4"/>
      <c r="XBS304" s="4"/>
      <c r="XBT304" s="4"/>
      <c r="XBU304" s="4"/>
      <c r="XBV304" s="4"/>
      <c r="XBW304" s="4"/>
      <c r="XBX304" s="4"/>
      <c r="XBY304" s="4"/>
      <c r="XBZ304" s="4"/>
      <c r="XCA304" s="4"/>
      <c r="XCB304" s="4"/>
      <c r="XCC304" s="4"/>
      <c r="XCD304" s="4"/>
      <c r="XCE304" s="4"/>
      <c r="XCF304" s="4"/>
      <c r="XCG304" s="4"/>
      <c r="XCH304" s="4"/>
      <c r="XCI304" s="4"/>
      <c r="XCJ304" s="4"/>
      <c r="XCK304" s="4"/>
      <c r="XCL304" s="4"/>
      <c r="XCM304" s="4"/>
      <c r="XCN304" s="4"/>
      <c r="XCO304" s="4"/>
      <c r="XCP304" s="4"/>
      <c r="XCQ304" s="4"/>
      <c r="XCR304" s="4"/>
      <c r="XCS304" s="4"/>
      <c r="XCT304" s="4"/>
      <c r="XCU304" s="4"/>
      <c r="XCV304" s="4"/>
      <c r="XCW304" s="4"/>
      <c r="XCX304" s="4"/>
      <c r="XCY304" s="4"/>
      <c r="XCZ304" s="4"/>
      <c r="XDA304" s="4"/>
      <c r="XDB304" s="4"/>
      <c r="XDC304" s="4"/>
      <c r="XDD304" s="4"/>
      <c r="XDE304" s="4"/>
      <c r="XDF304" s="4"/>
      <c r="XDG304" s="4"/>
      <c r="XDH304" s="4"/>
      <c r="XDI304" s="4"/>
      <c r="XDJ304" s="4"/>
      <c r="XDK304" s="4"/>
      <c r="XDL304" s="4"/>
      <c r="XDM304" s="4"/>
      <c r="XDN304" s="4"/>
      <c r="XDO304" s="4"/>
      <c r="XDP304" s="4"/>
      <c r="XDQ304" s="4"/>
      <c r="XDR304" s="4"/>
      <c r="XDS304" s="4"/>
      <c r="XDT304" s="4"/>
      <c r="XDU304" s="4"/>
      <c r="XDV304" s="4"/>
      <c r="XDW304" s="4"/>
      <c r="XDX304" s="4"/>
      <c r="XDY304" s="4"/>
      <c r="XDZ304" s="4"/>
      <c r="XEA304" s="4"/>
      <c r="XEB304" s="4"/>
      <c r="XEC304" s="4"/>
      <c r="XED304" s="4"/>
      <c r="XEE304" s="4"/>
      <c r="XEF304" s="4"/>
      <c r="XEG304" s="4"/>
      <c r="XEH304" s="4"/>
      <c r="XEI304" s="4"/>
      <c r="XEJ304" s="4"/>
      <c r="XEK304" s="4"/>
      <c r="XEL304" s="4"/>
      <c r="XEM304" s="4"/>
      <c r="XEN304" s="4"/>
      <c r="XEO304" s="4"/>
      <c r="XEP304" s="4"/>
      <c r="XEQ304" s="4"/>
      <c r="XER304" s="4"/>
      <c r="XES304" s="4"/>
      <c r="XET304" s="4"/>
      <c r="XEU304" s="4"/>
      <c r="XEV304" s="4"/>
      <c r="XEW304" s="4"/>
      <c r="XEX304" s="4"/>
      <c r="XEY304" s="4"/>
      <c r="XEZ304" s="4"/>
      <c r="XFA304" s="4"/>
      <c r="XFB304" s="4"/>
      <c r="XFC304" s="4"/>
    </row>
    <row r="305" s="2" customFormat="true" ht="13.8" hidden="false" customHeight="false" outlineLevel="0" collapsed="false">
      <c r="A305" s="66"/>
      <c r="B305" s="21" t="s">
        <v>89</v>
      </c>
      <c r="C305" s="69" t="s">
        <v>90</v>
      </c>
      <c r="D305" s="21" t="n">
        <v>200</v>
      </c>
      <c r="E305" s="27" t="n">
        <f aca="false">BD305*200/100</f>
        <v>0.16</v>
      </c>
      <c r="F305" s="27" t="n">
        <f aca="false">BE305*200/100</f>
        <v>0.16</v>
      </c>
      <c r="G305" s="27" t="n">
        <f aca="false">BF305*200/100</f>
        <v>27.88</v>
      </c>
      <c r="H305" s="27" t="n">
        <f aca="false">BG305*200/100</f>
        <v>114</v>
      </c>
      <c r="I305" s="27" t="n">
        <f aca="false">BH305*200/100</f>
        <v>0</v>
      </c>
      <c r="J305" s="27" t="n">
        <f aca="false">BI305*200/100</f>
        <v>0.002</v>
      </c>
      <c r="K305" s="27" t="n">
        <f aca="false">BJ305*200/100</f>
        <v>0.02</v>
      </c>
      <c r="L305" s="27" t="n">
        <f aca="false">BK305*200/100</f>
        <v>0.9</v>
      </c>
      <c r="M305" s="27" t="n">
        <f aca="false">BL305*200/100</f>
        <v>14.18</v>
      </c>
      <c r="N305" s="27" t="n">
        <f aca="false">BM305*200/100</f>
        <v>5.14</v>
      </c>
      <c r="O305" s="27" t="n">
        <f aca="false">BN305*200/100</f>
        <v>4.4</v>
      </c>
      <c r="P305" s="27" t="n">
        <f aca="false">BO305*200/100</f>
        <v>0.94</v>
      </c>
      <c r="AC305" s="27" t="n">
        <v>0.5</v>
      </c>
      <c r="AD305" s="27" t="n">
        <v>0</v>
      </c>
      <c r="AE305" s="27" t="n">
        <v>19.8</v>
      </c>
      <c r="AF305" s="27" t="n">
        <v>81</v>
      </c>
      <c r="AG305" s="27" t="n">
        <v>15</v>
      </c>
      <c r="AH305" s="27" t="n">
        <v>0</v>
      </c>
      <c r="AI305" s="27" t="n">
        <v>0</v>
      </c>
      <c r="AJ305" s="27" t="n">
        <v>0.02</v>
      </c>
      <c r="AK305" s="27" t="n">
        <v>50</v>
      </c>
      <c r="AL305" s="27" t="n">
        <v>2.1</v>
      </c>
      <c r="AM305" s="27" t="n">
        <v>4.3</v>
      </c>
      <c r="AN305" s="27" t="n">
        <v>0.09</v>
      </c>
      <c r="AQ305" s="70" t="n">
        <v>0.6</v>
      </c>
      <c r="AR305" s="70" t="n">
        <v>0.08</v>
      </c>
      <c r="AS305" s="70" t="n">
        <v>28.81</v>
      </c>
      <c r="AT305" s="70" t="n">
        <v>119.52</v>
      </c>
      <c r="AU305" s="71"/>
      <c r="AV305" s="72" t="n">
        <v>0.014</v>
      </c>
      <c r="AW305" s="72" t="n">
        <v>0.02</v>
      </c>
      <c r="AX305" s="72" t="n">
        <v>0.65</v>
      </c>
      <c r="AY305" s="70" t="n">
        <v>29.23</v>
      </c>
      <c r="AZ305" s="70" t="n">
        <v>15.71</v>
      </c>
      <c r="BA305" s="70" t="n">
        <v>21.1</v>
      </c>
      <c r="BB305" s="70" t="n">
        <v>0.63</v>
      </c>
      <c r="BD305" s="27" t="n">
        <v>0.08</v>
      </c>
      <c r="BE305" s="27" t="n">
        <v>0.08</v>
      </c>
      <c r="BF305" s="27" t="n">
        <v>13.94</v>
      </c>
      <c r="BG305" s="27" t="n">
        <v>57</v>
      </c>
      <c r="BH305" s="27"/>
      <c r="BI305" s="27" t="n">
        <v>0.001</v>
      </c>
      <c r="BJ305" s="27" t="n">
        <v>0.01</v>
      </c>
      <c r="BK305" s="73" t="n">
        <v>0.45</v>
      </c>
      <c r="BL305" s="27" t="n">
        <v>7.09</v>
      </c>
      <c r="BM305" s="27" t="n">
        <v>2.57</v>
      </c>
      <c r="BN305" s="27" t="n">
        <v>2.2</v>
      </c>
      <c r="BO305" s="27" t="n">
        <v>0.47</v>
      </c>
      <c r="XBI305" s="3"/>
      <c r="XBJ305" s="3"/>
      <c r="XBK305" s="3"/>
      <c r="XBL305" s="3"/>
      <c r="XBM305" s="3"/>
      <c r="XBN305" s="3"/>
      <c r="XBO305" s="3"/>
      <c r="XBP305" s="3"/>
      <c r="XBQ305" s="3"/>
      <c r="XBR305" s="3"/>
      <c r="XBS305" s="3"/>
      <c r="XBT305" s="3"/>
      <c r="XBU305" s="3"/>
      <c r="XBV305" s="3"/>
      <c r="XBW305" s="3"/>
      <c r="XBX305" s="3"/>
      <c r="XBY305" s="3"/>
      <c r="XBZ305" s="3"/>
      <c r="XCA305" s="3"/>
      <c r="XCB305" s="3"/>
      <c r="XCC305" s="3"/>
      <c r="XCD305" s="3"/>
      <c r="XCE305" s="3"/>
      <c r="XCF305" s="3"/>
      <c r="XCG305" s="3"/>
      <c r="XCH305" s="3"/>
      <c r="XCI305" s="3"/>
      <c r="XCJ305" s="3"/>
      <c r="XCK305" s="3"/>
      <c r="XCL305" s="3"/>
      <c r="XCM305" s="3"/>
      <c r="XCN305" s="3"/>
      <c r="XCO305" s="3"/>
      <c r="XCP305" s="3"/>
      <c r="XCQ305" s="3"/>
      <c r="XCR305" s="3"/>
      <c r="XCS305" s="3"/>
      <c r="XCT305" s="3"/>
      <c r="XCU305" s="3"/>
      <c r="XCV305" s="3"/>
      <c r="XCW305" s="3"/>
      <c r="XCX305" s="3"/>
      <c r="XCY305" s="3"/>
      <c r="XCZ305" s="3"/>
      <c r="XDA305" s="3"/>
      <c r="XDB305" s="3"/>
      <c r="XDC305" s="3"/>
      <c r="XDD305" s="3"/>
      <c r="XDE305" s="3"/>
      <c r="XDF305" s="3"/>
      <c r="XDG305" s="3"/>
      <c r="XDH305" s="3"/>
      <c r="XDI305" s="3"/>
      <c r="XDJ305" s="3"/>
      <c r="XDK305" s="3"/>
      <c r="XDL305" s="3"/>
      <c r="XDM305" s="3"/>
      <c r="XDN305" s="3"/>
      <c r="XDO305" s="3"/>
      <c r="XDP305" s="3"/>
      <c r="XDQ305" s="3"/>
      <c r="XDR305" s="3"/>
      <c r="XDS305" s="3"/>
      <c r="XDT305" s="3"/>
      <c r="XDU305" s="3"/>
      <c r="XDV305" s="3"/>
      <c r="XDW305" s="3"/>
      <c r="XDX305" s="3"/>
      <c r="XDY305" s="3"/>
      <c r="XDZ305" s="3"/>
      <c r="XEA305" s="3"/>
      <c r="XEB305" s="3"/>
      <c r="XEC305" s="3"/>
      <c r="XED305" s="3"/>
      <c r="XEE305" s="3"/>
      <c r="XEF305" s="3"/>
      <c r="XEG305" s="3"/>
      <c r="XEH305" s="3"/>
      <c r="XEI305" s="3"/>
      <c r="XEJ305" s="3"/>
      <c r="XEK305" s="3"/>
      <c r="XEL305" s="3"/>
      <c r="XEM305" s="3"/>
      <c r="XEN305" s="3"/>
      <c r="XEO305" s="3"/>
      <c r="XEP305" s="3"/>
      <c r="XEQ305" s="3"/>
      <c r="XER305" s="3"/>
      <c r="XES305" s="3"/>
      <c r="XET305" s="3"/>
      <c r="XEU305" s="3"/>
      <c r="XEV305" s="3"/>
      <c r="XEW305" s="3"/>
      <c r="XEX305" s="3"/>
      <c r="XEY305" s="3"/>
      <c r="XEZ305" s="3"/>
      <c r="XFA305" s="3"/>
      <c r="XFB305" s="3"/>
      <c r="XFC305" s="3"/>
      <c r="XFD305" s="4"/>
    </row>
    <row r="306" customFormat="false" ht="15" hidden="false" customHeight="false" outlineLevel="0" collapsed="false">
      <c r="A306" s="66"/>
      <c r="B306" s="61"/>
      <c r="C306" s="30" t="s">
        <v>224</v>
      </c>
      <c r="D306" s="31" t="n">
        <f aca="false">SUM(D300:D305)</f>
        <v>725</v>
      </c>
      <c r="E306" s="44"/>
      <c r="F306" s="44"/>
      <c r="G306" s="44"/>
      <c r="H306" s="44"/>
      <c r="I306" s="44"/>
      <c r="J306" s="45"/>
      <c r="K306" s="45"/>
      <c r="L306" s="44"/>
      <c r="M306" s="44"/>
      <c r="N306" s="44"/>
      <c r="O306" s="44"/>
      <c r="P306" s="44"/>
    </row>
    <row r="307" customFormat="false" ht="20.1" hidden="false" customHeight="true" outlineLevel="0" collapsed="false">
      <c r="A307" s="66" t="s">
        <v>93</v>
      </c>
      <c r="B307" s="5"/>
      <c r="C307" s="33" t="s">
        <v>53</v>
      </c>
      <c r="D307" s="33"/>
      <c r="E307" s="77" t="n">
        <f aca="false">SUM(E300:E306)</f>
        <v>23.924</v>
      </c>
      <c r="F307" s="77" t="n">
        <f aca="false">SUM(F300:F306)</f>
        <v>34.374</v>
      </c>
      <c r="G307" s="77" t="n">
        <f aca="false">SUM(G300:G306)</f>
        <v>92.602</v>
      </c>
      <c r="H307" s="77" t="n">
        <f aca="false">SUM(H300:H306)</f>
        <v>849.88</v>
      </c>
      <c r="I307" s="77" t="n">
        <f aca="false">SUM(I300:I306)</f>
        <v>0</v>
      </c>
      <c r="J307" s="77" t="n">
        <f aca="false">SUM(J300:J306)</f>
        <v>0.6475</v>
      </c>
      <c r="K307" s="77" t="n">
        <f aca="false">SUM(K300:K306)</f>
        <v>0.309</v>
      </c>
      <c r="L307" s="77" t="n">
        <f aca="false">SUM(L300:L306)</f>
        <v>21.206</v>
      </c>
      <c r="M307" s="77" t="n">
        <f aca="false">SUM(M300:M306)</f>
        <v>115.6145</v>
      </c>
      <c r="N307" s="77" t="n">
        <f aca="false">SUM(N300:N306)</f>
        <v>111.2205</v>
      </c>
      <c r="O307" s="77" t="n">
        <f aca="false">SUM(O300:O306)</f>
        <v>365.887</v>
      </c>
      <c r="P307" s="77" t="n">
        <f aca="false">SUM(P300:P306)</f>
        <v>7.7935</v>
      </c>
    </row>
    <row r="308" customFormat="false" ht="8.2" hidden="false" customHeight="true" outlineLevel="0" collapsed="false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</row>
    <row r="309" customFormat="false" ht="11.15" hidden="false" customHeight="true" outlineLevel="0" collapsed="false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</row>
    <row r="310" customFormat="false" ht="19.5" hidden="false" customHeight="true" outlineLevel="0" collapsed="false">
      <c r="A310" s="6" t="s">
        <v>0</v>
      </c>
      <c r="B310" s="6" t="s">
        <v>1</v>
      </c>
      <c r="C310" s="7" t="s">
        <v>2</v>
      </c>
      <c r="D310" s="6" t="s">
        <v>3</v>
      </c>
      <c r="E310" s="8" t="s">
        <v>4</v>
      </c>
      <c r="F310" s="8"/>
      <c r="G310" s="8"/>
      <c r="H310" s="49" t="s">
        <v>5</v>
      </c>
      <c r="I310" s="8" t="s">
        <v>6</v>
      </c>
      <c r="J310" s="8"/>
      <c r="K310" s="8"/>
      <c r="L310" s="8"/>
      <c r="M310" s="8" t="s">
        <v>7</v>
      </c>
      <c r="N310" s="8"/>
      <c r="O310" s="8"/>
      <c r="P310" s="8"/>
    </row>
    <row r="311" customFormat="false" ht="21" hidden="false" customHeight="true" outlineLevel="0" collapsed="false">
      <c r="A311" s="6"/>
      <c r="B311" s="6"/>
      <c r="C311" s="7"/>
      <c r="D311" s="6"/>
      <c r="E311" s="8"/>
      <c r="F311" s="8"/>
      <c r="G311" s="8"/>
      <c r="H311" s="49"/>
      <c r="I311" s="8"/>
      <c r="J311" s="8"/>
      <c r="K311" s="8"/>
      <c r="L311" s="8"/>
      <c r="M311" s="8"/>
      <c r="N311" s="8"/>
      <c r="O311" s="8"/>
      <c r="P311" s="8"/>
    </row>
    <row r="312" customFormat="false" ht="54.75" hidden="false" customHeight="true" outlineLevel="0" collapsed="false">
      <c r="A312" s="6"/>
      <c r="B312" s="6"/>
      <c r="C312" s="7"/>
      <c r="D312" s="6"/>
      <c r="E312" s="6" t="s">
        <v>8</v>
      </c>
      <c r="F312" s="6" t="s">
        <v>9</v>
      </c>
      <c r="G312" s="6" t="s">
        <v>10</v>
      </c>
      <c r="H312" s="49"/>
      <c r="I312" s="10" t="s">
        <v>11</v>
      </c>
      <c r="J312" s="11" t="s">
        <v>12</v>
      </c>
      <c r="K312" s="11" t="s">
        <v>13</v>
      </c>
      <c r="L312" s="11" t="s">
        <v>14</v>
      </c>
      <c r="M312" s="6" t="s">
        <v>15</v>
      </c>
      <c r="N312" s="6" t="s">
        <v>16</v>
      </c>
      <c r="O312" s="6" t="s">
        <v>17</v>
      </c>
      <c r="P312" s="6" t="s">
        <v>18</v>
      </c>
    </row>
    <row r="313" customFormat="false" ht="14.25" hidden="false" customHeight="true" outlineLevel="0" collapsed="false">
      <c r="A313" s="63" t="s">
        <v>171</v>
      </c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</row>
    <row r="314" customFormat="false" ht="15" hidden="false" customHeight="true" outlineLevel="0" collapsed="false">
      <c r="A314" s="13" t="s">
        <v>20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customFormat="false" ht="15" hidden="false" customHeight="true" outlineLevel="0" collapsed="false">
      <c r="A315" s="13"/>
      <c r="B315" s="64" t="s">
        <v>74</v>
      </c>
      <c r="C315" s="65" t="s">
        <v>75</v>
      </c>
      <c r="D315" s="14" t="n">
        <v>60</v>
      </c>
      <c r="E315" s="80" t="n">
        <f aca="false">BD315*60/100</f>
        <v>1.422</v>
      </c>
      <c r="F315" s="80" t="n">
        <f aca="false">BE315*60/100</f>
        <v>4.428</v>
      </c>
      <c r="G315" s="14" t="n">
        <f aca="false">BF315*60/100</f>
        <v>1.554</v>
      </c>
      <c r="H315" s="14" t="n">
        <f aca="false">BG315*60/100</f>
        <v>51.6</v>
      </c>
      <c r="I315" s="14" t="n">
        <f aca="false">BH315*60/100</f>
        <v>17.76</v>
      </c>
      <c r="J315" s="14" t="n">
        <f aca="false">BI315*60/100</f>
        <v>0.012</v>
      </c>
      <c r="K315" s="14" t="n">
        <f aca="false">BJ315*60/100</f>
        <v>0.06</v>
      </c>
      <c r="L315" s="14" t="n">
        <f aca="false">BK315*60/100</f>
        <v>6.618</v>
      </c>
      <c r="M315" s="14" t="n">
        <f aca="false">BL315*60/100</f>
        <v>20.508</v>
      </c>
      <c r="N315" s="14" t="n">
        <f aca="false">BM315*60/100</f>
        <v>7.464</v>
      </c>
      <c r="O315" s="14" t="n">
        <f aca="false">BN315*60/100</f>
        <v>32.328</v>
      </c>
      <c r="P315" s="14" t="n">
        <f aca="false">BO315*60/100</f>
        <v>0.606</v>
      </c>
      <c r="BD315" s="14" t="n">
        <v>2.37</v>
      </c>
      <c r="BE315" s="14" t="n">
        <v>7.38</v>
      </c>
      <c r="BF315" s="14" t="n">
        <v>2.59</v>
      </c>
      <c r="BG315" s="14" t="n">
        <v>86</v>
      </c>
      <c r="BH315" s="14" t="n">
        <v>29.6</v>
      </c>
      <c r="BI315" s="14" t="n">
        <v>0.02</v>
      </c>
      <c r="BJ315" s="14" t="n">
        <v>0.1</v>
      </c>
      <c r="BK315" s="14" t="n">
        <v>11.03</v>
      </c>
      <c r="BL315" s="14" t="n">
        <v>34.18</v>
      </c>
      <c r="BM315" s="14" t="n">
        <v>12.44</v>
      </c>
      <c r="BN315" s="14" t="n">
        <v>53.88</v>
      </c>
      <c r="BO315" s="14" t="n">
        <v>1.01</v>
      </c>
    </row>
    <row r="316" customFormat="false" ht="13.8" hidden="false" customHeight="false" outlineLevel="0" collapsed="false">
      <c r="A316" s="13"/>
      <c r="B316" s="18" t="s">
        <v>76</v>
      </c>
      <c r="C316" s="38" t="s">
        <v>77</v>
      </c>
      <c r="D316" s="20" t="n">
        <v>90</v>
      </c>
      <c r="E316" s="39" t="n">
        <f aca="false">BD316*90/100</f>
        <v>7.767</v>
      </c>
      <c r="F316" s="39" t="n">
        <f aca="false">BE316*90/100</f>
        <v>7.416</v>
      </c>
      <c r="G316" s="39" t="n">
        <f aca="false">BF316*90/100</f>
        <v>7.29</v>
      </c>
      <c r="H316" s="39" t="n">
        <f aca="false">BG316*90/100</f>
        <v>126.9</v>
      </c>
      <c r="I316" s="39" t="n">
        <f aca="false">BH316*90/100</f>
        <v>11.25</v>
      </c>
      <c r="J316" s="39" t="n">
        <f aca="false">BI316*90/100</f>
        <v>0.036</v>
      </c>
      <c r="K316" s="39" t="n">
        <f aca="false">BJ316*90/100</f>
        <v>0.063</v>
      </c>
      <c r="L316" s="39" t="n">
        <f aca="false">BK316*90/100</f>
        <v>1.575</v>
      </c>
      <c r="M316" s="39" t="n">
        <f aca="false">BL316*90/100</f>
        <v>20.16</v>
      </c>
      <c r="N316" s="39" t="n">
        <f aca="false">BM316*90/100</f>
        <v>13.059</v>
      </c>
      <c r="O316" s="39" t="n">
        <f aca="false">BN316*90/100</f>
        <v>84.2625</v>
      </c>
      <c r="P316" s="39" t="n">
        <f aca="false">BO316*90/100</f>
        <v>1.197</v>
      </c>
      <c r="Q316" s="40" t="n">
        <v>7.46</v>
      </c>
      <c r="R316" s="40" t="n">
        <v>8.29</v>
      </c>
      <c r="S316" s="40" t="n">
        <v>9.44</v>
      </c>
      <c r="T316" s="40" t="n">
        <v>142</v>
      </c>
      <c r="U316" s="40" t="n">
        <v>33</v>
      </c>
      <c r="V316" s="41" t="n">
        <v>0.05</v>
      </c>
      <c r="W316" s="41" t="n">
        <v>0.07</v>
      </c>
      <c r="X316" s="40" t="n">
        <v>0.41</v>
      </c>
      <c r="Y316" s="40" t="n">
        <v>23.65</v>
      </c>
      <c r="Z316" s="40" t="n">
        <v>16.5</v>
      </c>
      <c r="AA316" s="40" t="n">
        <v>83.14</v>
      </c>
      <c r="AB316" s="40" t="n">
        <v>0.68</v>
      </c>
      <c r="BD316" s="39" t="n">
        <v>8.63</v>
      </c>
      <c r="BE316" s="39" t="n">
        <v>8.24</v>
      </c>
      <c r="BF316" s="39" t="n">
        <v>8.1</v>
      </c>
      <c r="BG316" s="39" t="n">
        <v>141</v>
      </c>
      <c r="BH316" s="39" t="n">
        <v>12.5</v>
      </c>
      <c r="BI316" s="39" t="n">
        <v>0.04</v>
      </c>
      <c r="BJ316" s="39" t="n">
        <v>0.07</v>
      </c>
      <c r="BK316" s="39" t="n">
        <v>1.75</v>
      </c>
      <c r="BL316" s="39" t="n">
        <v>22.4</v>
      </c>
      <c r="BM316" s="39" t="n">
        <v>14.51</v>
      </c>
      <c r="BN316" s="39" t="n">
        <v>93.625</v>
      </c>
      <c r="BO316" s="39" t="n">
        <v>1.33</v>
      </c>
    </row>
    <row r="317" customFormat="false" ht="13.8" hidden="false" customHeight="false" outlineLevel="0" collapsed="false">
      <c r="A317" s="13"/>
      <c r="B317" s="21" t="s">
        <v>58</v>
      </c>
      <c r="C317" s="69" t="s">
        <v>172</v>
      </c>
      <c r="D317" s="21" t="n">
        <v>150</v>
      </c>
      <c r="E317" s="27" t="n">
        <v>4</v>
      </c>
      <c r="F317" s="27" t="n">
        <v>5</v>
      </c>
      <c r="G317" s="27" t="n">
        <v>23.94</v>
      </c>
      <c r="H317" s="27" t="n">
        <v>157.5</v>
      </c>
      <c r="I317" s="27"/>
      <c r="J317" s="27" t="n">
        <v>0.11</v>
      </c>
      <c r="K317" s="27" t="n">
        <v>0.02</v>
      </c>
      <c r="L317" s="27"/>
      <c r="M317" s="27" t="n">
        <v>10.965</v>
      </c>
      <c r="N317" s="27" t="n">
        <v>29.9</v>
      </c>
      <c r="O317" s="27" t="n">
        <v>85.47</v>
      </c>
      <c r="P317" s="27" t="n">
        <v>0.98</v>
      </c>
      <c r="Q317" s="40" t="n">
        <v>7.46</v>
      </c>
      <c r="R317" s="40" t="n">
        <v>8.29</v>
      </c>
      <c r="S317" s="40" t="n">
        <v>9.44</v>
      </c>
      <c r="T317" s="40" t="n">
        <v>142</v>
      </c>
      <c r="U317" s="40" t="n">
        <v>33</v>
      </c>
      <c r="V317" s="41" t="n">
        <v>0.05</v>
      </c>
      <c r="W317" s="41" t="n">
        <v>0.07</v>
      </c>
      <c r="X317" s="40" t="n">
        <v>0.41</v>
      </c>
      <c r="Y317" s="40" t="n">
        <v>23.65</v>
      </c>
      <c r="Z317" s="40" t="n">
        <v>16.5</v>
      </c>
      <c r="AA317" s="40" t="n">
        <v>83.14</v>
      </c>
      <c r="AB317" s="40" t="n">
        <v>0.68</v>
      </c>
      <c r="AC317" s="39" t="n">
        <v>15.44</v>
      </c>
      <c r="AD317" s="39" t="n">
        <v>9.11</v>
      </c>
      <c r="AE317" s="39" t="n">
        <v>26.38</v>
      </c>
      <c r="AF317" s="39" t="n">
        <v>249.51</v>
      </c>
      <c r="AG317" s="39" t="n">
        <v>30.51</v>
      </c>
      <c r="AH317" s="39" t="n">
        <v>0.12</v>
      </c>
      <c r="AI317" s="39" t="n">
        <v>0.12</v>
      </c>
      <c r="AJ317" s="39" t="n">
        <v>0.285</v>
      </c>
      <c r="AK317" s="39" t="n">
        <v>17.85</v>
      </c>
      <c r="AL317" s="39" t="n">
        <v>27.2</v>
      </c>
      <c r="AM317" s="39" t="n">
        <v>93.8</v>
      </c>
      <c r="AN317" s="39" t="n">
        <v>0.71</v>
      </c>
    </row>
    <row r="318" customFormat="false" ht="13.8" hidden="false" customHeight="false" outlineLevel="0" collapsed="false">
      <c r="A318" s="13"/>
      <c r="B318" s="21" t="s">
        <v>31</v>
      </c>
      <c r="C318" s="26" t="s">
        <v>32</v>
      </c>
      <c r="D318" s="21" t="n">
        <v>20</v>
      </c>
      <c r="E318" s="27" t="n">
        <f aca="false">BD318*20/20</f>
        <v>1.36</v>
      </c>
      <c r="F318" s="27" t="n">
        <f aca="false">BE318*20/20</f>
        <v>0.24</v>
      </c>
      <c r="G318" s="27" t="n">
        <f aca="false">BF318*20/20</f>
        <v>6.72</v>
      </c>
      <c r="H318" s="27" t="n">
        <f aca="false">BG318*20/20</f>
        <v>34.16</v>
      </c>
      <c r="I318" s="27" t="n">
        <f aca="false">BH318*20/20</f>
        <v>0</v>
      </c>
      <c r="J318" s="27" t="n">
        <f aca="false">BI318*20/20</f>
        <v>0.03</v>
      </c>
      <c r="K318" s="27" t="n">
        <f aca="false">BJ318*20/20</f>
        <v>0.02</v>
      </c>
      <c r="L318" s="27" t="n">
        <f aca="false">BK318*20/20</f>
        <v>0</v>
      </c>
      <c r="M318" s="27" t="n">
        <f aca="false">BL318*20/20</f>
        <v>9.01</v>
      </c>
      <c r="N318" s="27" t="n">
        <f aca="false">BM318*20/20</f>
        <v>9.41</v>
      </c>
      <c r="O318" s="27" t="n">
        <f aca="false">BN318*20/20</f>
        <v>30.14</v>
      </c>
      <c r="P318" s="27" t="n">
        <f aca="false">BO318*20/20</f>
        <v>0.75</v>
      </c>
      <c r="Q318" s="27" t="n">
        <v>1.7</v>
      </c>
      <c r="R318" s="27" t="n">
        <v>0.3</v>
      </c>
      <c r="S318" s="27" t="n">
        <v>8.4</v>
      </c>
      <c r="T318" s="27" t="n">
        <v>42.7</v>
      </c>
      <c r="U318" s="27"/>
      <c r="V318" s="27" t="n">
        <v>0.04</v>
      </c>
      <c r="W318" s="27" t="n">
        <v>0.02</v>
      </c>
      <c r="X318" s="27"/>
      <c r="Y318" s="27" t="n">
        <v>11.26</v>
      </c>
      <c r="Z318" s="27" t="n">
        <v>11.76</v>
      </c>
      <c r="AA318" s="27" t="n">
        <v>37.68</v>
      </c>
      <c r="AB318" s="27" t="n">
        <v>0.94</v>
      </c>
      <c r="BD318" s="27" t="n">
        <v>1.36</v>
      </c>
      <c r="BE318" s="27" t="n">
        <v>0.24</v>
      </c>
      <c r="BF318" s="27" t="n">
        <v>6.72</v>
      </c>
      <c r="BG318" s="27" t="n">
        <v>34.16</v>
      </c>
      <c r="BH318" s="27"/>
      <c r="BI318" s="27" t="n">
        <v>0.03</v>
      </c>
      <c r="BJ318" s="27" t="n">
        <v>0.02</v>
      </c>
      <c r="BK318" s="27"/>
      <c r="BL318" s="27" t="n">
        <v>9.01</v>
      </c>
      <c r="BM318" s="27" t="n">
        <v>9.41</v>
      </c>
      <c r="BN318" s="27" t="n">
        <v>30.14</v>
      </c>
      <c r="BO318" s="27" t="n">
        <v>0.75</v>
      </c>
    </row>
    <row r="319" customFormat="false" ht="13.8" hidden="false" customHeight="false" outlineLevel="0" collapsed="false">
      <c r="A319" s="13"/>
      <c r="B319" s="21" t="s">
        <v>31</v>
      </c>
      <c r="C319" s="15" t="s">
        <v>33</v>
      </c>
      <c r="D319" s="21" t="n">
        <v>30</v>
      </c>
      <c r="E319" s="27" t="n">
        <f aca="false">BD319*30/20</f>
        <v>2.22</v>
      </c>
      <c r="F319" s="27" t="n">
        <f aca="false">BE319*30/20</f>
        <v>0.27</v>
      </c>
      <c r="G319" s="27" t="n">
        <v>15.83</v>
      </c>
      <c r="H319" s="27" t="n">
        <f aca="false">BG319*30/20</f>
        <v>70.335</v>
      </c>
      <c r="I319" s="27" t="n">
        <f aca="false">BH319*30/20</f>
        <v>0</v>
      </c>
      <c r="J319" s="27" t="n">
        <f aca="false">BI319*30/20</f>
        <v>0</v>
      </c>
      <c r="K319" s="27" t="n">
        <f aca="false">BJ319*30/20</f>
        <v>0.015</v>
      </c>
      <c r="L319" s="27" t="n">
        <f aca="false">BK319*30/20</f>
        <v>0</v>
      </c>
      <c r="M319" s="27" t="n">
        <f aca="false">BL319*30/20</f>
        <v>6</v>
      </c>
      <c r="N319" s="27" t="n">
        <f aca="false">BM319*30/20</f>
        <v>4.2</v>
      </c>
      <c r="O319" s="27" t="n">
        <f aca="false">BN319*30/20</f>
        <v>19.5</v>
      </c>
      <c r="P319" s="27" t="n">
        <f aca="false">BO319*30/20</f>
        <v>0.33</v>
      </c>
      <c r="Q319" s="27" t="n">
        <v>3.03</v>
      </c>
      <c r="R319" s="27" t="n">
        <v>0.36</v>
      </c>
      <c r="S319" s="27" t="n">
        <v>19.64</v>
      </c>
      <c r="T319" s="27" t="n">
        <v>93.77</v>
      </c>
      <c r="U319" s="27"/>
      <c r="V319" s="27"/>
      <c r="W319" s="27" t="n">
        <v>0.013</v>
      </c>
      <c r="X319" s="27"/>
      <c r="Y319" s="27" t="n">
        <v>8</v>
      </c>
      <c r="Z319" s="27" t="n">
        <v>5.6</v>
      </c>
      <c r="AA319" s="27" t="n">
        <v>26</v>
      </c>
      <c r="AB319" s="27" t="n">
        <v>0.44</v>
      </c>
      <c r="AC319" s="27" t="n">
        <v>3</v>
      </c>
      <c r="AD319" s="27" t="n">
        <f aca="false">AP319*40/40</f>
        <v>0</v>
      </c>
      <c r="AE319" s="27" t="n">
        <f aca="false">AQ319*40/40</f>
        <v>0</v>
      </c>
      <c r="AF319" s="27" t="n">
        <f aca="false">AR319*40/40</f>
        <v>0</v>
      </c>
      <c r="AG319" s="27" t="n">
        <f aca="false">AS319*40/40</f>
        <v>0</v>
      </c>
      <c r="AH319" s="27" t="n">
        <f aca="false">AT319*40/40</f>
        <v>0</v>
      </c>
      <c r="AI319" s="27" t="n">
        <f aca="false">AU319*40/40</f>
        <v>0</v>
      </c>
      <c r="AJ319" s="27" t="n">
        <f aca="false">AV319*40/40</f>
        <v>0</v>
      </c>
      <c r="AK319" s="27" t="n">
        <f aca="false">AW319*40/40</f>
        <v>0</v>
      </c>
      <c r="AL319" s="27" t="n">
        <f aca="false">AX319*40/40</f>
        <v>0</v>
      </c>
      <c r="AM319" s="27" t="n">
        <f aca="false">AY319*40/40</f>
        <v>0</v>
      </c>
      <c r="AN319" s="27" t="n">
        <f aca="false">AZ319*40/40</f>
        <v>0</v>
      </c>
      <c r="BD319" s="27" t="n">
        <v>1.48</v>
      </c>
      <c r="BE319" s="27" t="n">
        <v>0.18</v>
      </c>
      <c r="BF319" s="27" t="n">
        <v>9.82</v>
      </c>
      <c r="BG319" s="27" t="n">
        <v>46.89</v>
      </c>
      <c r="BH319" s="27"/>
      <c r="BI319" s="27"/>
      <c r="BJ319" s="27" t="n">
        <v>0.01</v>
      </c>
      <c r="BK319" s="27"/>
      <c r="BL319" s="27" t="n">
        <v>4</v>
      </c>
      <c r="BM319" s="27" t="n">
        <v>2.8</v>
      </c>
      <c r="BN319" s="27" t="n">
        <v>13</v>
      </c>
      <c r="BO319" s="27" t="n">
        <v>0.22</v>
      </c>
      <c r="XCA319" s="2"/>
      <c r="XCB319" s="2"/>
      <c r="XCC319" s="2"/>
      <c r="XCD319" s="2"/>
      <c r="XCE319" s="2"/>
      <c r="XCF319" s="2"/>
      <c r="XCG319" s="2"/>
      <c r="XCH319" s="2"/>
      <c r="XCI319" s="2"/>
      <c r="XCJ319" s="2"/>
      <c r="XCK319" s="2"/>
      <c r="XCL319" s="2"/>
      <c r="XCM319" s="2"/>
      <c r="XCN319" s="2"/>
      <c r="XCO319" s="2"/>
      <c r="XCP319" s="2"/>
      <c r="XCQ319" s="2"/>
      <c r="XCR319" s="2"/>
      <c r="XCS319" s="2"/>
      <c r="XCT319" s="2"/>
      <c r="XCU319" s="2"/>
      <c r="XCV319" s="2"/>
      <c r="XCW319" s="2"/>
      <c r="XCX319" s="2"/>
      <c r="XCY319" s="2"/>
      <c r="XCZ319" s="2"/>
      <c r="XDA319" s="2"/>
      <c r="XDB319" s="2"/>
      <c r="XDC319" s="2"/>
      <c r="XDD319" s="2"/>
      <c r="XDE319" s="2"/>
      <c r="XDF319" s="2"/>
      <c r="XDG319" s="2"/>
      <c r="XDH319" s="2"/>
      <c r="XDI319" s="2"/>
      <c r="XDJ319" s="2"/>
      <c r="XDK319" s="2"/>
      <c r="XDL319" s="2"/>
      <c r="XDM319" s="2"/>
      <c r="XDN319" s="2"/>
      <c r="XDO319" s="2"/>
      <c r="XDP319" s="2"/>
      <c r="XDQ319" s="2"/>
      <c r="XDR319" s="2"/>
      <c r="XDS319" s="2"/>
      <c r="XDT319" s="2"/>
      <c r="XDU319" s="2"/>
      <c r="XDV319" s="2"/>
      <c r="XDW319" s="2"/>
      <c r="XDX319" s="2"/>
      <c r="XDY319" s="2"/>
      <c r="XDZ319" s="2"/>
      <c r="XEA319" s="2"/>
      <c r="XEB319" s="2"/>
      <c r="XEC319" s="2"/>
      <c r="XED319" s="2"/>
      <c r="XEE319" s="2"/>
      <c r="XEF319" s="2"/>
      <c r="XEG319" s="2"/>
      <c r="XEH319" s="2"/>
      <c r="XEI319" s="2"/>
      <c r="XEJ319" s="2"/>
      <c r="XEK319" s="2"/>
      <c r="XEL319" s="2"/>
      <c r="XEM319" s="2"/>
      <c r="XEN319" s="2"/>
      <c r="XEO319" s="2"/>
      <c r="XEP319" s="2"/>
      <c r="XEQ319" s="2"/>
      <c r="XER319" s="2"/>
      <c r="XES319" s="2"/>
      <c r="XET319" s="2"/>
      <c r="XEU319" s="2"/>
      <c r="XEV319" s="2"/>
      <c r="XEW319" s="2"/>
      <c r="XEX319" s="2"/>
      <c r="XEY319" s="2"/>
      <c r="XEZ319" s="2"/>
      <c r="XFA319" s="2"/>
      <c r="XFB319" s="2"/>
      <c r="XFC319" s="2"/>
    </row>
    <row r="320" customFormat="false" ht="13.8" hidden="false" customHeight="false" outlineLevel="0" collapsed="false">
      <c r="A320" s="13"/>
      <c r="B320" s="21" t="s">
        <v>80</v>
      </c>
      <c r="C320" s="26" t="s">
        <v>81</v>
      </c>
      <c r="D320" s="21" t="n">
        <v>200</v>
      </c>
      <c r="E320" s="27" t="n">
        <f aca="false">SUM(CC320*200/180)</f>
        <v>0.133333333333333</v>
      </c>
      <c r="F320" s="27" t="n">
        <f aca="false">SUM(CD320*200/180)</f>
        <v>0.0222222222222222</v>
      </c>
      <c r="G320" s="27" t="n">
        <f aca="false">SUM(CE320*200/180)</f>
        <v>16.8888888888889</v>
      </c>
      <c r="H320" s="27" t="n">
        <f aca="false">SUM(CF320*200/180)</f>
        <v>68.8888888888889</v>
      </c>
      <c r="I320" s="27" t="n">
        <f aca="false">SUM(CG320*200/180)</f>
        <v>0</v>
      </c>
      <c r="J320" s="27" t="n">
        <f aca="false">SUM(CH320*200/180)</f>
        <v>0</v>
      </c>
      <c r="K320" s="27" t="n">
        <f aca="false">SUM(CI320*200/180)</f>
        <v>0</v>
      </c>
      <c r="L320" s="27" t="n">
        <f aca="false">SUM(CJ320*200/180)</f>
        <v>3.14444444444444</v>
      </c>
      <c r="M320" s="27" t="n">
        <f aca="false">SUM(CK320*200/180)</f>
        <v>15.7777777777778</v>
      </c>
      <c r="N320" s="27" t="n">
        <f aca="false">SUM(CL320*200/180)</f>
        <v>2.66666666666667</v>
      </c>
      <c r="O320" s="27" t="n">
        <f aca="false">SUM(CM320*200/180)</f>
        <v>4.88888888888889</v>
      </c>
      <c r="P320" s="27" t="n">
        <f aca="false">SUM(CN320*200/180)</f>
        <v>0.666666666666667</v>
      </c>
      <c r="Q320" s="27" t="n">
        <v>0.3</v>
      </c>
      <c r="R320" s="27"/>
      <c r="S320" s="27" t="n">
        <v>6.7</v>
      </c>
      <c r="T320" s="27" t="n">
        <v>27.9</v>
      </c>
      <c r="U320" s="28" t="n">
        <v>0.38</v>
      </c>
      <c r="V320" s="21"/>
      <c r="W320" s="21" t="n">
        <v>0.01</v>
      </c>
      <c r="X320" s="27" t="n">
        <v>1.16</v>
      </c>
      <c r="Y320" s="27" t="n">
        <v>6.9</v>
      </c>
      <c r="Z320" s="27" t="n">
        <v>4.6</v>
      </c>
      <c r="AA320" s="27" t="n">
        <v>8.5</v>
      </c>
      <c r="AB320" s="27" t="n">
        <v>0.77</v>
      </c>
      <c r="AC320" s="27" t="n">
        <v>0.8</v>
      </c>
      <c r="AD320" s="27" t="n">
        <v>0.2</v>
      </c>
      <c r="AE320" s="27" t="n">
        <v>16.7</v>
      </c>
      <c r="AF320" s="27" t="n">
        <v>66.7</v>
      </c>
      <c r="AG320" s="27" t="n">
        <v>98</v>
      </c>
      <c r="AH320" s="27" t="n">
        <v>0.01</v>
      </c>
      <c r="AI320" s="27" t="n">
        <v>0.05</v>
      </c>
      <c r="AJ320" s="27" t="n">
        <v>80</v>
      </c>
      <c r="AK320" s="27" t="n">
        <v>11</v>
      </c>
      <c r="AL320" s="27" t="n">
        <v>3</v>
      </c>
      <c r="AM320" s="27" t="n">
        <v>3</v>
      </c>
      <c r="AN320" s="27" t="n">
        <v>0.54</v>
      </c>
      <c r="BD320" s="27" t="n">
        <v>0.13</v>
      </c>
      <c r="BE320" s="27" t="n">
        <v>0.02</v>
      </c>
      <c r="BF320" s="27" t="n">
        <v>15.2</v>
      </c>
      <c r="BG320" s="27" t="n">
        <v>62</v>
      </c>
      <c r="BH320" s="27"/>
      <c r="BI320" s="27"/>
      <c r="BJ320" s="27"/>
      <c r="BK320" s="27" t="n">
        <v>2.83</v>
      </c>
      <c r="BL320" s="27" t="n">
        <v>14.2</v>
      </c>
      <c r="BM320" s="27" t="n">
        <v>2.4</v>
      </c>
      <c r="BN320" s="27" t="n">
        <v>4.4</v>
      </c>
      <c r="BO320" s="27" t="n">
        <v>0.36</v>
      </c>
      <c r="CC320" s="27" t="n">
        <v>0.12</v>
      </c>
      <c r="CD320" s="27" t="n">
        <v>0.02</v>
      </c>
      <c r="CE320" s="27" t="n">
        <v>15.2</v>
      </c>
      <c r="CF320" s="27" t="n">
        <v>62</v>
      </c>
      <c r="CG320" s="27" t="n">
        <v>0</v>
      </c>
      <c r="CH320" s="27" t="n">
        <v>0</v>
      </c>
      <c r="CI320" s="27" t="n">
        <f aca="false">EH320*200/200</f>
        <v>0</v>
      </c>
      <c r="CJ320" s="27" t="n">
        <v>2.83</v>
      </c>
      <c r="CK320" s="27" t="n">
        <v>14.2</v>
      </c>
      <c r="CL320" s="27" t="n">
        <v>2.4</v>
      </c>
      <c r="CM320" s="27" t="n">
        <v>4.4</v>
      </c>
      <c r="CN320" s="27" t="n">
        <v>0.6</v>
      </c>
    </row>
    <row r="321" customFormat="false" ht="13.8" hidden="false" customHeight="false" outlineLevel="0" collapsed="false">
      <c r="A321" s="30" t="s">
        <v>82</v>
      </c>
      <c r="B321" s="30"/>
      <c r="C321" s="30"/>
      <c r="D321" s="31" t="n">
        <f aca="false">SUM(D315:D320)</f>
        <v>550</v>
      </c>
      <c r="E321" s="32"/>
      <c r="F321" s="32"/>
      <c r="G321" s="32"/>
      <c r="H321" s="32"/>
      <c r="I321" s="32"/>
      <c r="J321" s="31"/>
      <c r="K321" s="31"/>
      <c r="L321" s="32"/>
      <c r="M321" s="32"/>
      <c r="N321" s="32"/>
      <c r="O321" s="32"/>
      <c r="P321" s="32"/>
    </row>
    <row r="322" customFormat="false" ht="13.8" hidden="false" customHeight="false" outlineLevel="0" collapsed="false">
      <c r="A322" s="33" t="s">
        <v>37</v>
      </c>
      <c r="B322" s="33"/>
      <c r="C322" s="33"/>
      <c r="D322" s="33"/>
      <c r="E322" s="32" t="n">
        <f aca="false">SUM(E315:E321)</f>
        <v>16.9023333333333</v>
      </c>
      <c r="F322" s="32" t="n">
        <f aca="false">SUM(F315:F321)</f>
        <v>17.3762222222222</v>
      </c>
      <c r="G322" s="32" t="n">
        <f aca="false">SUM(G315:G321)</f>
        <v>72.2228888888889</v>
      </c>
      <c r="H322" s="32" t="n">
        <f aca="false">SUM(H315:H321)</f>
        <v>509.383888888889</v>
      </c>
      <c r="I322" s="32" t="n">
        <f aca="false">SUM(I315:I321)</f>
        <v>29.01</v>
      </c>
      <c r="J322" s="32" t="n">
        <f aca="false">SUM(J315:J321)</f>
        <v>0.188</v>
      </c>
      <c r="K322" s="32" t="n">
        <f aca="false">SUM(K315:K321)</f>
        <v>0.178</v>
      </c>
      <c r="L322" s="32" t="n">
        <f aca="false">SUM(L315:L321)</f>
        <v>11.3374444444444</v>
      </c>
      <c r="M322" s="32" t="n">
        <f aca="false">SUM(M315:M321)</f>
        <v>82.4207777777778</v>
      </c>
      <c r="N322" s="32" t="n">
        <f aca="false">SUM(N315:N321)</f>
        <v>66.6996666666667</v>
      </c>
      <c r="O322" s="32" t="n">
        <f aca="false">SUM(O315:O321)</f>
        <v>256.589388888889</v>
      </c>
      <c r="P322" s="32" t="n">
        <f aca="false">SUM(P315:P321)</f>
        <v>4.52966666666667</v>
      </c>
    </row>
    <row r="323" customFormat="false" ht="13.5" hidden="false" customHeight="true" outlineLevel="0" collapsed="false">
      <c r="A323" s="66" t="s">
        <v>38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="3" customFormat="true" ht="13.8" hidden="false" customHeight="false" outlineLevel="0" collapsed="false">
      <c r="A324" s="66"/>
      <c r="B324" s="21" t="s">
        <v>83</v>
      </c>
      <c r="C324" s="22" t="s">
        <v>84</v>
      </c>
      <c r="D324" s="20" t="n">
        <v>60</v>
      </c>
      <c r="E324" s="18" t="n">
        <f aca="false">BD324*60/50</f>
        <v>0.66</v>
      </c>
      <c r="F324" s="18" t="n">
        <f aca="false">BE324*60/50</f>
        <v>0.12</v>
      </c>
      <c r="G324" s="18" t="n">
        <f aca="false">BF324*60/50</f>
        <v>2.28</v>
      </c>
      <c r="H324" s="18" t="n">
        <f aca="false">BG324*60/50</f>
        <v>13.2</v>
      </c>
      <c r="I324" s="18" t="n">
        <f aca="false">BH324*60/50</f>
        <v>0</v>
      </c>
      <c r="J324" s="18" t="n">
        <f aca="false">BI324*60/50</f>
        <v>0.036</v>
      </c>
      <c r="K324" s="18" t="n">
        <f aca="false">BJ324*60/50</f>
        <v>0.024</v>
      </c>
      <c r="L324" s="18" t="n">
        <f aca="false">BK324*60/50</f>
        <v>10.5</v>
      </c>
      <c r="M324" s="18" t="n">
        <f aca="false">BL324*60/50</f>
        <v>8.4</v>
      </c>
      <c r="N324" s="18" t="n">
        <f aca="false">BM324*60/50</f>
        <v>12</v>
      </c>
      <c r="O324" s="18" t="n">
        <f aca="false">BN324*60/50</f>
        <v>15.6</v>
      </c>
      <c r="P324" s="18" t="n">
        <f aca="false">BO324*60/50</f>
        <v>0.54</v>
      </c>
      <c r="Q324" s="23" t="n">
        <v>0.08</v>
      </c>
      <c r="R324" s="24" t="n">
        <v>7.25</v>
      </c>
      <c r="S324" s="23" t="n">
        <v>0.13</v>
      </c>
      <c r="T324" s="24" t="n">
        <v>66</v>
      </c>
      <c r="U324" s="25" t="n">
        <v>40</v>
      </c>
      <c r="V324" s="23"/>
      <c r="W324" s="23" t="n">
        <v>0.01</v>
      </c>
      <c r="X324" s="25"/>
      <c r="Y324" s="25" t="n">
        <v>2.4</v>
      </c>
      <c r="Z324" s="25" t="n">
        <v>3</v>
      </c>
      <c r="AA324" s="25"/>
      <c r="AB324" s="25" t="n">
        <v>0.02</v>
      </c>
      <c r="BD324" s="18" t="n">
        <v>0.55</v>
      </c>
      <c r="BE324" s="18" t="n">
        <v>0.1</v>
      </c>
      <c r="BF324" s="18" t="n">
        <v>1.9</v>
      </c>
      <c r="BG324" s="18" t="n">
        <v>11</v>
      </c>
      <c r="BH324" s="18"/>
      <c r="BI324" s="18" t="n">
        <v>0.03</v>
      </c>
      <c r="BJ324" s="18" t="n">
        <v>0.02</v>
      </c>
      <c r="BK324" s="18" t="n">
        <v>8.75</v>
      </c>
      <c r="BL324" s="18" t="n">
        <v>7</v>
      </c>
      <c r="BM324" s="18" t="n">
        <v>10</v>
      </c>
      <c r="BN324" s="18" t="n">
        <v>13</v>
      </c>
      <c r="BO324" s="18" t="n">
        <v>0.45</v>
      </c>
      <c r="XFD324" s="4"/>
    </row>
    <row r="325" s="35" customFormat="true" ht="13.8" hidden="false" customHeight="false" outlineLevel="0" collapsed="false">
      <c r="A325" s="66"/>
      <c r="B325" s="21" t="s">
        <v>85</v>
      </c>
      <c r="C325" s="15" t="s">
        <v>86</v>
      </c>
      <c r="D325" s="67" t="n">
        <v>200</v>
      </c>
      <c r="E325" s="21" t="n">
        <f aca="false">BD325*200/100</f>
        <v>2.16</v>
      </c>
      <c r="F325" s="21" t="n">
        <f aca="false">BE325*200/100</f>
        <v>2.28</v>
      </c>
      <c r="G325" s="21" t="n">
        <f aca="false">BF325*200/100</f>
        <v>13.96</v>
      </c>
      <c r="H325" s="21" t="n">
        <f aca="false">BG325*200/100</f>
        <v>94</v>
      </c>
      <c r="I325" s="21" t="n">
        <f aca="false">BH325*200/100</f>
        <v>0</v>
      </c>
      <c r="J325" s="21" t="n">
        <f aca="false">BI325*200/100</f>
        <v>0.1</v>
      </c>
      <c r="K325" s="21" t="n">
        <f aca="false">BJ325*200/100</f>
        <v>0.06</v>
      </c>
      <c r="L325" s="21" t="n">
        <f aca="false">BK325*200/100</f>
        <v>6.6</v>
      </c>
      <c r="M325" s="21" t="n">
        <f aca="false">BL325*200/100</f>
        <v>23.36</v>
      </c>
      <c r="N325" s="21" t="n">
        <f aca="false">BM325*200/100</f>
        <v>21.82</v>
      </c>
      <c r="O325" s="21" t="n">
        <f aca="false">BN325*200/100</f>
        <v>54.06</v>
      </c>
      <c r="P325" s="21" t="n">
        <f aca="false">BO325*200/100</f>
        <v>0.9</v>
      </c>
      <c r="BD325" s="21" t="n">
        <v>1.08</v>
      </c>
      <c r="BE325" s="67" t="n">
        <v>1.14</v>
      </c>
      <c r="BF325" s="21" t="n">
        <v>6.98</v>
      </c>
      <c r="BG325" s="67" t="n">
        <v>47</v>
      </c>
      <c r="BH325" s="21"/>
      <c r="BI325" s="67" t="n">
        <v>0.05</v>
      </c>
      <c r="BJ325" s="21" t="n">
        <v>0.03</v>
      </c>
      <c r="BK325" s="67" t="n">
        <v>3.3</v>
      </c>
      <c r="BL325" s="21" t="n">
        <v>11.68</v>
      </c>
      <c r="BM325" s="67" t="n">
        <v>10.91</v>
      </c>
      <c r="BN325" s="21" t="n">
        <v>27.03</v>
      </c>
      <c r="BO325" s="68" t="n">
        <v>0.45</v>
      </c>
      <c r="WXQ325" s="36"/>
      <c r="WXR325" s="36"/>
      <c r="WXS325" s="36"/>
      <c r="WXT325" s="36"/>
      <c r="WXU325" s="36"/>
      <c r="WXV325" s="36"/>
      <c r="WXW325" s="36"/>
      <c r="WXX325" s="36"/>
      <c r="WXY325" s="36"/>
      <c r="WXZ325" s="36"/>
      <c r="WYA325" s="36"/>
      <c r="WYB325" s="36"/>
      <c r="WYC325" s="36"/>
      <c r="WYD325" s="36"/>
      <c r="WYE325" s="36"/>
      <c r="WYF325" s="36"/>
      <c r="WYG325" s="36"/>
      <c r="WYH325" s="36"/>
      <c r="WYI325" s="36"/>
      <c r="WYJ325" s="36"/>
      <c r="WYK325" s="36"/>
      <c r="WYL325" s="36"/>
      <c r="WYM325" s="36"/>
      <c r="WYN325" s="36"/>
      <c r="WYO325" s="36"/>
      <c r="WYP325" s="36"/>
      <c r="WYQ325" s="36"/>
      <c r="WYR325" s="36"/>
      <c r="WYS325" s="36"/>
      <c r="WYT325" s="36"/>
      <c r="WYU325" s="36"/>
      <c r="WYV325" s="36"/>
      <c r="WYW325" s="36"/>
      <c r="WYX325" s="36"/>
      <c r="WYY325" s="36"/>
      <c r="WYZ325" s="36"/>
      <c r="WZA325" s="36"/>
      <c r="WZB325" s="36"/>
      <c r="WZC325" s="36"/>
      <c r="WZD325" s="36"/>
      <c r="WZE325" s="36"/>
      <c r="WZF325" s="36"/>
      <c r="WZG325" s="36"/>
      <c r="WZH325" s="36"/>
      <c r="WZI325" s="36"/>
      <c r="WZJ325" s="36"/>
      <c r="WZK325" s="36"/>
      <c r="WZL325" s="36"/>
      <c r="WZM325" s="36"/>
      <c r="WZN325" s="36"/>
      <c r="WZO325" s="36"/>
      <c r="WZP325" s="36"/>
      <c r="WZQ325" s="36"/>
      <c r="WZR325" s="36"/>
      <c r="WZS325" s="36"/>
      <c r="WZT325" s="36"/>
      <c r="WZU325" s="36"/>
      <c r="WZV325" s="36"/>
      <c r="WZW325" s="36"/>
      <c r="WZX325" s="36"/>
      <c r="WZY325" s="36"/>
      <c r="WZZ325" s="36"/>
      <c r="XAA325" s="36"/>
      <c r="XAB325" s="36"/>
      <c r="XAC325" s="36"/>
      <c r="XAD325" s="36"/>
      <c r="XAE325" s="36"/>
      <c r="XAF325" s="36"/>
      <c r="XAG325" s="36"/>
      <c r="XAH325" s="36"/>
      <c r="XAI325" s="36"/>
      <c r="XAJ325" s="36"/>
      <c r="XAK325" s="36"/>
      <c r="XAL325" s="36"/>
      <c r="XAM325" s="36"/>
      <c r="XAN325" s="36"/>
      <c r="XAO325" s="36"/>
      <c r="XAP325" s="36"/>
      <c r="XAQ325" s="36"/>
      <c r="XAR325" s="36"/>
      <c r="XAS325" s="36"/>
      <c r="XAT325" s="36"/>
      <c r="XAU325" s="36"/>
      <c r="XAV325" s="36"/>
      <c r="XAW325" s="36"/>
      <c r="XAX325" s="36"/>
      <c r="XAY325" s="36"/>
      <c r="XAZ325" s="36"/>
      <c r="XBA325" s="36"/>
      <c r="XBB325" s="36"/>
      <c r="XBC325" s="36"/>
      <c r="XBD325" s="36"/>
      <c r="XBE325" s="36"/>
      <c r="XBF325" s="36"/>
      <c r="XBG325" s="36"/>
      <c r="XBH325" s="36"/>
      <c r="XBI325" s="36"/>
      <c r="XBJ325" s="36"/>
      <c r="XBK325" s="36"/>
      <c r="XBL325" s="36"/>
      <c r="XBM325" s="36"/>
      <c r="XBN325" s="36"/>
      <c r="XBO325" s="36"/>
      <c r="XBP325" s="36"/>
      <c r="XBQ325" s="36"/>
      <c r="XBR325" s="36"/>
      <c r="XBS325" s="36"/>
      <c r="XBT325" s="36"/>
      <c r="XBU325" s="36"/>
      <c r="XBV325" s="36"/>
      <c r="XBW325" s="36"/>
      <c r="XBX325" s="36"/>
      <c r="XBY325" s="36"/>
      <c r="XBZ325" s="36"/>
      <c r="XCA325" s="37"/>
      <c r="XCB325" s="37"/>
      <c r="XCC325" s="37"/>
      <c r="XCD325" s="37"/>
      <c r="XCE325" s="37"/>
      <c r="XCF325" s="37"/>
      <c r="XCG325" s="37"/>
      <c r="XCH325" s="37"/>
      <c r="XCI325" s="37"/>
      <c r="XCJ325" s="37"/>
      <c r="XCK325" s="37"/>
      <c r="XCL325" s="37"/>
      <c r="XCM325" s="37"/>
      <c r="XCN325" s="37"/>
      <c r="XCO325" s="37"/>
      <c r="XCP325" s="37"/>
      <c r="XCQ325" s="37"/>
      <c r="XCR325" s="37"/>
      <c r="XCS325" s="37"/>
      <c r="XCT325" s="37"/>
      <c r="XCU325" s="37"/>
      <c r="XCV325" s="37"/>
      <c r="XCW325" s="37"/>
      <c r="XCX325" s="37"/>
      <c r="XCY325" s="37"/>
      <c r="XCZ325" s="37"/>
      <c r="XDA325" s="37"/>
      <c r="XDB325" s="37"/>
      <c r="XDC325" s="37"/>
      <c r="XDD325" s="37"/>
      <c r="XDE325" s="37"/>
      <c r="XDF325" s="37"/>
      <c r="XDG325" s="37"/>
      <c r="XDH325" s="37"/>
      <c r="XDI325" s="37"/>
      <c r="XDJ325" s="37"/>
      <c r="XDK325" s="37"/>
      <c r="XDL325" s="37"/>
      <c r="XDM325" s="37"/>
      <c r="XDN325" s="37"/>
      <c r="XDO325" s="37"/>
      <c r="XDP325" s="37"/>
      <c r="XDQ325" s="37"/>
      <c r="XDR325" s="37"/>
      <c r="XDS325" s="37"/>
      <c r="XDT325" s="37"/>
      <c r="XDU325" s="37"/>
      <c r="XDV325" s="37"/>
      <c r="XDW325" s="37"/>
      <c r="XDX325" s="37"/>
      <c r="XDY325" s="37"/>
      <c r="XDZ325" s="37"/>
      <c r="XEA325" s="37"/>
      <c r="XEB325" s="37"/>
      <c r="XEC325" s="37"/>
      <c r="XED325" s="37"/>
      <c r="XEE325" s="37"/>
      <c r="XEF325" s="37"/>
      <c r="XEG325" s="37"/>
      <c r="XEH325" s="37"/>
      <c r="XEI325" s="37"/>
      <c r="XEJ325" s="37"/>
      <c r="XEK325" s="37"/>
      <c r="XEL325" s="37"/>
      <c r="XEM325" s="37"/>
      <c r="XEN325" s="37"/>
      <c r="XEO325" s="37"/>
      <c r="XEP325" s="37"/>
      <c r="XEQ325" s="37"/>
      <c r="XER325" s="37"/>
      <c r="XES325" s="37"/>
      <c r="XET325" s="37"/>
      <c r="XEU325" s="37"/>
      <c r="XEV325" s="37"/>
      <c r="XEW325" s="37"/>
      <c r="XEX325" s="37"/>
      <c r="XEY325" s="37"/>
      <c r="XEZ325" s="37"/>
      <c r="XFA325" s="37"/>
      <c r="XFB325" s="37"/>
      <c r="XFC325" s="37"/>
      <c r="XFD325" s="4"/>
    </row>
    <row r="326" customFormat="false" ht="13.8" hidden="false" customHeight="false" outlineLevel="0" collapsed="false">
      <c r="A326" s="66"/>
      <c r="B326" s="18" t="s">
        <v>173</v>
      </c>
      <c r="C326" s="38" t="s">
        <v>246</v>
      </c>
      <c r="D326" s="20" t="n">
        <v>90</v>
      </c>
      <c r="E326" s="39" t="n">
        <v>9.57</v>
      </c>
      <c r="F326" s="39" t="n">
        <v>20.87</v>
      </c>
      <c r="G326" s="39" t="n">
        <v>2.6</v>
      </c>
      <c r="H326" s="39" t="n">
        <v>278.1</v>
      </c>
      <c r="I326" s="39"/>
      <c r="J326" s="39" t="n">
        <v>0.25</v>
      </c>
      <c r="K326" s="39" t="n">
        <v>0.08</v>
      </c>
      <c r="L326" s="39" t="n">
        <v>0.82</v>
      </c>
      <c r="M326" s="39" t="n">
        <v>18</v>
      </c>
      <c r="N326" s="39" t="n">
        <v>20.15</v>
      </c>
      <c r="O326" s="39" t="n">
        <v>115.75</v>
      </c>
      <c r="P326" s="39" t="n">
        <v>1.98</v>
      </c>
      <c r="Q326" s="40" t="n">
        <v>7.46</v>
      </c>
      <c r="R326" s="40" t="n">
        <v>8.29</v>
      </c>
      <c r="S326" s="40" t="n">
        <v>9.44</v>
      </c>
      <c r="T326" s="40" t="n">
        <v>142</v>
      </c>
      <c r="U326" s="40" t="n">
        <v>33</v>
      </c>
      <c r="V326" s="41" t="n">
        <v>0.05</v>
      </c>
      <c r="W326" s="41" t="n">
        <v>0.07</v>
      </c>
      <c r="X326" s="40" t="n">
        <v>0.41</v>
      </c>
      <c r="Y326" s="40" t="n">
        <v>23.65</v>
      </c>
      <c r="Z326" s="40" t="n">
        <v>16.5</v>
      </c>
      <c r="AA326" s="40" t="n">
        <v>83.14</v>
      </c>
      <c r="AB326" s="40" t="n">
        <v>0.68</v>
      </c>
    </row>
    <row r="327" customFormat="false" ht="13.8" hidden="false" customHeight="false" outlineLevel="0" collapsed="false">
      <c r="A327" s="66"/>
      <c r="B327" s="18" t="s">
        <v>45</v>
      </c>
      <c r="C327" s="38" t="s">
        <v>46</v>
      </c>
      <c r="D327" s="20" t="n">
        <v>150</v>
      </c>
      <c r="E327" s="39" t="n">
        <f aca="false">BD327*150/100</f>
        <v>2.865</v>
      </c>
      <c r="F327" s="39" t="n">
        <f aca="false">BE327*150/100</f>
        <v>4.32</v>
      </c>
      <c r="G327" s="39" t="n">
        <f aca="false">BF327*150/100</f>
        <v>23.01</v>
      </c>
      <c r="H327" s="39" t="n">
        <f aca="false">BG327*150/100</f>
        <v>141</v>
      </c>
      <c r="I327" s="39" t="n">
        <f aca="false">BH327*150/100</f>
        <v>0</v>
      </c>
      <c r="J327" s="39" t="n">
        <f aca="false">BI327*150/100</f>
        <v>0.15</v>
      </c>
      <c r="K327" s="39" t="n">
        <f aca="false">BJ327*150/100</f>
        <v>0.09</v>
      </c>
      <c r="L327" s="39" t="n">
        <f aca="false">BK327*150/100</f>
        <v>21</v>
      </c>
      <c r="M327" s="39" t="n">
        <f aca="false">BL327*150/100</f>
        <v>14.64</v>
      </c>
      <c r="N327" s="39" t="n">
        <f aca="false">BM327*150/100</f>
        <v>29.325</v>
      </c>
      <c r="O327" s="39" t="n">
        <f aca="false">BN327*150/100</f>
        <v>79.725</v>
      </c>
      <c r="P327" s="39" t="n">
        <f aca="false">BO327*150/100</f>
        <v>1.155</v>
      </c>
      <c r="BD327" s="39" t="n">
        <v>1.91</v>
      </c>
      <c r="BE327" s="39" t="n">
        <v>2.88</v>
      </c>
      <c r="BF327" s="39" t="n">
        <v>15.34</v>
      </c>
      <c r="BG327" s="39" t="n">
        <v>94</v>
      </c>
      <c r="BH327" s="39"/>
      <c r="BI327" s="39" t="n">
        <v>0.1</v>
      </c>
      <c r="BJ327" s="39" t="n">
        <v>0.06</v>
      </c>
      <c r="BK327" s="39" t="n">
        <v>14</v>
      </c>
      <c r="BL327" s="39" t="n">
        <v>9.76</v>
      </c>
      <c r="BM327" s="39" t="n">
        <v>19.55</v>
      </c>
      <c r="BN327" s="39" t="n">
        <v>53.15</v>
      </c>
      <c r="BO327" s="39" t="n">
        <v>0.77</v>
      </c>
      <c r="XCA327" s="2"/>
      <c r="XCB327" s="2"/>
      <c r="XCC327" s="2"/>
      <c r="XCD327" s="2"/>
      <c r="XCE327" s="2"/>
      <c r="XCF327" s="2"/>
      <c r="XCG327" s="2"/>
      <c r="XCH327" s="2"/>
      <c r="XCI327" s="2"/>
      <c r="XCJ327" s="2"/>
      <c r="XCK327" s="2"/>
      <c r="XCL327" s="2"/>
      <c r="XCM327" s="2"/>
      <c r="XCN327" s="2"/>
      <c r="XCO327" s="2"/>
      <c r="XCP327" s="2"/>
      <c r="XCQ327" s="2"/>
      <c r="XCR327" s="2"/>
      <c r="XCS327" s="2"/>
      <c r="XCT327" s="2"/>
      <c r="XCU327" s="2"/>
      <c r="XCV327" s="2"/>
      <c r="XCW327" s="2"/>
      <c r="XCX327" s="2"/>
      <c r="XCY327" s="2"/>
      <c r="XCZ327" s="2"/>
      <c r="XDA327" s="2"/>
      <c r="XDB327" s="2"/>
      <c r="XDC327" s="2"/>
      <c r="XDD327" s="2"/>
      <c r="XDE327" s="2"/>
      <c r="XDF327" s="2"/>
      <c r="XDG327" s="2"/>
      <c r="XDH327" s="2"/>
      <c r="XDI327" s="2"/>
      <c r="XDJ327" s="2"/>
      <c r="XDK327" s="2"/>
      <c r="XDL327" s="2"/>
      <c r="XDM327" s="2"/>
      <c r="XDN327" s="2"/>
      <c r="XDO327" s="2"/>
      <c r="XDP327" s="2"/>
      <c r="XDQ327" s="2"/>
      <c r="XDR327" s="2"/>
      <c r="XDS327" s="2"/>
      <c r="XDT327" s="2"/>
      <c r="XDU327" s="2"/>
      <c r="XDV327" s="2"/>
      <c r="XDW327" s="2"/>
      <c r="XDX327" s="2"/>
      <c r="XDY327" s="2"/>
      <c r="XDZ327" s="2"/>
      <c r="XEA327" s="2"/>
      <c r="XEB327" s="2"/>
      <c r="XEC327" s="2"/>
      <c r="XED327" s="2"/>
      <c r="XEE327" s="2"/>
      <c r="XEF327" s="2"/>
      <c r="XEG327" s="2"/>
      <c r="XEH327" s="2"/>
      <c r="XEI327" s="2"/>
      <c r="XEJ327" s="2"/>
      <c r="XEK327" s="2"/>
      <c r="XEL327" s="2"/>
      <c r="XEM327" s="2"/>
      <c r="XEN327" s="2"/>
      <c r="XEO327" s="2"/>
      <c r="XEP327" s="2"/>
      <c r="XEQ327" s="2"/>
      <c r="XER327" s="2"/>
      <c r="XES327" s="2"/>
      <c r="XET327" s="2"/>
      <c r="XEU327" s="2"/>
      <c r="XEV327" s="2"/>
      <c r="XEW327" s="2"/>
      <c r="XEX327" s="2"/>
      <c r="XEY327" s="2"/>
      <c r="XEZ327" s="2"/>
      <c r="XFA327" s="2"/>
      <c r="XFB327" s="2"/>
      <c r="XFC327" s="2"/>
    </row>
    <row r="328" customFormat="false" ht="13.8" hidden="false" customHeight="false" outlineLevel="0" collapsed="false">
      <c r="A328" s="66"/>
      <c r="B328" s="21" t="s">
        <v>31</v>
      </c>
      <c r="C328" s="26" t="s">
        <v>32</v>
      </c>
      <c r="D328" s="21" t="n">
        <v>25</v>
      </c>
      <c r="E328" s="27" t="n">
        <f aca="false">BD328*25/20</f>
        <v>1.7</v>
      </c>
      <c r="F328" s="27" t="n">
        <f aca="false">BE328*25/20</f>
        <v>0.3</v>
      </c>
      <c r="G328" s="27" t="n">
        <f aca="false">BF328*25/20</f>
        <v>8.4</v>
      </c>
      <c r="H328" s="27" t="n">
        <f aca="false">BG328*25/20</f>
        <v>42.7</v>
      </c>
      <c r="I328" s="27" t="n">
        <f aca="false">BH328*25/20</f>
        <v>0</v>
      </c>
      <c r="J328" s="27" t="n">
        <f aca="false">BI328*25/20</f>
        <v>0.0375</v>
      </c>
      <c r="K328" s="27" t="n">
        <f aca="false">BJ328*25/20</f>
        <v>0.025</v>
      </c>
      <c r="L328" s="27" t="n">
        <f aca="false">BK328*25/20</f>
        <v>0</v>
      </c>
      <c r="M328" s="27" t="n">
        <f aca="false">BL328*25/20</f>
        <v>11.2625</v>
      </c>
      <c r="N328" s="27" t="n">
        <f aca="false">BM328*25/20</f>
        <v>11.7625</v>
      </c>
      <c r="O328" s="27" t="n">
        <f aca="false">BN328*25/20</f>
        <v>37.675</v>
      </c>
      <c r="P328" s="27" t="n">
        <f aca="false">BO328*25/20</f>
        <v>0.9375</v>
      </c>
      <c r="Q328" s="27" t="n">
        <v>1.7</v>
      </c>
      <c r="R328" s="27" t="n">
        <v>0.3</v>
      </c>
      <c r="S328" s="27" t="n">
        <v>8.4</v>
      </c>
      <c r="T328" s="27" t="n">
        <v>42.7</v>
      </c>
      <c r="U328" s="27"/>
      <c r="V328" s="27" t="n">
        <v>0.04</v>
      </c>
      <c r="W328" s="27" t="n">
        <v>0.02</v>
      </c>
      <c r="X328" s="27"/>
      <c r="Y328" s="27" t="n">
        <v>11.26</v>
      </c>
      <c r="Z328" s="27" t="n">
        <v>11.76</v>
      </c>
      <c r="AA328" s="27" t="n">
        <v>37.68</v>
      </c>
      <c r="AB328" s="27" t="n">
        <v>0.94</v>
      </c>
      <c r="BD328" s="27" t="n">
        <v>1.36</v>
      </c>
      <c r="BE328" s="27" t="n">
        <v>0.24</v>
      </c>
      <c r="BF328" s="27" t="n">
        <v>6.72</v>
      </c>
      <c r="BG328" s="27" t="n">
        <v>34.16</v>
      </c>
      <c r="BH328" s="27"/>
      <c r="BI328" s="27" t="n">
        <v>0.03</v>
      </c>
      <c r="BJ328" s="27" t="n">
        <v>0.02</v>
      </c>
      <c r="BK328" s="27"/>
      <c r="BL328" s="27" t="n">
        <v>9.01</v>
      </c>
      <c r="BM328" s="27" t="n">
        <v>9.41</v>
      </c>
      <c r="BN328" s="27" t="n">
        <v>30.14</v>
      </c>
      <c r="BO328" s="27" t="n">
        <v>0.75</v>
      </c>
    </row>
    <row r="329" customFormat="false" ht="17.15" hidden="false" customHeight="true" outlineLevel="0" collapsed="false">
      <c r="A329" s="66"/>
      <c r="B329" s="21" t="s">
        <v>31</v>
      </c>
      <c r="C329" s="15" t="s">
        <v>33</v>
      </c>
      <c r="D329" s="21" t="n">
        <v>40</v>
      </c>
      <c r="E329" s="27" t="n">
        <f aca="false">BD329*40/40</f>
        <v>2.96</v>
      </c>
      <c r="F329" s="27" t="n">
        <f aca="false">BE329*40/40</f>
        <v>0.36</v>
      </c>
      <c r="G329" s="27" t="n">
        <f aca="false">BF329*40/40</f>
        <v>21.1</v>
      </c>
      <c r="H329" s="27" t="n">
        <f aca="false">BG329*40/40</f>
        <v>93.78</v>
      </c>
      <c r="I329" s="27" t="n">
        <f aca="false">BH329*40/40</f>
        <v>0</v>
      </c>
      <c r="J329" s="27" t="n">
        <f aca="false">BI329*40/40</f>
        <v>0</v>
      </c>
      <c r="K329" s="27" t="n">
        <f aca="false">BJ329*40/40</f>
        <v>0.02</v>
      </c>
      <c r="L329" s="27" t="n">
        <f aca="false">BK329*40/40</f>
        <v>0</v>
      </c>
      <c r="M329" s="27" t="n">
        <f aca="false">BL329*40/40</f>
        <v>8</v>
      </c>
      <c r="N329" s="27" t="n">
        <f aca="false">BM329*40/40</f>
        <v>5.6</v>
      </c>
      <c r="O329" s="27" t="n">
        <f aca="false">BN329*40/40</f>
        <v>26</v>
      </c>
      <c r="P329" s="27" t="n">
        <f aca="false">BO329*40/40</f>
        <v>0.44</v>
      </c>
      <c r="Q329" s="27" t="n">
        <v>3.03</v>
      </c>
      <c r="R329" s="27" t="n">
        <v>0.36</v>
      </c>
      <c r="S329" s="27" t="n">
        <v>19.64</v>
      </c>
      <c r="T329" s="27" t="n">
        <v>93.77</v>
      </c>
      <c r="U329" s="27"/>
      <c r="V329" s="27"/>
      <c r="W329" s="27" t="n">
        <v>0.013</v>
      </c>
      <c r="X329" s="27"/>
      <c r="Y329" s="27" t="n">
        <v>8</v>
      </c>
      <c r="Z329" s="27" t="n">
        <v>5.6</v>
      </c>
      <c r="AA329" s="27" t="n">
        <v>26</v>
      </c>
      <c r="AB329" s="27" t="n">
        <v>0.44</v>
      </c>
      <c r="AC329" s="27" t="n">
        <v>3</v>
      </c>
      <c r="AD329" s="27" t="n">
        <f aca="false">AP329*40/40</f>
        <v>0</v>
      </c>
      <c r="AE329" s="27" t="n">
        <f aca="false">AQ329*40/40</f>
        <v>0</v>
      </c>
      <c r="AF329" s="27" t="n">
        <f aca="false">AR329*40/40</f>
        <v>0</v>
      </c>
      <c r="AG329" s="27" t="n">
        <f aca="false">AS329*40/40</f>
        <v>0</v>
      </c>
      <c r="AH329" s="27" t="n">
        <f aca="false">AT329*40/40</f>
        <v>0</v>
      </c>
      <c r="AI329" s="27" t="n">
        <f aca="false">AU329*40/40</f>
        <v>0</v>
      </c>
      <c r="AJ329" s="27" t="n">
        <f aca="false">AV329*40/40</f>
        <v>0</v>
      </c>
      <c r="AK329" s="27" t="n">
        <f aca="false">AW329*40/40</f>
        <v>0</v>
      </c>
      <c r="AL329" s="27" t="n">
        <f aca="false">AX329*40/40</f>
        <v>0</v>
      </c>
      <c r="AM329" s="27" t="n">
        <f aca="false">AY329*40/40</f>
        <v>0</v>
      </c>
      <c r="AN329" s="27" t="n">
        <f aca="false">AZ329*40/40</f>
        <v>0</v>
      </c>
      <c r="BD329" s="27" t="n">
        <v>2.96</v>
      </c>
      <c r="BE329" s="27" t="n">
        <v>0.36</v>
      </c>
      <c r="BF329" s="27" t="n">
        <v>21.1</v>
      </c>
      <c r="BG329" s="27" t="n">
        <v>93.78</v>
      </c>
      <c r="BH329" s="27"/>
      <c r="BI329" s="27"/>
      <c r="BJ329" s="27" t="n">
        <v>0.02</v>
      </c>
      <c r="BK329" s="27"/>
      <c r="BL329" s="27" t="n">
        <v>8</v>
      </c>
      <c r="BM329" s="27" t="n">
        <v>5.6</v>
      </c>
      <c r="BN329" s="27" t="n">
        <v>26</v>
      </c>
      <c r="BO329" s="27" t="n">
        <v>0.44</v>
      </c>
      <c r="WAQ329" s="2"/>
      <c r="WAR329" s="2"/>
      <c r="WAS329" s="2"/>
      <c r="WAT329" s="2"/>
      <c r="WAU329" s="2"/>
      <c r="WAV329" s="2"/>
      <c r="WAW329" s="2"/>
      <c r="WAX329" s="2"/>
      <c r="WAY329" s="2"/>
      <c r="WAZ329" s="2"/>
      <c r="WBA329" s="2"/>
      <c r="WBB329" s="2"/>
      <c r="WBC329" s="2"/>
      <c r="WBD329" s="2"/>
      <c r="WBE329" s="2"/>
      <c r="WBF329" s="2"/>
      <c r="WBG329" s="2"/>
      <c r="WBH329" s="2"/>
      <c r="WBI329" s="2"/>
      <c r="WBJ329" s="2"/>
      <c r="WBK329" s="2"/>
      <c r="WBL329" s="2"/>
      <c r="WBM329" s="2"/>
      <c r="WBN329" s="2"/>
      <c r="WBO329" s="2"/>
      <c r="WBP329" s="2"/>
      <c r="WBQ329" s="2"/>
      <c r="WBR329" s="2"/>
      <c r="WBS329" s="2"/>
      <c r="WBT329" s="2"/>
      <c r="WBU329" s="2"/>
      <c r="WBV329" s="2"/>
      <c r="WBW329" s="2"/>
      <c r="WBX329" s="2"/>
      <c r="WBY329" s="2"/>
      <c r="WBZ329" s="2"/>
      <c r="WCA329" s="2"/>
      <c r="WCB329" s="2"/>
      <c r="WCC329" s="2"/>
      <c r="WCD329" s="2"/>
      <c r="WCE329" s="2"/>
      <c r="WCF329" s="2"/>
      <c r="WCG329" s="2"/>
      <c r="WCH329" s="2"/>
      <c r="WCI329" s="2"/>
      <c r="WCJ329" s="2"/>
      <c r="WCK329" s="2"/>
      <c r="WCL329" s="2"/>
      <c r="WCM329" s="2"/>
      <c r="WCN329" s="2"/>
      <c r="WCO329" s="2"/>
      <c r="WCP329" s="2"/>
      <c r="WCQ329" s="2"/>
      <c r="WCR329" s="2"/>
      <c r="WCS329" s="2"/>
      <c r="WCT329" s="2"/>
      <c r="WCU329" s="2"/>
      <c r="WCV329" s="2"/>
      <c r="WCW329" s="2"/>
      <c r="WCX329" s="2"/>
      <c r="WCY329" s="2"/>
      <c r="WCZ329" s="2"/>
      <c r="WDA329" s="2"/>
      <c r="WDB329" s="2"/>
      <c r="WDC329" s="2"/>
      <c r="WDD329" s="2"/>
      <c r="WDE329" s="2"/>
      <c r="WDF329" s="2"/>
      <c r="WDG329" s="2"/>
      <c r="WDH329" s="2"/>
      <c r="WDI329" s="2"/>
      <c r="WDJ329" s="2"/>
      <c r="WDK329" s="2"/>
      <c r="WDL329" s="2"/>
      <c r="WDM329" s="2"/>
      <c r="WDN329" s="2"/>
      <c r="WDO329" s="2"/>
      <c r="WDP329" s="2"/>
      <c r="WDQ329" s="2"/>
      <c r="WDR329" s="2"/>
      <c r="WDS329" s="2"/>
      <c r="WDT329" s="2"/>
      <c r="WDU329" s="2"/>
      <c r="WDV329" s="2"/>
      <c r="WDW329" s="2"/>
      <c r="WDX329" s="2"/>
      <c r="WDY329" s="2"/>
      <c r="WDZ329" s="2"/>
      <c r="WEA329" s="2"/>
      <c r="WEB329" s="2"/>
      <c r="WEC329" s="2"/>
      <c r="WED329" s="2"/>
      <c r="WEE329" s="2"/>
      <c r="WEF329" s="2"/>
      <c r="WEG329" s="2"/>
      <c r="WEH329" s="2"/>
      <c r="WEI329" s="2"/>
      <c r="WEJ329" s="2"/>
      <c r="WEK329" s="2"/>
      <c r="WEL329" s="2"/>
      <c r="WEM329" s="2"/>
      <c r="WEN329" s="2"/>
      <c r="WEO329" s="2"/>
      <c r="WEP329" s="2"/>
      <c r="WEQ329" s="2"/>
      <c r="WER329" s="2"/>
      <c r="WES329" s="2"/>
      <c r="WET329" s="2"/>
      <c r="WEU329" s="2"/>
      <c r="WEV329" s="2"/>
      <c r="WEW329" s="2"/>
      <c r="WEX329" s="2"/>
      <c r="WEY329" s="2"/>
      <c r="WEZ329" s="2"/>
      <c r="WFA329" s="2"/>
      <c r="WFB329" s="2"/>
      <c r="WFC329" s="2"/>
      <c r="WFD329" s="2"/>
      <c r="WFE329" s="2"/>
      <c r="WFF329" s="2"/>
      <c r="WFG329" s="2"/>
      <c r="WFH329" s="2"/>
      <c r="WFI329" s="2"/>
      <c r="WFJ329" s="2"/>
      <c r="WFK329" s="2"/>
      <c r="WFL329" s="2"/>
      <c r="WFM329" s="2"/>
      <c r="WFN329" s="2"/>
      <c r="WFO329" s="2"/>
      <c r="WFP329" s="2"/>
      <c r="WFQ329" s="2"/>
      <c r="WFR329" s="2"/>
      <c r="WFS329" s="2"/>
      <c r="WFT329" s="2"/>
      <c r="WFU329" s="2"/>
      <c r="WFV329" s="2"/>
      <c r="WFW329" s="2"/>
      <c r="WFX329" s="2"/>
      <c r="WFY329" s="2"/>
      <c r="WFZ329" s="2"/>
      <c r="WGA329" s="2"/>
      <c r="WGB329" s="2"/>
      <c r="WGC329" s="2"/>
      <c r="WGD329" s="2"/>
      <c r="WGE329" s="2"/>
      <c r="WGF329" s="2"/>
      <c r="WGG329" s="2"/>
      <c r="WGH329" s="2"/>
      <c r="WGI329" s="2"/>
      <c r="WGJ329" s="2"/>
      <c r="WGK329" s="2"/>
      <c r="WGL329" s="2"/>
      <c r="WGM329" s="2"/>
      <c r="WGN329" s="2"/>
      <c r="WGO329" s="2"/>
      <c r="WGP329" s="2"/>
      <c r="WGQ329" s="2"/>
      <c r="WGR329" s="2"/>
      <c r="WGS329" s="2"/>
      <c r="WGT329" s="2"/>
      <c r="WGU329" s="2"/>
      <c r="WGV329" s="2"/>
      <c r="WGW329" s="2"/>
      <c r="WGX329" s="2"/>
      <c r="WGY329" s="2"/>
      <c r="WGZ329" s="2"/>
      <c r="WHA329" s="2"/>
      <c r="WHB329" s="2"/>
      <c r="WHC329" s="2"/>
      <c r="WHD329" s="2"/>
      <c r="WHE329" s="2"/>
      <c r="WHF329" s="2"/>
      <c r="WHG329" s="2"/>
      <c r="WHH329" s="2"/>
      <c r="WHI329" s="2"/>
      <c r="WHJ329" s="2"/>
      <c r="WHK329" s="2"/>
      <c r="WHL329" s="2"/>
      <c r="WHM329" s="2"/>
      <c r="WHN329" s="2"/>
      <c r="WHO329" s="2"/>
      <c r="WHP329" s="2"/>
      <c r="WHQ329" s="2"/>
      <c r="WHR329" s="2"/>
      <c r="WHS329" s="2"/>
      <c r="WHT329" s="2"/>
      <c r="WHU329" s="2"/>
      <c r="WHV329" s="2"/>
      <c r="WHW329" s="2"/>
      <c r="WHX329" s="2"/>
      <c r="WHY329" s="2"/>
      <c r="WHZ329" s="2"/>
      <c r="WIA329" s="2"/>
      <c r="WIB329" s="2"/>
      <c r="WIC329" s="2"/>
      <c r="WID329" s="2"/>
      <c r="WIE329" s="2"/>
      <c r="WIF329" s="2"/>
      <c r="WIG329" s="2"/>
      <c r="WIH329" s="2"/>
      <c r="WII329" s="2"/>
      <c r="WIJ329" s="2"/>
      <c r="WIK329" s="2"/>
      <c r="WIL329" s="2"/>
      <c r="WIM329" s="2"/>
      <c r="WIN329" s="2"/>
      <c r="WIO329" s="2"/>
      <c r="WIP329" s="2"/>
      <c r="WIQ329" s="2"/>
      <c r="WIR329" s="2"/>
      <c r="WIS329" s="2"/>
      <c r="WIT329" s="2"/>
      <c r="WIU329" s="2"/>
      <c r="WIV329" s="2"/>
      <c r="WIW329" s="2"/>
      <c r="WIX329" s="2"/>
      <c r="WIY329" s="2"/>
      <c r="WIZ329" s="2"/>
      <c r="WJA329" s="2"/>
      <c r="WJB329" s="2"/>
      <c r="WJC329" s="2"/>
      <c r="WJD329" s="2"/>
      <c r="WJE329" s="2"/>
      <c r="WJF329" s="2"/>
      <c r="WJG329" s="2"/>
      <c r="WJH329" s="2"/>
      <c r="WJI329" s="2"/>
      <c r="WJJ329" s="2"/>
      <c r="WJK329" s="2"/>
      <c r="WJL329" s="2"/>
      <c r="WJM329" s="2"/>
      <c r="WJN329" s="2"/>
      <c r="WJO329" s="2"/>
      <c r="WJP329" s="2"/>
      <c r="WJQ329" s="2"/>
      <c r="WJR329" s="2"/>
      <c r="WJS329" s="2"/>
      <c r="WJT329" s="2"/>
      <c r="WJU329" s="2"/>
      <c r="WJV329" s="2"/>
      <c r="WJW329" s="2"/>
      <c r="WJX329" s="2"/>
      <c r="WJY329" s="2"/>
      <c r="WJZ329" s="2"/>
      <c r="WKA329" s="2"/>
      <c r="WKB329" s="2"/>
      <c r="WKC329" s="2"/>
      <c r="WKD329" s="2"/>
      <c r="WKE329" s="2"/>
      <c r="WKF329" s="2"/>
      <c r="WKG329" s="2"/>
      <c r="WKH329" s="2"/>
      <c r="WKI329" s="2"/>
      <c r="WKJ329" s="2"/>
      <c r="WKK329" s="2"/>
      <c r="WKL329" s="2"/>
      <c r="WKM329" s="2"/>
      <c r="WKN329" s="2"/>
      <c r="WKO329" s="2"/>
      <c r="WKP329" s="2"/>
      <c r="WKQ329" s="2"/>
      <c r="WKR329" s="2"/>
      <c r="WKS329" s="2"/>
      <c r="WKT329" s="2"/>
      <c r="WKU329" s="2"/>
      <c r="WKV329" s="2"/>
      <c r="WKW329" s="2"/>
      <c r="WKX329" s="2"/>
      <c r="WKY329" s="2"/>
      <c r="WKZ329" s="2"/>
      <c r="WLA329" s="2"/>
      <c r="WLB329" s="2"/>
      <c r="WLC329" s="2"/>
      <c r="WLD329" s="2"/>
      <c r="WLE329" s="2"/>
      <c r="WLF329" s="2"/>
      <c r="WLG329" s="2"/>
      <c r="WLH329" s="2"/>
      <c r="WLI329" s="2"/>
      <c r="WLJ329" s="2"/>
      <c r="WLK329" s="2"/>
      <c r="WLL329" s="2"/>
      <c r="WLM329" s="2"/>
      <c r="WLN329" s="2"/>
      <c r="WLO329" s="2"/>
      <c r="WLP329" s="2"/>
      <c r="WLQ329" s="2"/>
      <c r="WLR329" s="2"/>
      <c r="WLS329" s="2"/>
      <c r="WLT329" s="2"/>
      <c r="WLU329" s="2"/>
      <c r="WLV329" s="2"/>
      <c r="WLW329" s="2"/>
      <c r="WLX329" s="2"/>
      <c r="WLY329" s="2"/>
      <c r="WLZ329" s="2"/>
      <c r="WMA329" s="2"/>
      <c r="WMB329" s="2"/>
      <c r="WMC329" s="2"/>
      <c r="WMD329" s="2"/>
      <c r="WME329" s="2"/>
      <c r="WMF329" s="2"/>
      <c r="WMG329" s="2"/>
      <c r="WMH329" s="2"/>
      <c r="WMI329" s="2"/>
      <c r="WMJ329" s="2"/>
      <c r="WMK329" s="2"/>
      <c r="WML329" s="2"/>
      <c r="WMM329" s="2"/>
      <c r="WMN329" s="2"/>
      <c r="WMO329" s="2"/>
      <c r="WMP329" s="2"/>
      <c r="WMQ329" s="2"/>
      <c r="WMR329" s="2"/>
      <c r="WMS329" s="2"/>
      <c r="WMT329" s="2"/>
      <c r="WMU329" s="2"/>
      <c r="WMV329" s="2"/>
      <c r="WMW329" s="2"/>
      <c r="WMX329" s="2"/>
      <c r="WMY329" s="2"/>
      <c r="WMZ329" s="2"/>
      <c r="WNA329" s="2"/>
      <c r="WNB329" s="2"/>
      <c r="WNC329" s="2"/>
      <c r="WND329" s="2"/>
      <c r="WNE329" s="2"/>
      <c r="WNF329" s="2"/>
      <c r="WNG329" s="2"/>
      <c r="WNH329" s="2"/>
      <c r="WNI329" s="2"/>
      <c r="WNJ329" s="2"/>
      <c r="WNK329" s="2"/>
      <c r="WNL329" s="2"/>
      <c r="WNM329" s="2"/>
      <c r="WNN329" s="2"/>
      <c r="WNO329" s="2"/>
      <c r="WNP329" s="2"/>
      <c r="WNQ329" s="2"/>
      <c r="WNR329" s="2"/>
      <c r="WNS329" s="2"/>
      <c r="WNT329" s="2"/>
      <c r="WNU329" s="2"/>
      <c r="WNV329" s="2"/>
      <c r="WNW329" s="2"/>
      <c r="WNX329" s="2"/>
      <c r="WNY329" s="2"/>
      <c r="WNZ329" s="2"/>
      <c r="WOA329" s="2"/>
      <c r="WOB329" s="2"/>
      <c r="WOC329" s="2"/>
      <c r="WOD329" s="2"/>
      <c r="WOE329" s="2"/>
      <c r="WOF329" s="2"/>
      <c r="WOG329" s="2"/>
      <c r="WOH329" s="2"/>
      <c r="WOI329" s="2"/>
      <c r="WOJ329" s="2"/>
      <c r="WOK329" s="2"/>
      <c r="WOL329" s="2"/>
      <c r="WOM329" s="2"/>
      <c r="WRG329" s="4"/>
      <c r="WRH329" s="4"/>
      <c r="WRI329" s="4"/>
      <c r="WRJ329" s="4"/>
      <c r="WRK329" s="4"/>
      <c r="WRL329" s="4"/>
      <c r="WRM329" s="4"/>
      <c r="WRN329" s="4"/>
      <c r="WRO329" s="4"/>
      <c r="WRP329" s="4"/>
      <c r="WRQ329" s="4"/>
      <c r="WRR329" s="4"/>
      <c r="WRS329" s="4"/>
      <c r="WRT329" s="4"/>
      <c r="WRU329" s="4"/>
      <c r="WRV329" s="4"/>
      <c r="WRW329" s="4"/>
      <c r="WRX329" s="4"/>
      <c r="WRY329" s="4"/>
      <c r="WRZ329" s="4"/>
      <c r="WSA329" s="4"/>
      <c r="WSB329" s="4"/>
      <c r="WSC329" s="4"/>
      <c r="WSD329" s="4"/>
      <c r="WSE329" s="4"/>
      <c r="WSF329" s="4"/>
      <c r="WSG329" s="4"/>
      <c r="WSH329" s="4"/>
      <c r="WSI329" s="4"/>
      <c r="WSJ329" s="4"/>
      <c r="WSK329" s="4"/>
      <c r="WSL329" s="4"/>
      <c r="WSM329" s="4"/>
      <c r="WSN329" s="4"/>
      <c r="WSO329" s="4"/>
      <c r="WSP329" s="4"/>
      <c r="WSQ329" s="4"/>
      <c r="WSR329" s="4"/>
      <c r="WSS329" s="4"/>
      <c r="WST329" s="4"/>
      <c r="WSU329" s="4"/>
      <c r="WSV329" s="4"/>
      <c r="WSW329" s="4"/>
      <c r="WSX329" s="4"/>
      <c r="WSY329" s="4"/>
      <c r="WSZ329" s="4"/>
      <c r="WTA329" s="4"/>
      <c r="WTB329" s="4"/>
      <c r="WTC329" s="4"/>
      <c r="WTD329" s="4"/>
      <c r="WTE329" s="4"/>
      <c r="WTF329" s="4"/>
      <c r="WTG329" s="4"/>
      <c r="WTH329" s="4"/>
      <c r="WTI329" s="4"/>
      <c r="WTJ329" s="4"/>
      <c r="WTK329" s="4"/>
      <c r="WTL329" s="4"/>
      <c r="WTM329" s="4"/>
      <c r="WTN329" s="4"/>
      <c r="WTO329" s="4"/>
      <c r="WTP329" s="4"/>
      <c r="WTQ329" s="4"/>
      <c r="WTR329" s="4"/>
      <c r="WTS329" s="4"/>
      <c r="WTT329" s="4"/>
      <c r="WTU329" s="4"/>
      <c r="WTV329" s="4"/>
      <c r="WTW329" s="4"/>
      <c r="WTX329" s="4"/>
      <c r="WTY329" s="4"/>
      <c r="WTZ329" s="4"/>
      <c r="WUA329" s="4"/>
      <c r="WUB329" s="4"/>
      <c r="WUC329" s="4"/>
      <c r="WUD329" s="4"/>
      <c r="WUE329" s="4"/>
      <c r="WUF329" s="4"/>
      <c r="WUG329" s="4"/>
      <c r="WUH329" s="4"/>
      <c r="WUI329" s="4"/>
      <c r="WUJ329" s="4"/>
      <c r="WUK329" s="4"/>
      <c r="WUL329" s="4"/>
      <c r="WUM329" s="4"/>
      <c r="WUN329" s="4"/>
      <c r="WUO329" s="4"/>
      <c r="WUP329" s="4"/>
      <c r="WUQ329" s="4"/>
      <c r="WUR329" s="4"/>
      <c r="WUS329" s="4"/>
      <c r="WUT329" s="4"/>
      <c r="WUU329" s="4"/>
      <c r="WUV329" s="4"/>
      <c r="WUW329" s="4"/>
      <c r="WUX329" s="4"/>
      <c r="WUY329" s="4"/>
      <c r="WUZ329" s="4"/>
      <c r="WVA329" s="4"/>
      <c r="WVB329" s="4"/>
      <c r="WVC329" s="4"/>
      <c r="WVD329" s="4"/>
      <c r="WVE329" s="4"/>
      <c r="WVF329" s="4"/>
      <c r="WVG329" s="4"/>
      <c r="WVH329" s="4"/>
      <c r="WVI329" s="4"/>
      <c r="WVJ329" s="4"/>
      <c r="WVK329" s="4"/>
      <c r="WVL329" s="4"/>
      <c r="WVM329" s="4"/>
      <c r="WVN329" s="4"/>
      <c r="WVO329" s="4"/>
      <c r="WVP329" s="4"/>
      <c r="WVQ329" s="4"/>
      <c r="WVR329" s="4"/>
      <c r="WVS329" s="4"/>
      <c r="WVT329" s="4"/>
      <c r="WVU329" s="4"/>
      <c r="WVV329" s="4"/>
      <c r="WVW329" s="4"/>
      <c r="WVX329" s="4"/>
      <c r="WVY329" s="4"/>
      <c r="WVZ329" s="4"/>
      <c r="WWA329" s="4"/>
      <c r="WWB329" s="4"/>
      <c r="WWC329" s="4"/>
      <c r="WWD329" s="4"/>
      <c r="WWE329" s="4"/>
      <c r="WWF329" s="4"/>
      <c r="WWG329" s="4"/>
      <c r="WWH329" s="4"/>
      <c r="WWI329" s="4"/>
      <c r="WWJ329" s="4"/>
      <c r="WWK329" s="4"/>
      <c r="WWL329" s="4"/>
      <c r="WWM329" s="4"/>
      <c r="WWN329" s="4"/>
      <c r="WWO329" s="4"/>
      <c r="WWP329" s="4"/>
      <c r="WWQ329" s="4"/>
      <c r="WWR329" s="4"/>
      <c r="WWS329" s="4"/>
      <c r="WWT329" s="4"/>
      <c r="WWU329" s="4"/>
      <c r="WWV329" s="4"/>
      <c r="WWW329" s="4"/>
      <c r="WWX329" s="4"/>
      <c r="WWY329" s="4"/>
      <c r="WWZ329" s="4"/>
      <c r="WXA329" s="4"/>
      <c r="WXB329" s="4"/>
      <c r="WXC329" s="4"/>
      <c r="WXD329" s="4"/>
      <c r="WXE329" s="4"/>
      <c r="WXF329" s="4"/>
      <c r="WXG329" s="4"/>
      <c r="WXH329" s="4"/>
      <c r="WXI329" s="4"/>
      <c r="WXJ329" s="4"/>
      <c r="WXK329" s="4"/>
      <c r="WXL329" s="4"/>
      <c r="WXM329" s="4"/>
      <c r="WXN329" s="4"/>
      <c r="WXO329" s="4"/>
      <c r="WXP329" s="4"/>
      <c r="WXQ329" s="4"/>
      <c r="WXR329" s="4"/>
      <c r="WXS329" s="4"/>
      <c r="WXT329" s="4"/>
      <c r="WXU329" s="4"/>
      <c r="WXV329" s="4"/>
      <c r="WXW329" s="4"/>
      <c r="WXX329" s="4"/>
      <c r="WXY329" s="4"/>
      <c r="WXZ329" s="4"/>
      <c r="WYA329" s="4"/>
      <c r="WYB329" s="4"/>
      <c r="WYC329" s="4"/>
      <c r="WYD329" s="4"/>
      <c r="WYE329" s="4"/>
      <c r="WYF329" s="4"/>
      <c r="WYG329" s="4"/>
      <c r="WYH329" s="4"/>
      <c r="WYI329" s="4"/>
      <c r="WYJ329" s="4"/>
      <c r="WYK329" s="4"/>
      <c r="WYL329" s="4"/>
      <c r="WYM329" s="4"/>
      <c r="WYN329" s="4"/>
      <c r="WYO329" s="4"/>
      <c r="WYP329" s="4"/>
      <c r="WYQ329" s="4"/>
      <c r="WYR329" s="4"/>
      <c r="WYS329" s="4"/>
      <c r="WYT329" s="4"/>
      <c r="WYU329" s="4"/>
      <c r="WYV329" s="4"/>
      <c r="WYW329" s="4"/>
      <c r="WYX329" s="4"/>
      <c r="WYY329" s="4"/>
      <c r="WYZ329" s="4"/>
      <c r="WZA329" s="4"/>
      <c r="WZB329" s="4"/>
      <c r="WZC329" s="4"/>
      <c r="WZD329" s="4"/>
      <c r="WZE329" s="4"/>
      <c r="WZF329" s="4"/>
      <c r="WZG329" s="4"/>
      <c r="WZH329" s="4"/>
      <c r="WZI329" s="4"/>
      <c r="WZJ329" s="4"/>
      <c r="WZK329" s="4"/>
      <c r="WZL329" s="4"/>
      <c r="WZM329" s="4"/>
      <c r="WZN329" s="4"/>
      <c r="WZO329" s="4"/>
      <c r="WZP329" s="4"/>
      <c r="WZQ329" s="4"/>
      <c r="WZR329" s="4"/>
      <c r="WZS329" s="4"/>
      <c r="WZT329" s="4"/>
      <c r="WZU329" s="4"/>
      <c r="WZV329" s="4"/>
      <c r="WZW329" s="4"/>
      <c r="WZX329" s="4"/>
      <c r="WZY329" s="4"/>
      <c r="WZZ329" s="4"/>
      <c r="XAA329" s="4"/>
      <c r="XAB329" s="4"/>
      <c r="XAC329" s="4"/>
      <c r="XAD329" s="4"/>
      <c r="XAE329" s="4"/>
      <c r="XAF329" s="4"/>
      <c r="XAG329" s="4"/>
      <c r="XAH329" s="4"/>
      <c r="XAI329" s="4"/>
      <c r="XAJ329" s="4"/>
      <c r="XAK329" s="4"/>
      <c r="XAL329" s="4"/>
      <c r="XAM329" s="4"/>
      <c r="XAN329" s="4"/>
      <c r="XAO329" s="4"/>
      <c r="XAP329" s="4"/>
      <c r="XAQ329" s="4"/>
      <c r="XAR329" s="4"/>
      <c r="XAS329" s="4"/>
      <c r="XAT329" s="4"/>
      <c r="XAU329" s="4"/>
      <c r="XAV329" s="4"/>
      <c r="XAW329" s="4"/>
      <c r="XAX329" s="4"/>
      <c r="XAY329" s="4"/>
      <c r="XAZ329" s="4"/>
      <c r="XBA329" s="4"/>
      <c r="XBB329" s="4"/>
      <c r="XBC329" s="4"/>
      <c r="XBD329" s="4"/>
      <c r="XBE329" s="4"/>
      <c r="XBF329" s="4"/>
      <c r="XBG329" s="4"/>
      <c r="XBH329" s="4"/>
      <c r="XBI329" s="4"/>
      <c r="XBJ329" s="4"/>
      <c r="XBK329" s="4"/>
      <c r="XBL329" s="4"/>
      <c r="XBM329" s="4"/>
      <c r="XBN329" s="4"/>
      <c r="XBO329" s="4"/>
      <c r="XBP329" s="4"/>
      <c r="XBQ329" s="4"/>
      <c r="XBR329" s="4"/>
      <c r="XBS329" s="4"/>
      <c r="XBT329" s="4"/>
      <c r="XBU329" s="4"/>
      <c r="XBV329" s="4"/>
      <c r="XBW329" s="4"/>
      <c r="XBX329" s="4"/>
      <c r="XBY329" s="4"/>
      <c r="XBZ329" s="4"/>
      <c r="XCA329" s="4"/>
      <c r="XCB329" s="4"/>
      <c r="XCC329" s="4"/>
      <c r="XCD329" s="4"/>
      <c r="XCE329" s="4"/>
      <c r="XCF329" s="4"/>
      <c r="XCG329" s="4"/>
      <c r="XCH329" s="4"/>
      <c r="XCI329" s="4"/>
      <c r="XCJ329" s="4"/>
      <c r="XCK329" s="4"/>
      <c r="XCL329" s="4"/>
      <c r="XCM329" s="4"/>
      <c r="XCN329" s="4"/>
      <c r="XCO329" s="4"/>
      <c r="XCP329" s="4"/>
      <c r="XCQ329" s="4"/>
      <c r="XCR329" s="4"/>
      <c r="XCS329" s="4"/>
      <c r="XCT329" s="4"/>
      <c r="XCU329" s="4"/>
      <c r="XCV329" s="4"/>
      <c r="XCW329" s="4"/>
      <c r="XCX329" s="4"/>
      <c r="XCY329" s="4"/>
      <c r="XCZ329" s="4"/>
      <c r="XDA329" s="4"/>
      <c r="XDB329" s="4"/>
      <c r="XDC329" s="4"/>
      <c r="XDD329" s="4"/>
      <c r="XDE329" s="4"/>
      <c r="XDF329" s="4"/>
      <c r="XDG329" s="4"/>
      <c r="XDH329" s="4"/>
      <c r="XDI329" s="4"/>
      <c r="XDJ329" s="4"/>
      <c r="XDK329" s="4"/>
      <c r="XDL329" s="4"/>
      <c r="XDM329" s="4"/>
      <c r="XDN329" s="4"/>
      <c r="XDO329" s="4"/>
      <c r="XDP329" s="4"/>
      <c r="XDQ329" s="4"/>
      <c r="XDR329" s="4"/>
      <c r="XDS329" s="4"/>
      <c r="XDT329" s="4"/>
      <c r="XDU329" s="4"/>
      <c r="XDV329" s="4"/>
      <c r="XDW329" s="4"/>
      <c r="XDX329" s="4"/>
      <c r="XDY329" s="4"/>
      <c r="XDZ329" s="4"/>
      <c r="XEA329" s="4"/>
      <c r="XEB329" s="4"/>
      <c r="XEC329" s="4"/>
      <c r="XED329" s="4"/>
      <c r="XEE329" s="4"/>
      <c r="XEF329" s="4"/>
      <c r="XEG329" s="4"/>
      <c r="XEH329" s="4"/>
      <c r="XEI329" s="4"/>
      <c r="XEJ329" s="4"/>
      <c r="XEK329" s="4"/>
      <c r="XEL329" s="4"/>
      <c r="XEM329" s="4"/>
      <c r="XEN329" s="4"/>
      <c r="XEO329" s="4"/>
      <c r="XEP329" s="4"/>
      <c r="XEQ329" s="4"/>
      <c r="XER329" s="4"/>
      <c r="XES329" s="4"/>
      <c r="XET329" s="4"/>
      <c r="XEU329" s="4"/>
      <c r="XEV329" s="4"/>
      <c r="XEW329" s="4"/>
      <c r="XEX329" s="4"/>
      <c r="XEY329" s="4"/>
      <c r="XEZ329" s="4"/>
      <c r="XFA329" s="4"/>
      <c r="XFB329" s="4"/>
      <c r="XFC329" s="4"/>
    </row>
    <row r="330" s="35" customFormat="true" ht="13.8" hidden="false" customHeight="false" outlineLevel="0" collapsed="false">
      <c r="A330" s="66"/>
      <c r="B330" s="21" t="s">
        <v>175</v>
      </c>
      <c r="C330" s="72" t="s">
        <v>176</v>
      </c>
      <c r="D330" s="21" t="n">
        <v>100</v>
      </c>
      <c r="E330" s="27" t="n">
        <v>8.93</v>
      </c>
      <c r="F330" s="27" t="n">
        <v>9.45</v>
      </c>
      <c r="G330" s="27" t="n">
        <v>56.39</v>
      </c>
      <c r="H330" s="27" t="n">
        <v>347</v>
      </c>
      <c r="I330" s="27" t="n">
        <v>46.5</v>
      </c>
      <c r="J330" s="27" t="n">
        <v>0.13</v>
      </c>
      <c r="K330" s="27" t="n">
        <v>0.09</v>
      </c>
      <c r="L330" s="27" t="n">
        <v>0.18</v>
      </c>
      <c r="M330" s="27" t="n">
        <v>52.27</v>
      </c>
      <c r="N330" s="27" t="n">
        <v>16.13</v>
      </c>
      <c r="O330" s="27" t="n">
        <v>100.23</v>
      </c>
      <c r="P330" s="27" t="n">
        <v>1.02</v>
      </c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BD330" s="27" t="n">
        <v>8.93</v>
      </c>
      <c r="BE330" s="27" t="n">
        <v>9.45</v>
      </c>
      <c r="BF330" s="27" t="n">
        <v>56.39</v>
      </c>
      <c r="BG330" s="27" t="n">
        <v>347</v>
      </c>
      <c r="BH330" s="27" t="n">
        <v>46.5</v>
      </c>
      <c r="BI330" s="27" t="n">
        <v>0.13</v>
      </c>
      <c r="BJ330" s="27" t="n">
        <v>0.09</v>
      </c>
      <c r="BK330" s="27" t="n">
        <v>0.18</v>
      </c>
      <c r="BL330" s="27" t="n">
        <v>52.27</v>
      </c>
      <c r="BM330" s="27" t="n">
        <v>16.13</v>
      </c>
      <c r="BN330" s="27" t="n">
        <v>100.23</v>
      </c>
      <c r="BO330" s="27" t="n">
        <v>1.02</v>
      </c>
      <c r="WON330" s="36"/>
      <c r="WOO330" s="36"/>
      <c r="WOP330" s="36"/>
      <c r="WOQ330" s="36"/>
      <c r="WOR330" s="36"/>
      <c r="WOS330" s="36"/>
      <c r="WOT330" s="36"/>
      <c r="WOU330" s="36"/>
      <c r="WOV330" s="36"/>
      <c r="WOW330" s="36"/>
      <c r="WOX330" s="36"/>
      <c r="WOY330" s="36"/>
      <c r="WOZ330" s="36"/>
      <c r="WPA330" s="36"/>
      <c r="WPB330" s="36"/>
      <c r="WPC330" s="36"/>
      <c r="WPD330" s="36"/>
      <c r="WPE330" s="36"/>
      <c r="WPF330" s="36"/>
      <c r="WPG330" s="36"/>
      <c r="WPH330" s="36"/>
      <c r="WPI330" s="36"/>
      <c r="WPJ330" s="36"/>
      <c r="WPK330" s="36"/>
      <c r="WPL330" s="36"/>
      <c r="WPM330" s="36"/>
      <c r="WPN330" s="36"/>
      <c r="WPO330" s="36"/>
      <c r="WPP330" s="36"/>
      <c r="WPQ330" s="36"/>
      <c r="WPR330" s="36"/>
      <c r="WPS330" s="36"/>
      <c r="WPT330" s="36"/>
      <c r="WPU330" s="36"/>
      <c r="WPV330" s="36"/>
      <c r="WPW330" s="36"/>
      <c r="WPX330" s="36"/>
      <c r="WPY330" s="36"/>
      <c r="WPZ330" s="36"/>
      <c r="WQA330" s="36"/>
      <c r="WQB330" s="36"/>
      <c r="WQC330" s="36"/>
      <c r="WQD330" s="36"/>
      <c r="WQE330" s="36"/>
      <c r="WQF330" s="36"/>
      <c r="WQG330" s="36"/>
      <c r="WQH330" s="36"/>
      <c r="WQI330" s="36"/>
      <c r="WQJ330" s="36"/>
      <c r="WQK330" s="36"/>
      <c r="WQL330" s="36"/>
      <c r="WQM330" s="36"/>
      <c r="WQN330" s="36"/>
      <c r="WQO330" s="36"/>
      <c r="WQP330" s="36"/>
      <c r="WQQ330" s="36"/>
      <c r="WQR330" s="36"/>
      <c r="WQS330" s="36"/>
      <c r="WQT330" s="36"/>
      <c r="WQU330" s="36"/>
      <c r="WQV330" s="36"/>
      <c r="WQW330" s="36"/>
      <c r="WQX330" s="36"/>
      <c r="WQY330" s="36"/>
      <c r="WQZ330" s="36"/>
      <c r="WRA330" s="36"/>
      <c r="WRB330" s="36"/>
      <c r="WRC330" s="36"/>
      <c r="WRD330" s="36"/>
      <c r="WRE330" s="36"/>
      <c r="WRF330" s="36"/>
      <c r="WRG330" s="36"/>
      <c r="WRH330" s="36"/>
      <c r="WRI330" s="36"/>
      <c r="WRJ330" s="36"/>
      <c r="WRK330" s="36"/>
      <c r="WRL330" s="36"/>
      <c r="WRM330" s="36"/>
      <c r="WRN330" s="36"/>
      <c r="WRO330" s="36"/>
      <c r="WRP330" s="36"/>
      <c r="WRQ330" s="36"/>
      <c r="WRR330" s="36"/>
      <c r="WRS330" s="36"/>
      <c r="WRT330" s="36"/>
      <c r="WRU330" s="36"/>
      <c r="WRV330" s="36"/>
      <c r="WRW330" s="36"/>
      <c r="WRX330" s="36"/>
      <c r="WRY330" s="36"/>
      <c r="WRZ330" s="36"/>
      <c r="WSA330" s="36"/>
      <c r="WSB330" s="36"/>
      <c r="WSC330" s="36"/>
      <c r="WSD330" s="36"/>
      <c r="WSE330" s="36"/>
      <c r="WSF330" s="36"/>
      <c r="WSG330" s="36"/>
      <c r="WSH330" s="36"/>
      <c r="WSI330" s="36"/>
      <c r="WSJ330" s="36"/>
      <c r="WSK330" s="36"/>
      <c r="WSL330" s="36"/>
      <c r="WSM330" s="36"/>
      <c r="WSN330" s="36"/>
      <c r="WSO330" s="36"/>
      <c r="WSP330" s="36"/>
      <c r="WSQ330" s="36"/>
      <c r="WSR330" s="36"/>
      <c r="WSS330" s="36"/>
      <c r="WST330" s="36"/>
      <c r="WSU330" s="36"/>
      <c r="WSV330" s="36"/>
      <c r="WSW330" s="36"/>
      <c r="WSX330" s="36"/>
      <c r="WSY330" s="36"/>
      <c r="WSZ330" s="36"/>
      <c r="WTA330" s="36"/>
      <c r="WTB330" s="36"/>
      <c r="WTC330" s="36"/>
      <c r="WTD330" s="36"/>
      <c r="WTE330" s="36"/>
      <c r="WTF330" s="36"/>
      <c r="WTG330" s="36"/>
      <c r="WTH330" s="36"/>
      <c r="WTI330" s="36"/>
      <c r="WTJ330" s="36"/>
      <c r="WTK330" s="36"/>
      <c r="WTL330" s="36"/>
      <c r="WTM330" s="36"/>
      <c r="WTN330" s="36"/>
      <c r="WTO330" s="36"/>
      <c r="WTP330" s="36"/>
      <c r="WTQ330" s="36"/>
      <c r="WTR330" s="36"/>
      <c r="WTS330" s="36"/>
      <c r="WTT330" s="36"/>
      <c r="WTU330" s="36"/>
      <c r="WTV330" s="36"/>
      <c r="WTW330" s="36"/>
      <c r="WTX330" s="36"/>
      <c r="WTY330" s="36"/>
      <c r="WTZ330" s="36"/>
      <c r="WUA330" s="36"/>
      <c r="WUB330" s="36"/>
      <c r="WUC330" s="36"/>
      <c r="WUD330" s="36"/>
      <c r="WUE330" s="36"/>
      <c r="WUF330" s="36"/>
      <c r="WUG330" s="36"/>
      <c r="WUH330" s="36"/>
      <c r="WUI330" s="36"/>
      <c r="WUJ330" s="36"/>
      <c r="WUK330" s="36"/>
      <c r="WUL330" s="36"/>
      <c r="WUM330" s="36"/>
      <c r="WUN330" s="36"/>
      <c r="WUO330" s="36"/>
      <c r="WUP330" s="36"/>
      <c r="WUQ330" s="36"/>
      <c r="WUR330" s="36"/>
      <c r="WUS330" s="36"/>
      <c r="WUT330" s="36"/>
      <c r="WUU330" s="36"/>
      <c r="WUV330" s="36"/>
      <c r="WUW330" s="36"/>
      <c r="WUX330" s="36"/>
      <c r="WUY330" s="36"/>
      <c r="WUZ330" s="36"/>
      <c r="WVA330" s="36"/>
      <c r="WVB330" s="36"/>
      <c r="WVC330" s="36"/>
      <c r="WVD330" s="36"/>
      <c r="WVE330" s="36"/>
      <c r="WVF330" s="36"/>
      <c r="WVG330" s="36"/>
      <c r="WVH330" s="36"/>
      <c r="WVI330" s="36"/>
      <c r="WVJ330" s="36"/>
      <c r="WVK330" s="36"/>
      <c r="WVL330" s="36"/>
      <c r="WVM330" s="36"/>
      <c r="WVN330" s="36"/>
      <c r="WVO330" s="36"/>
      <c r="WVP330" s="36"/>
      <c r="WVQ330" s="36"/>
      <c r="WVR330" s="36"/>
      <c r="WVS330" s="36"/>
      <c r="WVT330" s="36"/>
      <c r="WVU330" s="36"/>
      <c r="WVV330" s="36"/>
      <c r="WVW330" s="36"/>
      <c r="WVX330" s="36"/>
      <c r="WVY330" s="36"/>
      <c r="WVZ330" s="36"/>
      <c r="WWA330" s="36"/>
      <c r="WWB330" s="36"/>
      <c r="WWC330" s="36"/>
      <c r="WWD330" s="36"/>
      <c r="WWE330" s="36"/>
      <c r="WWF330" s="36"/>
      <c r="WWG330" s="36"/>
      <c r="WWH330" s="36"/>
      <c r="WWI330" s="36"/>
      <c r="WWJ330" s="36"/>
      <c r="WWK330" s="36"/>
      <c r="WWL330" s="36"/>
      <c r="WWM330" s="36"/>
      <c r="WWN330" s="36"/>
      <c r="WWO330" s="36"/>
      <c r="WWP330" s="36"/>
      <c r="WWQ330" s="36"/>
      <c r="WWR330" s="36"/>
      <c r="WWS330" s="36"/>
      <c r="WWT330" s="36"/>
      <c r="WWU330" s="36"/>
      <c r="WWV330" s="36"/>
      <c r="WWW330" s="36"/>
      <c r="WWX330" s="36"/>
      <c r="WWY330" s="36"/>
      <c r="WWZ330" s="36"/>
      <c r="WXA330" s="36"/>
      <c r="WXB330" s="36"/>
      <c r="WXC330" s="36"/>
      <c r="WXD330" s="36"/>
      <c r="WXE330" s="36"/>
      <c r="WXF330" s="36"/>
      <c r="WXG330" s="36"/>
      <c r="WXH330" s="36"/>
      <c r="WXI330" s="36"/>
      <c r="WXJ330" s="36"/>
      <c r="WXK330" s="36"/>
      <c r="WXL330" s="36"/>
      <c r="WXM330" s="36"/>
      <c r="WXN330" s="36"/>
      <c r="WXO330" s="36"/>
      <c r="WXP330" s="36"/>
      <c r="WXQ330" s="36"/>
      <c r="WXR330" s="36"/>
      <c r="WXS330" s="36"/>
      <c r="WXT330" s="36"/>
      <c r="WXU330" s="36"/>
      <c r="WXV330" s="36"/>
      <c r="WXW330" s="36"/>
      <c r="WXX330" s="36"/>
      <c r="WXY330" s="36"/>
      <c r="WXZ330" s="36"/>
      <c r="WYA330" s="36"/>
      <c r="WYB330" s="36"/>
      <c r="WYC330" s="36"/>
      <c r="WYD330" s="36"/>
      <c r="WYE330" s="36"/>
      <c r="WYF330" s="36"/>
      <c r="WYG330" s="36"/>
      <c r="WYH330" s="36"/>
      <c r="WYI330" s="36"/>
      <c r="WYJ330" s="36"/>
      <c r="WYK330" s="36"/>
      <c r="WYL330" s="36"/>
      <c r="WYM330" s="36"/>
      <c r="WYN330" s="36"/>
      <c r="WYO330" s="36"/>
      <c r="WYP330" s="36"/>
      <c r="WYQ330" s="36"/>
      <c r="WYR330" s="36"/>
      <c r="WYS330" s="36"/>
      <c r="WYT330" s="36"/>
      <c r="WYU330" s="36"/>
      <c r="WYV330" s="36"/>
      <c r="WYW330" s="36"/>
      <c r="WYX330" s="36"/>
      <c r="WYY330" s="36"/>
      <c r="WYZ330" s="36"/>
      <c r="WZA330" s="36"/>
      <c r="WZB330" s="36"/>
      <c r="WZC330" s="36"/>
      <c r="WZD330" s="36"/>
      <c r="WZE330" s="36"/>
      <c r="WZF330" s="36"/>
      <c r="WZG330" s="36"/>
      <c r="WZH330" s="36"/>
      <c r="WZI330" s="36"/>
      <c r="WZJ330" s="36"/>
      <c r="WZK330" s="36"/>
      <c r="WZL330" s="36"/>
      <c r="WZM330" s="36"/>
      <c r="WZN330" s="36"/>
      <c r="WZO330" s="36"/>
      <c r="WZP330" s="36"/>
      <c r="WZQ330" s="36"/>
      <c r="WZR330" s="36"/>
      <c r="WZS330" s="36"/>
      <c r="WZT330" s="36"/>
      <c r="WZU330" s="36"/>
      <c r="WZV330" s="36"/>
      <c r="WZW330" s="36"/>
      <c r="WZX330" s="36"/>
      <c r="WZY330" s="36"/>
      <c r="WZZ330" s="36"/>
      <c r="XAA330" s="36"/>
      <c r="XAB330" s="36"/>
      <c r="XAC330" s="36"/>
      <c r="XAD330" s="36"/>
      <c r="XAE330" s="36"/>
      <c r="XAF330" s="36"/>
      <c r="XAG330" s="36"/>
      <c r="XAH330" s="36"/>
      <c r="XAI330" s="36"/>
      <c r="XAJ330" s="36"/>
      <c r="XAK330" s="36"/>
      <c r="XAL330" s="36"/>
      <c r="XAM330" s="36"/>
      <c r="XAN330" s="36"/>
      <c r="XAO330" s="36"/>
      <c r="XAP330" s="36"/>
      <c r="XAQ330" s="36"/>
      <c r="XAR330" s="36"/>
      <c r="XAS330" s="36"/>
      <c r="XAT330" s="36"/>
      <c r="XAU330" s="36"/>
      <c r="XAV330" s="36"/>
      <c r="XAW330" s="36"/>
      <c r="XAX330" s="36"/>
      <c r="XAY330" s="36"/>
      <c r="XAZ330" s="36"/>
      <c r="XBA330" s="36"/>
      <c r="XBB330" s="36"/>
      <c r="XBC330" s="36"/>
      <c r="XBD330" s="36"/>
      <c r="XBE330" s="36"/>
      <c r="XBF330" s="36"/>
      <c r="XBG330" s="36"/>
      <c r="XBH330" s="36"/>
      <c r="XBI330" s="36"/>
      <c r="XBJ330" s="36"/>
      <c r="XBK330" s="36"/>
      <c r="XBL330" s="36"/>
      <c r="XBM330" s="36"/>
      <c r="XBN330" s="36"/>
      <c r="XBO330" s="36"/>
      <c r="XBP330" s="36"/>
      <c r="XBQ330" s="36"/>
      <c r="XBR330" s="36"/>
      <c r="XBS330" s="36"/>
      <c r="XBT330" s="36"/>
      <c r="XBU330" s="36"/>
      <c r="XBV330" s="36"/>
      <c r="XBW330" s="36"/>
      <c r="XBX330" s="36"/>
      <c r="XBY330" s="36"/>
      <c r="XBZ330" s="36"/>
      <c r="XCA330" s="37"/>
      <c r="XCB330" s="37"/>
      <c r="XCC330" s="37"/>
      <c r="XCD330" s="37"/>
      <c r="XCE330" s="37"/>
      <c r="XCF330" s="37"/>
      <c r="XCG330" s="37"/>
      <c r="XCH330" s="37"/>
      <c r="XCI330" s="37"/>
      <c r="XCJ330" s="37"/>
      <c r="XCK330" s="37"/>
      <c r="XCL330" s="37"/>
      <c r="XCM330" s="37"/>
      <c r="XCN330" s="37"/>
      <c r="XCO330" s="37"/>
      <c r="XCP330" s="37"/>
      <c r="XCQ330" s="37"/>
      <c r="XCR330" s="37"/>
      <c r="XCS330" s="37"/>
      <c r="XCT330" s="37"/>
      <c r="XCU330" s="37"/>
      <c r="XCV330" s="37"/>
      <c r="XCW330" s="37"/>
      <c r="XCX330" s="37"/>
      <c r="XCY330" s="37"/>
      <c r="XCZ330" s="37"/>
      <c r="XDA330" s="37"/>
      <c r="XDB330" s="37"/>
      <c r="XDC330" s="37"/>
      <c r="XDD330" s="37"/>
      <c r="XDE330" s="37"/>
      <c r="XDF330" s="37"/>
      <c r="XDG330" s="37"/>
      <c r="XDH330" s="37"/>
      <c r="XDI330" s="37"/>
      <c r="XDJ330" s="37"/>
      <c r="XDK330" s="37"/>
      <c r="XDL330" s="37"/>
      <c r="XDM330" s="37"/>
      <c r="XDN330" s="37"/>
      <c r="XDO330" s="37"/>
      <c r="XDP330" s="37"/>
      <c r="XDQ330" s="37"/>
      <c r="XDR330" s="37"/>
      <c r="XDS330" s="37"/>
      <c r="XDT330" s="37"/>
      <c r="XDU330" s="37"/>
      <c r="XDV330" s="37"/>
      <c r="XDW330" s="37"/>
      <c r="XDX330" s="37"/>
      <c r="XDY330" s="37"/>
      <c r="XDZ330" s="37"/>
      <c r="XEA330" s="37"/>
      <c r="XEB330" s="37"/>
      <c r="XEC330" s="37"/>
      <c r="XED330" s="37"/>
      <c r="XEE330" s="37"/>
      <c r="XEF330" s="37"/>
      <c r="XEG330" s="37"/>
      <c r="XEH330" s="37"/>
      <c r="XEI330" s="37"/>
      <c r="XEJ330" s="37"/>
      <c r="XEK330" s="37"/>
      <c r="XEL330" s="37"/>
      <c r="XEM330" s="37"/>
      <c r="XEN330" s="37"/>
      <c r="XEO330" s="37"/>
      <c r="XEP330" s="37"/>
      <c r="XEQ330" s="37"/>
      <c r="XER330" s="37"/>
      <c r="XES330" s="37"/>
      <c r="XET330" s="37"/>
      <c r="XEU330" s="37"/>
      <c r="XEV330" s="37"/>
      <c r="XEW330" s="37"/>
      <c r="XEX330" s="37"/>
      <c r="XEY330" s="37"/>
      <c r="XEZ330" s="37"/>
      <c r="XFA330" s="37"/>
      <c r="XFB330" s="37"/>
      <c r="XFC330" s="37"/>
      <c r="XFD330" s="4"/>
    </row>
    <row r="331" customFormat="false" ht="13.8" hidden="false" customHeight="false" outlineLevel="0" collapsed="false">
      <c r="A331" s="66"/>
      <c r="B331" s="21" t="s">
        <v>147</v>
      </c>
      <c r="C331" s="26" t="s">
        <v>148</v>
      </c>
      <c r="D331" s="21" t="n">
        <v>180</v>
      </c>
      <c r="E331" s="27" t="n">
        <f aca="false">BD331*180/200</f>
        <v>0.27</v>
      </c>
      <c r="F331" s="27" t="n">
        <f aca="false">BE331*180/200</f>
        <v>0.09</v>
      </c>
      <c r="G331" s="27" t="n">
        <f aca="false">BF331*180/200</f>
        <v>9.27</v>
      </c>
      <c r="H331" s="27" t="n">
        <f aca="false">BG331*180/200</f>
        <v>38.52</v>
      </c>
      <c r="I331" s="27" t="n">
        <f aca="false">BH331*180/200</f>
        <v>3.672</v>
      </c>
      <c r="J331" s="27" t="n">
        <f aca="false">BI331*180/200</f>
        <v>0.009</v>
      </c>
      <c r="K331" s="27" t="n">
        <f aca="false">BJ331*180/200</f>
        <v>0.009</v>
      </c>
      <c r="L331" s="27" t="n">
        <f aca="false">BK331*180/200</f>
        <v>2.25</v>
      </c>
      <c r="M331" s="27" t="n">
        <f aca="false">BL331*180/200</f>
        <v>11.7</v>
      </c>
      <c r="N331" s="27" t="n">
        <f aca="false">BM331*180/200</f>
        <v>8.19</v>
      </c>
      <c r="O331" s="27" t="n">
        <f aca="false">BN331*180/200</f>
        <v>9</v>
      </c>
      <c r="P331" s="27" t="n">
        <f aca="false">BO331*180/200</f>
        <v>0.171</v>
      </c>
      <c r="Q331" s="27" t="n">
        <v>0.6</v>
      </c>
      <c r="R331" s="27" t="n">
        <v>0.2</v>
      </c>
      <c r="S331" s="27" t="n">
        <v>15.2</v>
      </c>
      <c r="T331" s="27" t="n">
        <v>65.3</v>
      </c>
      <c r="U331" s="28" t="n">
        <v>98</v>
      </c>
      <c r="V331" s="21" t="n">
        <v>0.01</v>
      </c>
      <c r="W331" s="21" t="n">
        <v>0.05</v>
      </c>
      <c r="X331" s="27" t="n">
        <v>80</v>
      </c>
      <c r="Y331" s="27" t="n">
        <v>11</v>
      </c>
      <c r="Z331" s="27" t="n">
        <v>3</v>
      </c>
      <c r="AA331" s="27" t="n">
        <v>3</v>
      </c>
      <c r="AB331" s="27" t="n">
        <v>0.54</v>
      </c>
      <c r="BD331" s="27" t="n">
        <v>0.3</v>
      </c>
      <c r="BE331" s="27" t="n">
        <v>0.1</v>
      </c>
      <c r="BF331" s="27" t="n">
        <v>10.3</v>
      </c>
      <c r="BG331" s="27" t="n">
        <v>42.8</v>
      </c>
      <c r="BH331" s="27" t="n">
        <v>4.08</v>
      </c>
      <c r="BI331" s="27" t="n">
        <v>0.01</v>
      </c>
      <c r="BJ331" s="27" t="n">
        <v>0.01</v>
      </c>
      <c r="BK331" s="27" t="n">
        <v>2.5</v>
      </c>
      <c r="BL331" s="27" t="n">
        <v>13</v>
      </c>
      <c r="BM331" s="27" t="n">
        <v>9.1</v>
      </c>
      <c r="BN331" s="27" t="n">
        <v>10</v>
      </c>
      <c r="BO331" s="27" t="n">
        <v>0.19</v>
      </c>
    </row>
    <row r="332" s="2" customFormat="true" ht="13.8" hidden="false" customHeight="false" outlineLevel="0" collapsed="false">
      <c r="A332" s="66"/>
      <c r="B332" s="14" t="s">
        <v>31</v>
      </c>
      <c r="C332" s="57" t="s">
        <v>91</v>
      </c>
      <c r="D332" s="21" t="n">
        <v>200</v>
      </c>
      <c r="E332" s="27" t="n">
        <v>6</v>
      </c>
      <c r="F332" s="27" t="n">
        <v>6.4</v>
      </c>
      <c r="G332" s="27" t="n">
        <v>9.4</v>
      </c>
      <c r="H332" s="27" t="n">
        <v>120</v>
      </c>
      <c r="I332" s="27" t="n">
        <v>0</v>
      </c>
      <c r="J332" s="21" t="n">
        <v>3</v>
      </c>
      <c r="K332" s="21" t="n">
        <v>14</v>
      </c>
      <c r="L332" s="27" t="n">
        <v>2</v>
      </c>
      <c r="M332" s="27" t="n">
        <v>240</v>
      </c>
      <c r="N332" s="27" t="n">
        <v>7</v>
      </c>
      <c r="O332" s="27" t="n">
        <v>18</v>
      </c>
      <c r="P332" s="27" t="n">
        <v>1</v>
      </c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Q332" s="70"/>
      <c r="AR332" s="70"/>
      <c r="AS332" s="70"/>
      <c r="AT332" s="70"/>
      <c r="AU332" s="71"/>
      <c r="AV332" s="72"/>
      <c r="AW332" s="72"/>
      <c r="AX332" s="72"/>
      <c r="AY332" s="70"/>
      <c r="AZ332" s="70"/>
      <c r="BA332" s="70"/>
      <c r="BB332" s="70"/>
      <c r="BD332" s="27"/>
      <c r="BE332" s="27"/>
      <c r="BF332" s="27"/>
      <c r="BG332" s="27"/>
      <c r="BH332" s="27"/>
      <c r="BI332" s="27"/>
      <c r="BJ332" s="27"/>
      <c r="BK332" s="73"/>
      <c r="BL332" s="27"/>
      <c r="BM332" s="27"/>
      <c r="BN332" s="27"/>
      <c r="BO332" s="27"/>
      <c r="WNL332" s="3"/>
      <c r="WNM332" s="3"/>
      <c r="WNN332" s="3"/>
      <c r="WNO332" s="3"/>
      <c r="WNP332" s="3"/>
      <c r="WNQ332" s="3"/>
      <c r="WNR332" s="3"/>
      <c r="WNS332" s="3"/>
      <c r="WNT332" s="3"/>
      <c r="WNU332" s="3"/>
      <c r="WNV332" s="3"/>
      <c r="WNW332" s="3"/>
      <c r="WNX332" s="3"/>
      <c r="WNY332" s="3"/>
      <c r="WNZ332" s="3"/>
      <c r="WOA332" s="3"/>
      <c r="WOB332" s="3"/>
      <c r="WOC332" s="3"/>
      <c r="WOD332" s="3"/>
      <c r="WOE332" s="3"/>
      <c r="WOF332" s="3"/>
      <c r="WOG332" s="3"/>
      <c r="WOH332" s="3"/>
      <c r="WOI332" s="3"/>
      <c r="WOJ332" s="3"/>
      <c r="WOK332" s="3"/>
      <c r="WOL332" s="3"/>
      <c r="WOM332" s="3"/>
      <c r="WON332" s="3"/>
      <c r="WOO332" s="3"/>
      <c r="WOP332" s="3"/>
      <c r="WOQ332" s="3"/>
      <c r="WOR332" s="3"/>
      <c r="WOS332" s="3"/>
      <c r="WOT332" s="3"/>
      <c r="WOU332" s="3"/>
      <c r="WOV332" s="3"/>
      <c r="WOW332" s="3"/>
      <c r="WOX332" s="3"/>
      <c r="WOY332" s="3"/>
      <c r="WOZ332" s="3"/>
      <c r="WPA332" s="3"/>
      <c r="WPB332" s="3"/>
      <c r="WPC332" s="3"/>
      <c r="WPD332" s="3"/>
      <c r="WPE332" s="3"/>
      <c r="WPF332" s="3"/>
      <c r="WPG332" s="3"/>
      <c r="WPH332" s="3"/>
      <c r="WPI332" s="3"/>
      <c r="WPJ332" s="3"/>
      <c r="WPK332" s="3"/>
      <c r="WPL332" s="3"/>
      <c r="WPM332" s="3"/>
      <c r="WPN332" s="3"/>
      <c r="WPO332" s="3"/>
      <c r="WPP332" s="3"/>
      <c r="WPQ332" s="3"/>
      <c r="WPR332" s="3"/>
      <c r="WPS332" s="3"/>
      <c r="WPT332" s="3"/>
      <c r="WPU332" s="3"/>
      <c r="WPV332" s="3"/>
      <c r="WPW332" s="3"/>
      <c r="WPX332" s="3"/>
      <c r="WPY332" s="3"/>
      <c r="WPZ332" s="3"/>
      <c r="WQA332" s="3"/>
      <c r="WQB332" s="3"/>
      <c r="WQC332" s="3"/>
      <c r="WQD332" s="3"/>
      <c r="WQE332" s="3"/>
      <c r="WQF332" s="3"/>
      <c r="WQG332" s="3"/>
      <c r="WQH332" s="3"/>
      <c r="WQI332" s="3"/>
      <c r="WQJ332" s="3"/>
      <c r="WQK332" s="3"/>
      <c r="WQL332" s="3"/>
      <c r="WQM332" s="3"/>
      <c r="WQN332" s="3"/>
      <c r="WQO332" s="3"/>
      <c r="WQP332" s="3"/>
      <c r="WQQ332" s="3"/>
      <c r="WQR332" s="3"/>
      <c r="WQS332" s="3"/>
      <c r="WQT332" s="3"/>
      <c r="WQU332" s="3"/>
      <c r="WQV332" s="3"/>
      <c r="WQW332" s="3"/>
      <c r="WQX332" s="3"/>
      <c r="WQY332" s="3"/>
      <c r="WQZ332" s="3"/>
      <c r="WRA332" s="3"/>
      <c r="WRB332" s="3"/>
      <c r="WRC332" s="3"/>
      <c r="WRD332" s="3"/>
      <c r="WRE332" s="3"/>
      <c r="WRF332" s="3"/>
      <c r="WRG332" s="4"/>
      <c r="XFD332" s="4"/>
    </row>
    <row r="333" customFormat="false" ht="15" hidden="false" customHeight="false" outlineLevel="0" collapsed="false">
      <c r="A333" s="30" t="s">
        <v>51</v>
      </c>
      <c r="B333" s="30"/>
      <c r="C333" s="30"/>
      <c r="D333" s="31" t="n">
        <f aca="false">SUM(D324:D332)</f>
        <v>1045</v>
      </c>
      <c r="E333" s="44"/>
      <c r="F333" s="44"/>
      <c r="G333" s="44"/>
      <c r="H333" s="44"/>
      <c r="I333" s="44"/>
      <c r="J333" s="45"/>
      <c r="K333" s="45"/>
      <c r="L333" s="44"/>
      <c r="M333" s="44"/>
      <c r="N333" s="44"/>
      <c r="O333" s="44"/>
      <c r="P333" s="44"/>
    </row>
    <row r="334" customFormat="false" ht="13.5" hidden="false" customHeight="true" outlineLevel="0" collapsed="false">
      <c r="A334" s="33" t="s">
        <v>93</v>
      </c>
      <c r="B334" s="33"/>
      <c r="C334" s="33"/>
      <c r="D334" s="33"/>
      <c r="E334" s="32" t="n">
        <f aca="false">SUM(E324:E333)</f>
        <v>35.115</v>
      </c>
      <c r="F334" s="32" t="n">
        <f aca="false">SUM(F324:F333)</f>
        <v>44.19</v>
      </c>
      <c r="G334" s="32" t="n">
        <f aca="false">SUM(G324:G333)</f>
        <v>146.41</v>
      </c>
      <c r="H334" s="32" t="n">
        <f aca="false">SUM(H324:H333)</f>
        <v>1168.3</v>
      </c>
      <c r="I334" s="32" t="n">
        <f aca="false">SUM(I324:I333)</f>
        <v>50.172</v>
      </c>
      <c r="J334" s="32" t="n">
        <f aca="false">SUM(J324:J333)</f>
        <v>3.7125</v>
      </c>
      <c r="K334" s="32" t="n">
        <f aca="false">SUM(K324:K333)</f>
        <v>14.398</v>
      </c>
      <c r="L334" s="32" t="n">
        <f aca="false">SUM(L324:L333)</f>
        <v>43.35</v>
      </c>
      <c r="M334" s="32" t="n">
        <f aca="false">SUM(M324:M333)</f>
        <v>387.6325</v>
      </c>
      <c r="N334" s="32" t="n">
        <f aca="false">SUM(N324:N333)</f>
        <v>131.9775</v>
      </c>
      <c r="O334" s="32" t="n">
        <f aca="false">SUM(O324:O333)</f>
        <v>456.04</v>
      </c>
      <c r="P334" s="32" t="n">
        <f aca="false">SUM(P324:P333)</f>
        <v>8.1435</v>
      </c>
    </row>
    <row r="335" customFormat="false" ht="13.5" hidden="false" customHeight="true" outlineLevel="0" collapsed="false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</row>
    <row r="336" customFormat="false" ht="13.5" hidden="false" customHeight="true" outlineLevel="0" collapsed="false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</row>
    <row r="337" customFormat="false" ht="12.75" hidden="false" customHeight="true" outlineLevel="0" collapsed="false">
      <c r="A337" s="6" t="s">
        <v>0</v>
      </c>
      <c r="B337" s="6" t="s">
        <v>1</v>
      </c>
      <c r="C337" s="7" t="s">
        <v>2</v>
      </c>
      <c r="D337" s="6" t="s">
        <v>3</v>
      </c>
      <c r="E337" s="8" t="s">
        <v>4</v>
      </c>
      <c r="F337" s="8"/>
      <c r="G337" s="8"/>
      <c r="H337" s="49" t="s">
        <v>5</v>
      </c>
      <c r="I337" s="8" t="s">
        <v>6</v>
      </c>
      <c r="J337" s="8"/>
      <c r="K337" s="8"/>
      <c r="L337" s="8"/>
      <c r="M337" s="8" t="s">
        <v>7</v>
      </c>
      <c r="N337" s="8"/>
      <c r="O337" s="8"/>
      <c r="P337" s="8"/>
    </row>
    <row r="338" customFormat="false" ht="13.8" hidden="false" customHeight="false" outlineLevel="0" collapsed="false">
      <c r="A338" s="6"/>
      <c r="B338" s="6"/>
      <c r="C338" s="7"/>
      <c r="D338" s="6"/>
      <c r="E338" s="8"/>
      <c r="F338" s="8"/>
      <c r="G338" s="8"/>
      <c r="H338" s="49"/>
      <c r="I338" s="8"/>
      <c r="J338" s="8"/>
      <c r="K338" s="8"/>
      <c r="L338" s="8"/>
      <c r="M338" s="8"/>
      <c r="N338" s="8"/>
      <c r="O338" s="8"/>
      <c r="P338" s="8"/>
    </row>
    <row r="339" customFormat="false" ht="60.75" hidden="false" customHeight="true" outlineLevel="0" collapsed="false">
      <c r="A339" s="6"/>
      <c r="B339" s="6"/>
      <c r="C339" s="7"/>
      <c r="D339" s="6"/>
      <c r="E339" s="6" t="s">
        <v>8</v>
      </c>
      <c r="F339" s="6" t="s">
        <v>9</v>
      </c>
      <c r="G339" s="6" t="s">
        <v>10</v>
      </c>
      <c r="H339" s="49"/>
      <c r="I339" s="11" t="s">
        <v>11</v>
      </c>
      <c r="J339" s="11" t="s">
        <v>12</v>
      </c>
      <c r="K339" s="11" t="s">
        <v>13</v>
      </c>
      <c r="L339" s="11" t="s">
        <v>14</v>
      </c>
      <c r="M339" s="6" t="s">
        <v>15</v>
      </c>
      <c r="N339" s="6" t="s">
        <v>16</v>
      </c>
      <c r="O339" s="6" t="s">
        <v>17</v>
      </c>
      <c r="P339" s="6" t="s">
        <v>18</v>
      </c>
    </row>
    <row r="340" customFormat="false" ht="17.35" hidden="false" customHeight="false" outlineLevel="0" collapsed="false">
      <c r="A340" s="63" t="s">
        <v>177</v>
      </c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</row>
    <row r="341" customFormat="false" ht="15" hidden="false" customHeight="true" outlineLevel="0" collapsed="false">
      <c r="A341" s="13" t="s">
        <v>20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customFormat="false" ht="15.75" hidden="false" customHeight="true" outlineLevel="0" collapsed="false">
      <c r="A342" s="13"/>
      <c r="B342" s="21" t="s">
        <v>178</v>
      </c>
      <c r="C342" s="15" t="s">
        <v>179</v>
      </c>
      <c r="D342" s="21" t="n">
        <v>150</v>
      </c>
      <c r="E342" s="27" t="n">
        <v>5.99</v>
      </c>
      <c r="F342" s="27" t="n">
        <v>7.97</v>
      </c>
      <c r="G342" s="27" t="n">
        <v>27.38</v>
      </c>
      <c r="H342" s="27" t="n">
        <v>205.5</v>
      </c>
      <c r="I342" s="27" t="n">
        <v>40.95</v>
      </c>
      <c r="J342" s="27" t="n">
        <v>0.17</v>
      </c>
      <c r="K342" s="27" t="n">
        <v>0.14</v>
      </c>
      <c r="L342" s="27" t="n">
        <v>0.93</v>
      </c>
      <c r="M342" s="27" t="n">
        <v>106.68</v>
      </c>
      <c r="N342" s="27" t="n">
        <v>51.2</v>
      </c>
      <c r="O342" s="27" t="n">
        <v>169.25</v>
      </c>
      <c r="P342" s="27" t="n">
        <v>1.23</v>
      </c>
      <c r="Q342" s="21" t="n">
        <v>13.08</v>
      </c>
      <c r="R342" s="21" t="n">
        <v>9.18</v>
      </c>
      <c r="S342" s="21" t="n">
        <v>2.85</v>
      </c>
      <c r="T342" s="21" t="n">
        <v>152</v>
      </c>
      <c r="U342" s="21" t="n">
        <v>25.6</v>
      </c>
      <c r="V342" s="21" t="n">
        <v>0.27</v>
      </c>
      <c r="W342" s="21" t="n">
        <v>0.57</v>
      </c>
      <c r="X342" s="21" t="n">
        <v>1.39</v>
      </c>
      <c r="Y342" s="21" t="n">
        <v>27.53</v>
      </c>
      <c r="Z342" s="21" t="n">
        <v>23.32</v>
      </c>
      <c r="AA342" s="21" t="n">
        <v>181.35</v>
      </c>
      <c r="AB342" s="21" t="n">
        <v>3.96</v>
      </c>
      <c r="BD342" s="21" t="n">
        <v>14.34</v>
      </c>
      <c r="BE342" s="21" t="n">
        <v>10.48</v>
      </c>
      <c r="BF342" s="21" t="n">
        <v>6.29</v>
      </c>
      <c r="BG342" s="21" t="n">
        <v>171</v>
      </c>
      <c r="BH342" s="21" t="n">
        <v>33.75</v>
      </c>
      <c r="BI342" s="21" t="n">
        <v>0.31</v>
      </c>
      <c r="BJ342" s="21" t="n">
        <v>0.64</v>
      </c>
      <c r="BK342" s="21" t="n">
        <v>6.015</v>
      </c>
      <c r="BL342" s="21" t="n">
        <v>25.49</v>
      </c>
      <c r="BM342" s="21" t="n">
        <v>25.92</v>
      </c>
      <c r="BN342" s="21" t="n">
        <v>196.72</v>
      </c>
      <c r="BO342" s="21" t="n">
        <v>4.27</v>
      </c>
    </row>
    <row r="343" customFormat="false" ht="13.8" hidden="false" customHeight="false" outlineLevel="0" collapsed="false">
      <c r="A343" s="13"/>
      <c r="B343" s="21" t="s">
        <v>31</v>
      </c>
      <c r="C343" s="26" t="s">
        <v>32</v>
      </c>
      <c r="D343" s="21" t="n">
        <v>20</v>
      </c>
      <c r="E343" s="27" t="n">
        <f aca="false">BD343*20/20</f>
        <v>1.36</v>
      </c>
      <c r="F343" s="27" t="n">
        <f aca="false">BE343*20/20</f>
        <v>0.24</v>
      </c>
      <c r="G343" s="27" t="n">
        <f aca="false">BF343*20/20</f>
        <v>6.72</v>
      </c>
      <c r="H343" s="27" t="n">
        <f aca="false">BG343*20/20</f>
        <v>34.16</v>
      </c>
      <c r="I343" s="27" t="n">
        <f aca="false">BH343*20/20</f>
        <v>0</v>
      </c>
      <c r="J343" s="27" t="n">
        <f aca="false">BI343*20/20</f>
        <v>0.03</v>
      </c>
      <c r="K343" s="27" t="n">
        <f aca="false">BJ343*20/20</f>
        <v>0.02</v>
      </c>
      <c r="L343" s="27" t="n">
        <f aca="false">BK343*20/20</f>
        <v>0</v>
      </c>
      <c r="M343" s="27" t="n">
        <f aca="false">BL343*20/20</f>
        <v>9.01</v>
      </c>
      <c r="N343" s="27" t="n">
        <f aca="false">BM343*20/20</f>
        <v>9.41</v>
      </c>
      <c r="O343" s="27" t="n">
        <f aca="false">BN343*20/20</f>
        <v>30.14</v>
      </c>
      <c r="P343" s="27" t="n">
        <f aca="false">BO343*20/20</f>
        <v>0.75</v>
      </c>
      <c r="Q343" s="27" t="n">
        <v>1.7</v>
      </c>
      <c r="R343" s="27" t="n">
        <v>0.3</v>
      </c>
      <c r="S343" s="27" t="n">
        <v>8.4</v>
      </c>
      <c r="T343" s="27" t="n">
        <v>42.7</v>
      </c>
      <c r="U343" s="27"/>
      <c r="V343" s="27" t="n">
        <v>0.04</v>
      </c>
      <c r="W343" s="27" t="n">
        <v>0.02</v>
      </c>
      <c r="X343" s="27"/>
      <c r="Y343" s="27" t="n">
        <v>11.26</v>
      </c>
      <c r="Z343" s="27" t="n">
        <v>11.76</v>
      </c>
      <c r="AA343" s="27" t="n">
        <v>37.68</v>
      </c>
      <c r="AB343" s="27" t="n">
        <v>0.94</v>
      </c>
      <c r="BD343" s="27" t="n">
        <v>1.36</v>
      </c>
      <c r="BE343" s="27" t="n">
        <v>0.24</v>
      </c>
      <c r="BF343" s="27" t="n">
        <v>6.72</v>
      </c>
      <c r="BG343" s="27" t="n">
        <v>34.16</v>
      </c>
      <c r="BH343" s="27"/>
      <c r="BI343" s="27" t="n">
        <v>0.03</v>
      </c>
      <c r="BJ343" s="27" t="n">
        <v>0.02</v>
      </c>
      <c r="BK343" s="27"/>
      <c r="BL343" s="27" t="n">
        <v>9.01</v>
      </c>
      <c r="BM343" s="27" t="n">
        <v>9.41</v>
      </c>
      <c r="BN343" s="27" t="n">
        <v>30.14</v>
      </c>
      <c r="BO343" s="27" t="n">
        <v>0.75</v>
      </c>
    </row>
    <row r="344" customFormat="false" ht="17.15" hidden="false" customHeight="true" outlineLevel="0" collapsed="false">
      <c r="A344" s="13"/>
      <c r="B344" s="21" t="s">
        <v>31</v>
      </c>
      <c r="C344" s="15" t="s">
        <v>33</v>
      </c>
      <c r="D344" s="21" t="n">
        <v>35</v>
      </c>
      <c r="E344" s="27" t="n">
        <f aca="false">BD344*35/40</f>
        <v>2.59</v>
      </c>
      <c r="F344" s="27" t="n">
        <f aca="false">BE344*35/40</f>
        <v>0.315</v>
      </c>
      <c r="G344" s="27" t="n">
        <f aca="false">BF344*35/40</f>
        <v>18.4625</v>
      </c>
      <c r="H344" s="27" t="n">
        <f aca="false">BG344*35/40</f>
        <v>82.0575</v>
      </c>
      <c r="I344" s="27" t="n">
        <f aca="false">BH344*35/40</f>
        <v>0</v>
      </c>
      <c r="J344" s="27" t="n">
        <f aca="false">BI344*35/40</f>
        <v>0</v>
      </c>
      <c r="K344" s="27" t="n">
        <f aca="false">BJ344*35/40</f>
        <v>0.0175</v>
      </c>
      <c r="L344" s="27" t="n">
        <f aca="false">BK344*35/40</f>
        <v>0</v>
      </c>
      <c r="M344" s="27" t="n">
        <f aca="false">BL344*35/40</f>
        <v>7</v>
      </c>
      <c r="N344" s="27" t="n">
        <f aca="false">BM344*35/40</f>
        <v>4.9</v>
      </c>
      <c r="O344" s="27" t="n">
        <f aca="false">BN344*35/40</f>
        <v>22.75</v>
      </c>
      <c r="P344" s="27" t="n">
        <f aca="false">BO344*35/40</f>
        <v>0.385</v>
      </c>
      <c r="Q344" s="27" t="n">
        <v>3.03</v>
      </c>
      <c r="R344" s="27" t="n">
        <v>0.36</v>
      </c>
      <c r="S344" s="27" t="n">
        <v>19.64</v>
      </c>
      <c r="T344" s="27" t="n">
        <v>93.77</v>
      </c>
      <c r="U344" s="27"/>
      <c r="V344" s="27"/>
      <c r="W344" s="27" t="n">
        <v>0.013</v>
      </c>
      <c r="X344" s="27"/>
      <c r="Y344" s="27" t="n">
        <v>8</v>
      </c>
      <c r="Z344" s="27" t="n">
        <v>5.6</v>
      </c>
      <c r="AA344" s="27" t="n">
        <v>26</v>
      </c>
      <c r="AB344" s="27" t="n">
        <v>0.44</v>
      </c>
      <c r="AC344" s="27" t="n">
        <v>3</v>
      </c>
      <c r="AD344" s="27" t="n">
        <f aca="false">AP344*40/40</f>
        <v>0</v>
      </c>
      <c r="AE344" s="27" t="n">
        <f aca="false">AQ344*40/40</f>
        <v>0</v>
      </c>
      <c r="AF344" s="27" t="n">
        <f aca="false">AR344*40/40</f>
        <v>0</v>
      </c>
      <c r="AG344" s="27" t="n">
        <f aca="false">AS344*40/40</f>
        <v>0</v>
      </c>
      <c r="AH344" s="27" t="n">
        <f aca="false">AT344*40/40</f>
        <v>0</v>
      </c>
      <c r="AI344" s="27" t="n">
        <f aca="false">AU344*40/40</f>
        <v>0</v>
      </c>
      <c r="AJ344" s="27" t="n">
        <f aca="false">AV344*40/40</f>
        <v>0</v>
      </c>
      <c r="AK344" s="27" t="n">
        <f aca="false">AW344*40/40</f>
        <v>0</v>
      </c>
      <c r="AL344" s="27" t="n">
        <f aca="false">AX344*40/40</f>
        <v>0</v>
      </c>
      <c r="AM344" s="27" t="n">
        <f aca="false">AY344*40/40</f>
        <v>0</v>
      </c>
      <c r="AN344" s="27" t="n">
        <f aca="false">AZ344*40/40</f>
        <v>0</v>
      </c>
      <c r="BD344" s="27" t="n">
        <v>2.96</v>
      </c>
      <c r="BE344" s="27" t="n">
        <v>0.36</v>
      </c>
      <c r="BF344" s="27" t="n">
        <v>21.1</v>
      </c>
      <c r="BG344" s="27" t="n">
        <v>93.78</v>
      </c>
      <c r="BH344" s="27"/>
      <c r="BI344" s="27"/>
      <c r="BJ344" s="27" t="n">
        <v>0.02</v>
      </c>
      <c r="BK344" s="27"/>
      <c r="BL344" s="27" t="n">
        <v>8</v>
      </c>
      <c r="BM344" s="27" t="n">
        <v>5.6</v>
      </c>
      <c r="BN344" s="27" t="n">
        <v>26</v>
      </c>
      <c r="BO344" s="27" t="n">
        <v>0.44</v>
      </c>
      <c r="WAQ344" s="2"/>
      <c r="WAR344" s="2"/>
      <c r="WAS344" s="2"/>
      <c r="WAT344" s="2"/>
      <c r="WAU344" s="2"/>
      <c r="WAV344" s="2"/>
      <c r="WAW344" s="2"/>
      <c r="WAX344" s="2"/>
      <c r="WAY344" s="2"/>
      <c r="WAZ344" s="2"/>
      <c r="WBA344" s="2"/>
      <c r="WBB344" s="2"/>
      <c r="WBC344" s="2"/>
      <c r="WBD344" s="2"/>
      <c r="WBE344" s="2"/>
      <c r="WBF344" s="2"/>
      <c r="WBG344" s="2"/>
      <c r="WBH344" s="2"/>
      <c r="WBI344" s="2"/>
      <c r="WBJ344" s="2"/>
      <c r="WBK344" s="2"/>
      <c r="WBL344" s="2"/>
      <c r="WBM344" s="2"/>
      <c r="WBN344" s="2"/>
      <c r="WBO344" s="2"/>
      <c r="WBP344" s="2"/>
      <c r="WBQ344" s="2"/>
      <c r="WBR344" s="2"/>
      <c r="WBS344" s="2"/>
      <c r="WBT344" s="2"/>
      <c r="WBU344" s="2"/>
      <c r="WBV344" s="2"/>
      <c r="WBW344" s="2"/>
      <c r="WBX344" s="2"/>
      <c r="WBY344" s="2"/>
      <c r="WBZ344" s="2"/>
      <c r="WCA344" s="2"/>
      <c r="WCB344" s="2"/>
      <c r="WCC344" s="2"/>
      <c r="WCD344" s="2"/>
      <c r="WCE344" s="2"/>
      <c r="WCF344" s="2"/>
      <c r="WCG344" s="2"/>
      <c r="WCH344" s="2"/>
      <c r="WCI344" s="2"/>
      <c r="WCJ344" s="2"/>
      <c r="WCK344" s="2"/>
      <c r="WCL344" s="2"/>
      <c r="WCM344" s="2"/>
      <c r="WCN344" s="2"/>
      <c r="WCO344" s="2"/>
      <c r="WCP344" s="2"/>
      <c r="WCQ344" s="2"/>
      <c r="WCR344" s="2"/>
      <c r="WCS344" s="2"/>
      <c r="WCT344" s="2"/>
      <c r="WCU344" s="2"/>
      <c r="WCV344" s="2"/>
      <c r="WCW344" s="2"/>
      <c r="WCX344" s="2"/>
      <c r="WCY344" s="2"/>
      <c r="WCZ344" s="2"/>
      <c r="WDA344" s="2"/>
      <c r="WDB344" s="2"/>
      <c r="WDC344" s="2"/>
      <c r="WDD344" s="2"/>
      <c r="WDE344" s="2"/>
      <c r="WDF344" s="2"/>
      <c r="WDG344" s="2"/>
      <c r="WDH344" s="2"/>
      <c r="WDI344" s="2"/>
      <c r="WDJ344" s="2"/>
      <c r="WDK344" s="2"/>
      <c r="WDL344" s="2"/>
      <c r="WDM344" s="2"/>
      <c r="WDN344" s="2"/>
      <c r="WDO344" s="2"/>
      <c r="WDP344" s="2"/>
      <c r="WDQ344" s="2"/>
      <c r="WDR344" s="2"/>
      <c r="WDS344" s="2"/>
      <c r="WDT344" s="2"/>
      <c r="WDU344" s="2"/>
      <c r="WDV344" s="2"/>
      <c r="WDW344" s="2"/>
      <c r="WDX344" s="2"/>
      <c r="WDY344" s="2"/>
      <c r="WDZ344" s="2"/>
      <c r="WEA344" s="2"/>
      <c r="WEB344" s="2"/>
      <c r="WEC344" s="2"/>
      <c r="WED344" s="2"/>
      <c r="WEE344" s="2"/>
      <c r="WEF344" s="2"/>
      <c r="WEG344" s="2"/>
      <c r="WEH344" s="2"/>
      <c r="WEI344" s="2"/>
      <c r="WEJ344" s="2"/>
      <c r="WEK344" s="2"/>
      <c r="WEL344" s="2"/>
      <c r="WEM344" s="2"/>
      <c r="WEN344" s="2"/>
      <c r="WEO344" s="2"/>
      <c r="WEP344" s="2"/>
      <c r="WEQ344" s="2"/>
      <c r="WER344" s="2"/>
      <c r="WES344" s="2"/>
      <c r="WET344" s="2"/>
      <c r="WEU344" s="2"/>
      <c r="WEV344" s="2"/>
      <c r="WEW344" s="2"/>
      <c r="WEX344" s="2"/>
      <c r="WEY344" s="2"/>
      <c r="WEZ344" s="2"/>
      <c r="WFA344" s="2"/>
      <c r="WFB344" s="2"/>
      <c r="WFC344" s="2"/>
      <c r="WFD344" s="2"/>
      <c r="WFE344" s="2"/>
      <c r="WFF344" s="2"/>
      <c r="WFG344" s="2"/>
      <c r="WFH344" s="2"/>
      <c r="WFI344" s="2"/>
      <c r="WFJ344" s="2"/>
      <c r="WFK344" s="2"/>
      <c r="WFL344" s="2"/>
      <c r="WFM344" s="2"/>
      <c r="WFN344" s="2"/>
      <c r="WFO344" s="2"/>
      <c r="WFP344" s="2"/>
      <c r="WFQ344" s="2"/>
      <c r="WFR344" s="2"/>
      <c r="WFS344" s="2"/>
      <c r="WFT344" s="2"/>
      <c r="WFU344" s="2"/>
      <c r="WFV344" s="2"/>
      <c r="WFW344" s="2"/>
      <c r="WFX344" s="2"/>
      <c r="WFY344" s="2"/>
      <c r="WFZ344" s="2"/>
      <c r="WGA344" s="2"/>
      <c r="WGB344" s="2"/>
      <c r="WGC344" s="2"/>
      <c r="WGD344" s="2"/>
      <c r="WGE344" s="2"/>
      <c r="WGF344" s="2"/>
      <c r="WGG344" s="2"/>
      <c r="WGH344" s="2"/>
      <c r="WGI344" s="2"/>
      <c r="WGJ344" s="2"/>
      <c r="WGK344" s="2"/>
      <c r="WGL344" s="2"/>
      <c r="WGM344" s="2"/>
      <c r="WGN344" s="2"/>
      <c r="WGO344" s="2"/>
      <c r="WGP344" s="2"/>
      <c r="WGQ344" s="2"/>
      <c r="WGR344" s="2"/>
      <c r="WGS344" s="2"/>
      <c r="WGT344" s="2"/>
      <c r="WGU344" s="2"/>
      <c r="WGV344" s="2"/>
      <c r="WGW344" s="2"/>
      <c r="WGX344" s="2"/>
      <c r="WGY344" s="2"/>
      <c r="WGZ344" s="2"/>
      <c r="WHA344" s="2"/>
      <c r="WHB344" s="2"/>
      <c r="WHC344" s="2"/>
      <c r="WHD344" s="2"/>
      <c r="WHE344" s="2"/>
      <c r="WHF344" s="2"/>
      <c r="WHG344" s="2"/>
      <c r="WHH344" s="2"/>
      <c r="WHI344" s="2"/>
      <c r="WHJ344" s="2"/>
      <c r="WHK344" s="2"/>
      <c r="WHL344" s="2"/>
      <c r="WHM344" s="2"/>
      <c r="WHN344" s="2"/>
      <c r="WHO344" s="2"/>
      <c r="WHP344" s="2"/>
      <c r="WHQ344" s="2"/>
      <c r="WHR344" s="2"/>
      <c r="WHS344" s="2"/>
      <c r="WHT344" s="2"/>
      <c r="WHU344" s="2"/>
      <c r="WHV344" s="2"/>
      <c r="WHW344" s="2"/>
      <c r="WHX344" s="2"/>
      <c r="WHY344" s="2"/>
      <c r="WHZ344" s="2"/>
      <c r="WIA344" s="2"/>
      <c r="WIB344" s="2"/>
      <c r="WIC344" s="2"/>
      <c r="WID344" s="2"/>
      <c r="WIE344" s="2"/>
      <c r="WIF344" s="2"/>
      <c r="WIG344" s="2"/>
      <c r="WIH344" s="2"/>
      <c r="WII344" s="2"/>
      <c r="WIJ344" s="2"/>
      <c r="WIK344" s="2"/>
      <c r="WIL344" s="2"/>
      <c r="WIM344" s="2"/>
      <c r="WIN344" s="2"/>
      <c r="WIO344" s="2"/>
      <c r="WIP344" s="2"/>
      <c r="WIQ344" s="2"/>
      <c r="WIR344" s="2"/>
      <c r="WIS344" s="2"/>
      <c r="WIT344" s="2"/>
      <c r="WIU344" s="2"/>
      <c r="WIV344" s="2"/>
      <c r="WIW344" s="2"/>
      <c r="WIX344" s="2"/>
      <c r="WIY344" s="2"/>
      <c r="WIZ344" s="2"/>
      <c r="WJA344" s="2"/>
      <c r="WJB344" s="2"/>
      <c r="WJC344" s="2"/>
      <c r="WJD344" s="2"/>
      <c r="WJE344" s="2"/>
      <c r="WJF344" s="2"/>
      <c r="WJG344" s="2"/>
      <c r="WJH344" s="2"/>
      <c r="WJI344" s="2"/>
      <c r="WJJ344" s="2"/>
      <c r="WJK344" s="2"/>
      <c r="WJL344" s="2"/>
      <c r="WJM344" s="2"/>
      <c r="WJN344" s="2"/>
      <c r="WJO344" s="2"/>
      <c r="WJP344" s="2"/>
      <c r="WJQ344" s="2"/>
      <c r="WJR344" s="2"/>
      <c r="WJS344" s="2"/>
      <c r="WJT344" s="2"/>
      <c r="WJU344" s="2"/>
      <c r="WJV344" s="2"/>
      <c r="WJW344" s="2"/>
      <c r="WJX344" s="2"/>
      <c r="WJY344" s="2"/>
      <c r="WJZ344" s="2"/>
      <c r="WKA344" s="2"/>
      <c r="WKB344" s="2"/>
      <c r="WKC344" s="2"/>
      <c r="WKD344" s="2"/>
      <c r="WKE344" s="2"/>
      <c r="WKF344" s="2"/>
      <c r="WKG344" s="2"/>
      <c r="WKH344" s="2"/>
      <c r="WKI344" s="2"/>
      <c r="WKJ344" s="2"/>
      <c r="WKK344" s="2"/>
      <c r="WKL344" s="2"/>
      <c r="WKM344" s="2"/>
      <c r="WKN344" s="2"/>
      <c r="WKO344" s="2"/>
      <c r="WKP344" s="2"/>
      <c r="WKQ344" s="2"/>
      <c r="WKR344" s="2"/>
      <c r="WKS344" s="2"/>
      <c r="WKT344" s="2"/>
      <c r="WKU344" s="2"/>
      <c r="WKV344" s="2"/>
      <c r="WKW344" s="2"/>
      <c r="WKX344" s="2"/>
      <c r="WKY344" s="2"/>
      <c r="WKZ344" s="2"/>
      <c r="WLA344" s="2"/>
      <c r="WLB344" s="2"/>
      <c r="WLC344" s="2"/>
      <c r="WLD344" s="2"/>
      <c r="WLE344" s="2"/>
      <c r="WLF344" s="2"/>
      <c r="WLG344" s="2"/>
      <c r="WLH344" s="2"/>
      <c r="WLI344" s="2"/>
      <c r="WLJ344" s="2"/>
      <c r="WLK344" s="2"/>
      <c r="WLL344" s="2"/>
      <c r="WLM344" s="2"/>
      <c r="WLN344" s="2"/>
      <c r="WLO344" s="2"/>
      <c r="WLP344" s="2"/>
      <c r="WLQ344" s="2"/>
      <c r="WLR344" s="2"/>
      <c r="WLS344" s="2"/>
      <c r="WLT344" s="2"/>
      <c r="WLU344" s="2"/>
      <c r="WLV344" s="2"/>
      <c r="WLW344" s="2"/>
      <c r="WLX344" s="2"/>
      <c r="WLY344" s="2"/>
      <c r="WLZ344" s="2"/>
      <c r="WMA344" s="2"/>
      <c r="WMB344" s="2"/>
      <c r="WMC344" s="2"/>
      <c r="WMD344" s="2"/>
      <c r="WME344" s="2"/>
      <c r="WMF344" s="2"/>
      <c r="WMG344" s="2"/>
      <c r="WMH344" s="2"/>
      <c r="WMI344" s="2"/>
      <c r="WMJ344" s="2"/>
      <c r="WMK344" s="2"/>
      <c r="WML344" s="2"/>
      <c r="WMM344" s="2"/>
      <c r="WMN344" s="2"/>
      <c r="WMO344" s="2"/>
      <c r="WMP344" s="2"/>
      <c r="WMQ344" s="2"/>
      <c r="WMR344" s="2"/>
      <c r="WMS344" s="2"/>
      <c r="WMT344" s="2"/>
      <c r="WMU344" s="2"/>
      <c r="WMV344" s="2"/>
      <c r="WMW344" s="2"/>
      <c r="WMX344" s="2"/>
      <c r="WMY344" s="2"/>
      <c r="WMZ344" s="2"/>
      <c r="WNA344" s="2"/>
      <c r="WNB344" s="2"/>
      <c r="WNC344" s="2"/>
      <c r="WND344" s="2"/>
      <c r="WNE344" s="2"/>
      <c r="WNF344" s="2"/>
      <c r="WNG344" s="2"/>
      <c r="WNH344" s="2"/>
      <c r="WNI344" s="2"/>
      <c r="WNJ344" s="2"/>
      <c r="WNK344" s="2"/>
      <c r="WNL344" s="2"/>
      <c r="WNM344" s="2"/>
      <c r="WNN344" s="2"/>
      <c r="WNO344" s="2"/>
      <c r="WNP344" s="2"/>
      <c r="WNQ344" s="2"/>
      <c r="WNR344" s="2"/>
      <c r="WNS344" s="2"/>
      <c r="WNT344" s="2"/>
      <c r="WNU344" s="2"/>
      <c r="WNV344" s="2"/>
      <c r="WNW344" s="2"/>
      <c r="WNX344" s="2"/>
      <c r="WNY344" s="2"/>
      <c r="WNZ344" s="2"/>
      <c r="WOA344" s="2"/>
      <c r="WOB344" s="2"/>
      <c r="WOC344" s="2"/>
      <c r="WOD344" s="2"/>
      <c r="WOE344" s="2"/>
      <c r="WOF344" s="2"/>
      <c r="WOG344" s="2"/>
      <c r="WOH344" s="2"/>
      <c r="WOI344" s="2"/>
      <c r="WOJ344" s="2"/>
      <c r="WOK344" s="2"/>
      <c r="WOL344" s="2"/>
      <c r="WOM344" s="2"/>
      <c r="WRG344" s="4"/>
      <c r="WRH344" s="4"/>
      <c r="WRI344" s="4"/>
      <c r="WRJ344" s="4"/>
      <c r="WRK344" s="4"/>
      <c r="WRL344" s="4"/>
      <c r="WRM344" s="4"/>
      <c r="WRN344" s="4"/>
      <c r="WRO344" s="4"/>
      <c r="WRP344" s="4"/>
      <c r="WRQ344" s="4"/>
      <c r="WRR344" s="4"/>
      <c r="WRS344" s="4"/>
      <c r="WRT344" s="4"/>
      <c r="WRU344" s="4"/>
      <c r="WRV344" s="4"/>
      <c r="WRW344" s="4"/>
      <c r="WRX344" s="4"/>
      <c r="WRY344" s="4"/>
      <c r="WRZ344" s="4"/>
      <c r="WSA344" s="4"/>
      <c r="WSB344" s="4"/>
      <c r="WSC344" s="4"/>
      <c r="WSD344" s="4"/>
      <c r="WSE344" s="4"/>
      <c r="WSF344" s="4"/>
      <c r="WSG344" s="4"/>
      <c r="WSH344" s="4"/>
      <c r="WSI344" s="4"/>
      <c r="WSJ344" s="4"/>
      <c r="WSK344" s="4"/>
      <c r="WSL344" s="4"/>
      <c r="WSM344" s="4"/>
      <c r="WSN344" s="4"/>
      <c r="WSO344" s="4"/>
      <c r="WSP344" s="4"/>
      <c r="WSQ344" s="4"/>
      <c r="WSR344" s="4"/>
      <c r="WSS344" s="4"/>
      <c r="WST344" s="4"/>
      <c r="WSU344" s="4"/>
      <c r="WSV344" s="4"/>
      <c r="WSW344" s="4"/>
      <c r="WSX344" s="4"/>
      <c r="WSY344" s="4"/>
      <c r="WSZ344" s="4"/>
      <c r="WTA344" s="4"/>
      <c r="WTB344" s="4"/>
      <c r="WTC344" s="4"/>
      <c r="WTD344" s="4"/>
      <c r="WTE344" s="4"/>
      <c r="WTF344" s="4"/>
      <c r="WTG344" s="4"/>
      <c r="WTH344" s="4"/>
      <c r="WTI344" s="4"/>
      <c r="WTJ344" s="4"/>
      <c r="WTK344" s="4"/>
      <c r="WTL344" s="4"/>
      <c r="WTM344" s="4"/>
      <c r="WTN344" s="4"/>
      <c r="WTO344" s="4"/>
      <c r="WTP344" s="4"/>
      <c r="WTQ344" s="4"/>
      <c r="WTR344" s="4"/>
      <c r="WTS344" s="4"/>
      <c r="WTT344" s="4"/>
      <c r="WTU344" s="4"/>
      <c r="WTV344" s="4"/>
      <c r="WTW344" s="4"/>
      <c r="WTX344" s="4"/>
      <c r="WTY344" s="4"/>
      <c r="WTZ344" s="4"/>
      <c r="WUA344" s="4"/>
      <c r="WUB344" s="4"/>
      <c r="WUC344" s="4"/>
      <c r="WUD344" s="4"/>
      <c r="WUE344" s="4"/>
      <c r="WUF344" s="4"/>
      <c r="WUG344" s="4"/>
      <c r="WUH344" s="4"/>
      <c r="WUI344" s="4"/>
      <c r="WUJ344" s="4"/>
      <c r="WUK344" s="4"/>
      <c r="WUL344" s="4"/>
      <c r="WUM344" s="4"/>
      <c r="WUN344" s="4"/>
      <c r="WUO344" s="4"/>
      <c r="WUP344" s="4"/>
      <c r="WUQ344" s="4"/>
      <c r="WUR344" s="4"/>
      <c r="WUS344" s="4"/>
      <c r="WUT344" s="4"/>
      <c r="WUU344" s="4"/>
      <c r="WUV344" s="4"/>
      <c r="WUW344" s="4"/>
      <c r="WUX344" s="4"/>
      <c r="WUY344" s="4"/>
      <c r="WUZ344" s="4"/>
      <c r="WVA344" s="4"/>
      <c r="WVB344" s="4"/>
      <c r="WVC344" s="4"/>
      <c r="WVD344" s="4"/>
      <c r="WVE344" s="4"/>
      <c r="WVF344" s="4"/>
      <c r="WVG344" s="4"/>
      <c r="WVH344" s="4"/>
      <c r="WVI344" s="4"/>
      <c r="WVJ344" s="4"/>
      <c r="WVK344" s="4"/>
      <c r="WVL344" s="4"/>
      <c r="WVM344" s="4"/>
      <c r="WVN344" s="4"/>
      <c r="WVO344" s="4"/>
      <c r="WVP344" s="4"/>
      <c r="WVQ344" s="4"/>
      <c r="WVR344" s="4"/>
      <c r="WVS344" s="4"/>
      <c r="WVT344" s="4"/>
      <c r="WVU344" s="4"/>
      <c r="WVV344" s="4"/>
      <c r="WVW344" s="4"/>
      <c r="WVX344" s="4"/>
      <c r="WVY344" s="4"/>
      <c r="WVZ344" s="4"/>
      <c r="WWA344" s="4"/>
      <c r="WWB344" s="4"/>
      <c r="WWC344" s="4"/>
      <c r="WWD344" s="4"/>
      <c r="WWE344" s="4"/>
      <c r="WWF344" s="4"/>
      <c r="WWG344" s="4"/>
      <c r="WWH344" s="4"/>
      <c r="WWI344" s="4"/>
      <c r="WWJ344" s="4"/>
      <c r="WWK344" s="4"/>
      <c r="WWL344" s="4"/>
      <c r="WWM344" s="4"/>
      <c r="WWN344" s="4"/>
      <c r="WWO344" s="4"/>
      <c r="WWP344" s="4"/>
      <c r="WWQ344" s="4"/>
      <c r="WWR344" s="4"/>
      <c r="WWS344" s="4"/>
      <c r="WWT344" s="4"/>
      <c r="WWU344" s="4"/>
      <c r="WWV344" s="4"/>
      <c r="WWW344" s="4"/>
      <c r="WWX344" s="4"/>
      <c r="WWY344" s="4"/>
      <c r="WWZ344" s="4"/>
      <c r="WXA344" s="4"/>
      <c r="WXB344" s="4"/>
      <c r="WXC344" s="4"/>
      <c r="WXD344" s="4"/>
      <c r="WXE344" s="4"/>
      <c r="WXF344" s="4"/>
      <c r="WXG344" s="4"/>
      <c r="WXH344" s="4"/>
      <c r="WXI344" s="4"/>
      <c r="WXJ344" s="4"/>
      <c r="WXK344" s="4"/>
      <c r="WXL344" s="4"/>
      <c r="WXM344" s="4"/>
      <c r="WXN344" s="4"/>
      <c r="WXO344" s="4"/>
      <c r="WXP344" s="4"/>
      <c r="WXQ344" s="4"/>
      <c r="WXR344" s="4"/>
      <c r="WXS344" s="4"/>
      <c r="WXT344" s="4"/>
      <c r="WXU344" s="4"/>
      <c r="WXV344" s="4"/>
      <c r="WXW344" s="4"/>
      <c r="WXX344" s="4"/>
      <c r="WXY344" s="4"/>
      <c r="WXZ344" s="4"/>
      <c r="WYA344" s="4"/>
      <c r="WYB344" s="4"/>
      <c r="WYC344" s="4"/>
      <c r="WYD344" s="4"/>
      <c r="WYE344" s="4"/>
      <c r="WYF344" s="4"/>
      <c r="WYG344" s="4"/>
      <c r="WYH344" s="4"/>
      <c r="WYI344" s="4"/>
      <c r="WYJ344" s="4"/>
      <c r="WYK344" s="4"/>
      <c r="WYL344" s="4"/>
      <c r="WYM344" s="4"/>
      <c r="WYN344" s="4"/>
      <c r="WYO344" s="4"/>
      <c r="WYP344" s="4"/>
      <c r="WYQ344" s="4"/>
      <c r="WYR344" s="4"/>
      <c r="WYS344" s="4"/>
      <c r="WYT344" s="4"/>
      <c r="WYU344" s="4"/>
      <c r="WYV344" s="4"/>
      <c r="WYW344" s="4"/>
      <c r="WYX344" s="4"/>
      <c r="WYY344" s="4"/>
      <c r="WYZ344" s="4"/>
      <c r="WZA344" s="4"/>
      <c r="WZB344" s="4"/>
      <c r="WZC344" s="4"/>
      <c r="WZD344" s="4"/>
      <c r="WZE344" s="4"/>
      <c r="WZF344" s="4"/>
      <c r="WZG344" s="4"/>
      <c r="WZH344" s="4"/>
      <c r="WZI344" s="4"/>
      <c r="WZJ344" s="4"/>
      <c r="WZK344" s="4"/>
      <c r="WZL344" s="4"/>
      <c r="WZM344" s="4"/>
      <c r="WZN344" s="4"/>
      <c r="WZO344" s="4"/>
      <c r="WZP344" s="4"/>
      <c r="WZQ344" s="4"/>
      <c r="WZR344" s="4"/>
      <c r="WZS344" s="4"/>
      <c r="WZT344" s="4"/>
      <c r="WZU344" s="4"/>
      <c r="WZV344" s="4"/>
      <c r="WZW344" s="4"/>
      <c r="WZX344" s="4"/>
      <c r="WZY344" s="4"/>
      <c r="WZZ344" s="4"/>
      <c r="XAA344" s="4"/>
      <c r="XAB344" s="4"/>
      <c r="XAC344" s="4"/>
      <c r="XAD344" s="4"/>
      <c r="XAE344" s="4"/>
      <c r="XAF344" s="4"/>
      <c r="XAG344" s="4"/>
      <c r="XAH344" s="4"/>
      <c r="XAI344" s="4"/>
      <c r="XAJ344" s="4"/>
      <c r="XAK344" s="4"/>
      <c r="XAL344" s="4"/>
      <c r="XAM344" s="4"/>
      <c r="XAN344" s="4"/>
      <c r="XAO344" s="4"/>
      <c r="XAP344" s="4"/>
      <c r="XAQ344" s="4"/>
      <c r="XAR344" s="4"/>
      <c r="XAS344" s="4"/>
      <c r="XAT344" s="4"/>
      <c r="XAU344" s="4"/>
      <c r="XAV344" s="4"/>
      <c r="XAW344" s="4"/>
      <c r="XAX344" s="4"/>
      <c r="XAY344" s="4"/>
      <c r="XAZ344" s="4"/>
      <c r="XBA344" s="4"/>
      <c r="XBB344" s="4"/>
      <c r="XBC344" s="4"/>
      <c r="XBD344" s="4"/>
      <c r="XBE344" s="4"/>
      <c r="XBF344" s="4"/>
      <c r="XBG344" s="4"/>
      <c r="XBH344" s="4"/>
      <c r="XBI344" s="4"/>
      <c r="XBJ344" s="4"/>
      <c r="XBK344" s="4"/>
      <c r="XBL344" s="4"/>
      <c r="XBM344" s="4"/>
      <c r="XBN344" s="4"/>
      <c r="XBO344" s="4"/>
      <c r="XBP344" s="4"/>
      <c r="XBQ344" s="4"/>
      <c r="XBR344" s="4"/>
      <c r="XBS344" s="4"/>
      <c r="XBT344" s="4"/>
      <c r="XBU344" s="4"/>
      <c r="XBV344" s="4"/>
      <c r="XBW344" s="4"/>
      <c r="XBX344" s="4"/>
      <c r="XBY344" s="4"/>
      <c r="XBZ344" s="4"/>
      <c r="XCA344" s="4"/>
      <c r="XCB344" s="4"/>
      <c r="XCC344" s="4"/>
      <c r="XCD344" s="4"/>
      <c r="XCE344" s="4"/>
      <c r="XCF344" s="4"/>
      <c r="XCG344" s="4"/>
      <c r="XCH344" s="4"/>
      <c r="XCI344" s="4"/>
      <c r="XCJ344" s="4"/>
      <c r="XCK344" s="4"/>
      <c r="XCL344" s="4"/>
      <c r="XCM344" s="4"/>
      <c r="XCN344" s="4"/>
      <c r="XCO344" s="4"/>
      <c r="XCP344" s="4"/>
      <c r="XCQ344" s="4"/>
      <c r="XCR344" s="4"/>
      <c r="XCS344" s="4"/>
      <c r="XCT344" s="4"/>
      <c r="XCU344" s="4"/>
      <c r="XCV344" s="4"/>
      <c r="XCW344" s="4"/>
      <c r="XCX344" s="4"/>
      <c r="XCY344" s="4"/>
      <c r="XCZ344" s="4"/>
      <c r="XDA344" s="4"/>
      <c r="XDB344" s="4"/>
      <c r="XDC344" s="4"/>
      <c r="XDD344" s="4"/>
      <c r="XDE344" s="4"/>
      <c r="XDF344" s="4"/>
      <c r="XDG344" s="4"/>
      <c r="XDH344" s="4"/>
      <c r="XDI344" s="4"/>
      <c r="XDJ344" s="4"/>
      <c r="XDK344" s="4"/>
      <c r="XDL344" s="4"/>
      <c r="XDM344" s="4"/>
      <c r="XDN344" s="4"/>
      <c r="XDO344" s="4"/>
      <c r="XDP344" s="4"/>
      <c r="XDQ344" s="4"/>
      <c r="XDR344" s="4"/>
      <c r="XDS344" s="4"/>
      <c r="XDT344" s="4"/>
      <c r="XDU344" s="4"/>
      <c r="XDV344" s="4"/>
      <c r="XDW344" s="4"/>
      <c r="XDX344" s="4"/>
      <c r="XDY344" s="4"/>
      <c r="XDZ344" s="4"/>
      <c r="XEA344" s="4"/>
      <c r="XEB344" s="4"/>
      <c r="XEC344" s="4"/>
      <c r="XED344" s="4"/>
      <c r="XEE344" s="4"/>
      <c r="XEF344" s="4"/>
      <c r="XEG344" s="4"/>
      <c r="XEH344" s="4"/>
      <c r="XEI344" s="4"/>
      <c r="XEJ344" s="4"/>
      <c r="XEK344" s="4"/>
      <c r="XEL344" s="4"/>
      <c r="XEM344" s="4"/>
      <c r="XEN344" s="4"/>
      <c r="XEO344" s="4"/>
      <c r="XEP344" s="4"/>
      <c r="XEQ344" s="4"/>
      <c r="XER344" s="4"/>
      <c r="XES344" s="4"/>
      <c r="XET344" s="4"/>
      <c r="XEU344" s="4"/>
      <c r="XEV344" s="4"/>
      <c r="XEW344" s="4"/>
      <c r="XEX344" s="4"/>
      <c r="XEY344" s="4"/>
      <c r="XEZ344" s="4"/>
      <c r="XFA344" s="4"/>
      <c r="XFB344" s="4"/>
      <c r="XFC344" s="4"/>
    </row>
    <row r="345" customFormat="false" ht="13.8" hidden="false" customHeight="false" outlineLevel="0" collapsed="false">
      <c r="A345" s="13"/>
      <c r="B345" s="21" t="s">
        <v>140</v>
      </c>
      <c r="C345" s="26" t="s">
        <v>141</v>
      </c>
      <c r="D345" s="21" t="n">
        <v>200</v>
      </c>
      <c r="E345" s="27" t="n">
        <f aca="false">BD345*200/100</f>
        <v>4.08</v>
      </c>
      <c r="F345" s="27" t="n">
        <f aca="false">BE345*200/100</f>
        <v>3.54</v>
      </c>
      <c r="G345" s="27" t="n">
        <f aca="false">BF345*200/100</f>
        <v>17.58</v>
      </c>
      <c r="H345" s="27" t="n">
        <f aca="false">BG345*200/100</f>
        <v>118</v>
      </c>
      <c r="I345" s="27" t="n">
        <f aca="false">BH345*200/100</f>
        <v>24.4</v>
      </c>
      <c r="J345" s="27" t="n">
        <f aca="false">BI345*200/100</f>
        <v>0.06</v>
      </c>
      <c r="K345" s="27" t="n">
        <f aca="false">BJ345*200/100</f>
        <v>0.18</v>
      </c>
      <c r="L345" s="27" t="n">
        <f aca="false">BK345*200/100</f>
        <v>1.58</v>
      </c>
      <c r="M345" s="27" t="n">
        <f aca="false">BL345*200/100</f>
        <v>152.22</v>
      </c>
      <c r="N345" s="27" t="n">
        <f aca="false">BM345*200/100</f>
        <v>21.34</v>
      </c>
      <c r="O345" s="27" t="n">
        <f aca="false">BN345*200/100</f>
        <v>124.56</v>
      </c>
      <c r="P345" s="27" t="n">
        <f aca="false">BO345*200/100</f>
        <v>0.48</v>
      </c>
      <c r="Q345" s="27" t="n">
        <v>0.3</v>
      </c>
      <c r="R345" s="27"/>
      <c r="S345" s="27" t="n">
        <v>6.7</v>
      </c>
      <c r="T345" s="27" t="n">
        <v>27.9</v>
      </c>
      <c r="U345" s="28" t="n">
        <v>0.38</v>
      </c>
      <c r="V345" s="21"/>
      <c r="W345" s="21" t="n">
        <v>0.01</v>
      </c>
      <c r="X345" s="27" t="n">
        <v>1.16</v>
      </c>
      <c r="Y345" s="27" t="n">
        <v>6.9</v>
      </c>
      <c r="Z345" s="27" t="n">
        <v>4.6</v>
      </c>
      <c r="AA345" s="27" t="n">
        <v>8.5</v>
      </c>
      <c r="AB345" s="27" t="n">
        <v>0.77</v>
      </c>
      <c r="AC345" s="27" t="n">
        <v>0.8</v>
      </c>
      <c r="AD345" s="27" t="n">
        <v>0.2</v>
      </c>
      <c r="AE345" s="27" t="n">
        <v>16.7</v>
      </c>
      <c r="AF345" s="27" t="n">
        <v>66.7</v>
      </c>
      <c r="AG345" s="27" t="n">
        <v>98</v>
      </c>
      <c r="AH345" s="27" t="n">
        <v>0.01</v>
      </c>
      <c r="AI345" s="27" t="n">
        <v>0.05</v>
      </c>
      <c r="AJ345" s="27" t="n">
        <v>80</v>
      </c>
      <c r="AK345" s="27" t="n">
        <v>11</v>
      </c>
      <c r="AL345" s="27" t="n">
        <v>3</v>
      </c>
      <c r="AM345" s="27" t="n">
        <v>3</v>
      </c>
      <c r="AN345" s="27" t="n">
        <v>0.54</v>
      </c>
      <c r="BD345" s="27" t="n">
        <v>2.04</v>
      </c>
      <c r="BE345" s="27" t="n">
        <v>1.77</v>
      </c>
      <c r="BF345" s="27" t="n">
        <v>8.79</v>
      </c>
      <c r="BG345" s="27" t="n">
        <v>59</v>
      </c>
      <c r="BH345" s="27" t="n">
        <v>12.2</v>
      </c>
      <c r="BI345" s="27" t="n">
        <v>0.03</v>
      </c>
      <c r="BJ345" s="27" t="n">
        <v>0.09</v>
      </c>
      <c r="BK345" s="27" t="n">
        <v>0.79</v>
      </c>
      <c r="BL345" s="27" t="n">
        <v>76.11</v>
      </c>
      <c r="BM345" s="27" t="n">
        <v>10.67</v>
      </c>
      <c r="BN345" s="27" t="n">
        <v>62.28</v>
      </c>
      <c r="BO345" s="27" t="n">
        <v>0.24</v>
      </c>
    </row>
    <row r="346" customFormat="false" ht="13.8" hidden="false" customHeight="false" outlineLevel="0" collapsed="false">
      <c r="A346" s="13"/>
      <c r="B346" s="21" t="s">
        <v>29</v>
      </c>
      <c r="C346" s="29" t="s">
        <v>30</v>
      </c>
      <c r="D346" s="21" t="n">
        <v>100</v>
      </c>
      <c r="E346" s="27" t="n">
        <f aca="false">BD346*100/100</f>
        <v>0.4</v>
      </c>
      <c r="F346" s="27" t="n">
        <f aca="false">BE346*100/100</f>
        <v>0.4</v>
      </c>
      <c r="G346" s="27" t="n">
        <f aca="false">BF346*100/100</f>
        <v>9.8</v>
      </c>
      <c r="H346" s="27" t="n">
        <f aca="false">BG346*100/100</f>
        <v>47</v>
      </c>
      <c r="I346" s="27" t="n">
        <f aca="false">BH346*100/100</f>
        <v>0</v>
      </c>
      <c r="J346" s="27" t="n">
        <f aca="false">BI346*100/100</f>
        <v>0.03</v>
      </c>
      <c r="K346" s="27" t="n">
        <f aca="false">BJ346*100/100</f>
        <v>0.02</v>
      </c>
      <c r="L346" s="27" t="n">
        <f aca="false">BK346*100/100</f>
        <v>10</v>
      </c>
      <c r="M346" s="27" t="n">
        <f aca="false">BL346*100/100</f>
        <v>16</v>
      </c>
      <c r="N346" s="27" t="n">
        <f aca="false">BM346*100/100</f>
        <v>9</v>
      </c>
      <c r="O346" s="27" t="n">
        <f aca="false">BN346*100/100</f>
        <v>11</v>
      </c>
      <c r="P346" s="27" t="n">
        <f aca="false">BO346*100/100</f>
        <v>2.2</v>
      </c>
      <c r="Q346" s="27"/>
      <c r="R346" s="27"/>
      <c r="S346" s="27"/>
      <c r="T346" s="27"/>
      <c r="U346" s="27"/>
      <c r="V346" s="21"/>
      <c r="W346" s="21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BD346" s="27" t="n">
        <v>0.4</v>
      </c>
      <c r="BE346" s="27" t="n">
        <v>0.4</v>
      </c>
      <c r="BF346" s="27" t="n">
        <v>9.8</v>
      </c>
      <c r="BG346" s="27" t="n">
        <v>47</v>
      </c>
      <c r="BH346" s="27"/>
      <c r="BI346" s="27" t="n">
        <v>0.03</v>
      </c>
      <c r="BJ346" s="27" t="n">
        <v>0.02</v>
      </c>
      <c r="BK346" s="27" t="n">
        <v>10</v>
      </c>
      <c r="BL346" s="27" t="n">
        <v>16</v>
      </c>
      <c r="BM346" s="27" t="n">
        <v>9</v>
      </c>
      <c r="BN346" s="27" t="n">
        <v>11</v>
      </c>
      <c r="BO346" s="27" t="n">
        <v>2.2</v>
      </c>
    </row>
    <row r="347" s="35" customFormat="true" ht="13.8" hidden="false" customHeight="false" outlineLevel="0" collapsed="false">
      <c r="A347" s="13"/>
      <c r="B347" s="21" t="s">
        <v>31</v>
      </c>
      <c r="C347" s="26" t="s">
        <v>153</v>
      </c>
      <c r="D347" s="21" t="n">
        <v>34</v>
      </c>
      <c r="E347" s="27" t="n">
        <f aca="false">BD347*34/35</f>
        <v>2.04971428571429</v>
      </c>
      <c r="F347" s="27" t="n">
        <f aca="false">BE347*34/35</f>
        <v>3.4</v>
      </c>
      <c r="G347" s="27" t="n">
        <f aca="false">BF347*34/35</f>
        <v>25.16</v>
      </c>
      <c r="H347" s="27" t="n">
        <f aca="false">BG347*34/35</f>
        <v>139.4</v>
      </c>
      <c r="I347" s="27"/>
      <c r="J347" s="27"/>
      <c r="K347" s="27"/>
      <c r="L347" s="27"/>
      <c r="M347" s="27"/>
      <c r="N347" s="27"/>
      <c r="O347" s="27"/>
      <c r="P347" s="27"/>
      <c r="BD347" s="27" t="n">
        <v>2.11</v>
      </c>
      <c r="BE347" s="27" t="n">
        <v>3.5</v>
      </c>
      <c r="BF347" s="27" t="n">
        <v>25.9</v>
      </c>
      <c r="BG347" s="27" t="n">
        <v>143.5</v>
      </c>
      <c r="BH347" s="27"/>
      <c r="BI347" s="27"/>
      <c r="BJ347" s="27"/>
      <c r="BK347" s="27"/>
      <c r="BL347" s="27"/>
      <c r="BM347" s="27"/>
      <c r="BN347" s="27"/>
      <c r="BO347" s="27"/>
      <c r="WON347" s="36"/>
      <c r="WOO347" s="36"/>
      <c r="WOP347" s="36"/>
      <c r="WOQ347" s="36"/>
      <c r="WOR347" s="36"/>
      <c r="WOS347" s="36"/>
      <c r="WOT347" s="36"/>
      <c r="WOU347" s="36"/>
      <c r="WOV347" s="36"/>
      <c r="WOW347" s="36"/>
      <c r="WOX347" s="36"/>
      <c r="WOY347" s="36"/>
      <c r="WOZ347" s="36"/>
      <c r="WPA347" s="36"/>
      <c r="WPB347" s="36"/>
      <c r="WPC347" s="36"/>
      <c r="WPD347" s="36"/>
      <c r="WPE347" s="36"/>
      <c r="WPF347" s="36"/>
      <c r="WPG347" s="36"/>
      <c r="WPH347" s="36"/>
      <c r="WPI347" s="36"/>
      <c r="WPJ347" s="36"/>
      <c r="WPK347" s="36"/>
      <c r="WPL347" s="36"/>
      <c r="WPM347" s="36"/>
      <c r="WPN347" s="36"/>
      <c r="WPO347" s="36"/>
      <c r="WPP347" s="36"/>
      <c r="WPQ347" s="36"/>
      <c r="WPR347" s="36"/>
      <c r="WPS347" s="36"/>
      <c r="WPT347" s="36"/>
      <c r="WPU347" s="36"/>
      <c r="WPV347" s="36"/>
      <c r="WPW347" s="36"/>
      <c r="WPX347" s="36"/>
      <c r="WPY347" s="36"/>
      <c r="WPZ347" s="36"/>
      <c r="WQA347" s="36"/>
      <c r="WQB347" s="36"/>
      <c r="WQC347" s="36"/>
      <c r="WQD347" s="36"/>
      <c r="WQE347" s="36"/>
      <c r="WQF347" s="36"/>
      <c r="WQG347" s="36"/>
      <c r="WQH347" s="36"/>
      <c r="WQI347" s="36"/>
      <c r="WQJ347" s="36"/>
      <c r="WQK347" s="36"/>
      <c r="WQL347" s="36"/>
      <c r="WQM347" s="36"/>
      <c r="WQN347" s="36"/>
      <c r="WQO347" s="36"/>
      <c r="WQP347" s="36"/>
      <c r="WQQ347" s="36"/>
      <c r="WQR347" s="36"/>
      <c r="WQS347" s="36"/>
      <c r="WQT347" s="36"/>
      <c r="WQU347" s="36"/>
      <c r="WQV347" s="36"/>
      <c r="WQW347" s="36"/>
      <c r="WQX347" s="36"/>
      <c r="WQY347" s="36"/>
      <c r="WQZ347" s="36"/>
      <c r="WRA347" s="36"/>
      <c r="WRB347" s="36"/>
      <c r="WRC347" s="36"/>
      <c r="WRD347" s="36"/>
      <c r="WRE347" s="36"/>
      <c r="WRF347" s="36"/>
      <c r="WRG347" s="36"/>
      <c r="WRH347" s="36"/>
      <c r="WRI347" s="36"/>
      <c r="WRJ347" s="36"/>
      <c r="WRK347" s="36"/>
      <c r="WRL347" s="36"/>
      <c r="WRM347" s="36"/>
      <c r="WRN347" s="36"/>
      <c r="WRO347" s="36"/>
      <c r="WRP347" s="36"/>
      <c r="WRQ347" s="36"/>
      <c r="WRR347" s="36"/>
      <c r="WRS347" s="36"/>
      <c r="WRT347" s="36"/>
      <c r="WRU347" s="36"/>
      <c r="WRV347" s="36"/>
      <c r="WRW347" s="36"/>
      <c r="WRX347" s="36"/>
      <c r="WRY347" s="36"/>
      <c r="WRZ347" s="36"/>
      <c r="WSA347" s="36"/>
      <c r="WSB347" s="36"/>
      <c r="WSC347" s="36"/>
      <c r="WSD347" s="36"/>
      <c r="WSE347" s="36"/>
      <c r="WSF347" s="36"/>
      <c r="WSG347" s="36"/>
      <c r="WSH347" s="36"/>
      <c r="WSI347" s="36"/>
      <c r="WSJ347" s="36"/>
      <c r="WSK347" s="36"/>
      <c r="WSL347" s="36"/>
      <c r="WSM347" s="36"/>
      <c r="WSN347" s="36"/>
      <c r="WSO347" s="36"/>
      <c r="WSP347" s="36"/>
      <c r="WSQ347" s="36"/>
      <c r="WSR347" s="36"/>
      <c r="WSS347" s="36"/>
      <c r="WST347" s="36"/>
      <c r="WSU347" s="36"/>
      <c r="WSV347" s="36"/>
      <c r="WSW347" s="36"/>
      <c r="WSX347" s="36"/>
      <c r="WSY347" s="36"/>
      <c r="WSZ347" s="36"/>
      <c r="WTA347" s="36"/>
      <c r="WTB347" s="36"/>
      <c r="WTC347" s="36"/>
      <c r="WTD347" s="36"/>
      <c r="WTE347" s="36"/>
      <c r="WTF347" s="36"/>
      <c r="WTG347" s="36"/>
      <c r="WTH347" s="36"/>
      <c r="WTI347" s="36"/>
      <c r="WTJ347" s="36"/>
      <c r="WTK347" s="36"/>
      <c r="WTL347" s="36"/>
      <c r="WTM347" s="36"/>
      <c r="WTN347" s="36"/>
      <c r="WTO347" s="36"/>
      <c r="WTP347" s="36"/>
      <c r="WTQ347" s="36"/>
      <c r="WTR347" s="36"/>
      <c r="WTS347" s="36"/>
      <c r="WTT347" s="36"/>
      <c r="WTU347" s="36"/>
      <c r="WTV347" s="36"/>
      <c r="WTW347" s="36"/>
      <c r="WTX347" s="36"/>
      <c r="WTY347" s="36"/>
      <c r="WTZ347" s="36"/>
      <c r="WUA347" s="36"/>
      <c r="WUB347" s="36"/>
      <c r="WUC347" s="36"/>
      <c r="WUD347" s="36"/>
      <c r="WUE347" s="36"/>
      <c r="WUF347" s="36"/>
      <c r="WUG347" s="36"/>
      <c r="WUH347" s="36"/>
      <c r="WUI347" s="36"/>
      <c r="WUJ347" s="36"/>
      <c r="WUK347" s="36"/>
      <c r="WUL347" s="36"/>
      <c r="WUM347" s="36"/>
      <c r="WUN347" s="36"/>
      <c r="WUO347" s="36"/>
      <c r="WUP347" s="36"/>
      <c r="WUQ347" s="36"/>
      <c r="WUR347" s="36"/>
      <c r="WUS347" s="36"/>
      <c r="WUT347" s="36"/>
      <c r="WUU347" s="36"/>
      <c r="WUV347" s="36"/>
      <c r="WUW347" s="36"/>
      <c r="WUX347" s="36"/>
      <c r="WUY347" s="36"/>
      <c r="WUZ347" s="36"/>
      <c r="WVA347" s="36"/>
      <c r="WVB347" s="36"/>
      <c r="WVC347" s="36"/>
      <c r="WVD347" s="36"/>
      <c r="WVE347" s="36"/>
      <c r="WVF347" s="36"/>
      <c r="WVG347" s="36"/>
      <c r="WVH347" s="36"/>
      <c r="WVI347" s="36"/>
      <c r="WVJ347" s="36"/>
      <c r="WVK347" s="36"/>
      <c r="WVL347" s="36"/>
      <c r="WVM347" s="36"/>
      <c r="WVN347" s="36"/>
      <c r="WVO347" s="36"/>
      <c r="WVP347" s="36"/>
      <c r="WVQ347" s="36"/>
      <c r="WVR347" s="36"/>
      <c r="WVS347" s="36"/>
      <c r="WVT347" s="36"/>
      <c r="WVU347" s="36"/>
      <c r="WVV347" s="36"/>
      <c r="WVW347" s="36"/>
      <c r="WVX347" s="36"/>
      <c r="WVY347" s="36"/>
      <c r="WVZ347" s="36"/>
      <c r="WWA347" s="36"/>
      <c r="WWB347" s="36"/>
      <c r="WWC347" s="36"/>
      <c r="WWD347" s="36"/>
      <c r="WWE347" s="36"/>
      <c r="WWF347" s="36"/>
      <c r="WWG347" s="36"/>
      <c r="WWH347" s="36"/>
      <c r="WWI347" s="36"/>
      <c r="WWJ347" s="36"/>
      <c r="WWK347" s="36"/>
      <c r="WWL347" s="36"/>
      <c r="WWM347" s="36"/>
      <c r="WWN347" s="36"/>
      <c r="WWO347" s="36"/>
      <c r="WWP347" s="36"/>
      <c r="WWQ347" s="36"/>
      <c r="WWR347" s="36"/>
      <c r="WWS347" s="36"/>
      <c r="WWT347" s="36"/>
      <c r="WWU347" s="36"/>
      <c r="WWV347" s="36"/>
      <c r="WWW347" s="36"/>
      <c r="WWX347" s="36"/>
      <c r="WWY347" s="36"/>
      <c r="WWZ347" s="36"/>
      <c r="WXA347" s="36"/>
      <c r="WXB347" s="36"/>
      <c r="WXC347" s="36"/>
      <c r="WXD347" s="36"/>
      <c r="WXE347" s="36"/>
      <c r="WXF347" s="36"/>
      <c r="WXG347" s="36"/>
      <c r="WXH347" s="36"/>
      <c r="WXI347" s="36"/>
      <c r="WXJ347" s="36"/>
      <c r="WXK347" s="36"/>
      <c r="WXL347" s="36"/>
      <c r="WXM347" s="36"/>
      <c r="WXN347" s="36"/>
      <c r="WXO347" s="36"/>
      <c r="WXP347" s="36"/>
      <c r="WXQ347" s="36"/>
      <c r="WXR347" s="36"/>
      <c r="WXS347" s="36"/>
      <c r="WXT347" s="36"/>
      <c r="WXU347" s="36"/>
      <c r="WXV347" s="36"/>
      <c r="WXW347" s="36"/>
      <c r="WXX347" s="36"/>
      <c r="WXY347" s="36"/>
      <c r="WXZ347" s="36"/>
      <c r="WYA347" s="36"/>
      <c r="WYB347" s="36"/>
      <c r="WYC347" s="36"/>
      <c r="WYD347" s="36"/>
      <c r="WYE347" s="36"/>
      <c r="WYF347" s="36"/>
      <c r="WYG347" s="36"/>
      <c r="WYH347" s="36"/>
      <c r="WYI347" s="36"/>
      <c r="WYJ347" s="36"/>
      <c r="WYK347" s="36"/>
      <c r="WYL347" s="36"/>
      <c r="WYM347" s="36"/>
      <c r="WYN347" s="36"/>
      <c r="WYO347" s="36"/>
      <c r="WYP347" s="36"/>
      <c r="WYQ347" s="36"/>
      <c r="WYR347" s="36"/>
      <c r="WYS347" s="36"/>
      <c r="WYT347" s="36"/>
      <c r="WYU347" s="36"/>
      <c r="WYV347" s="36"/>
      <c r="WYW347" s="36"/>
      <c r="WYX347" s="36"/>
      <c r="WYY347" s="36"/>
      <c r="WYZ347" s="36"/>
      <c r="WZA347" s="36"/>
      <c r="WZB347" s="36"/>
      <c r="WZC347" s="36"/>
      <c r="WZD347" s="36"/>
      <c r="WZE347" s="36"/>
      <c r="WZF347" s="36"/>
      <c r="WZG347" s="36"/>
      <c r="WZH347" s="36"/>
      <c r="WZI347" s="36"/>
      <c r="WZJ347" s="36"/>
      <c r="WZK347" s="36"/>
      <c r="WZL347" s="36"/>
      <c r="WZM347" s="36"/>
      <c r="WZN347" s="36"/>
      <c r="WZO347" s="36"/>
      <c r="WZP347" s="36"/>
      <c r="WZQ347" s="36"/>
      <c r="WZR347" s="36"/>
      <c r="WZS347" s="36"/>
      <c r="WZT347" s="36"/>
      <c r="WZU347" s="36"/>
      <c r="WZV347" s="36"/>
      <c r="WZW347" s="36"/>
      <c r="WZX347" s="36"/>
      <c r="WZY347" s="36"/>
      <c r="WZZ347" s="36"/>
      <c r="XAA347" s="36"/>
      <c r="XAB347" s="36"/>
      <c r="XAC347" s="36"/>
      <c r="XAD347" s="36"/>
      <c r="XAE347" s="36"/>
      <c r="XAF347" s="36"/>
      <c r="XAG347" s="36"/>
      <c r="XAH347" s="36"/>
      <c r="XAI347" s="36"/>
      <c r="XAJ347" s="36"/>
      <c r="XAK347" s="36"/>
      <c r="XAL347" s="36"/>
      <c r="XAM347" s="36"/>
      <c r="XAN347" s="36"/>
      <c r="XAO347" s="36"/>
      <c r="XAP347" s="36"/>
      <c r="XAQ347" s="36"/>
      <c r="XAR347" s="36"/>
      <c r="XAS347" s="36"/>
      <c r="XAT347" s="36"/>
      <c r="XAU347" s="36"/>
      <c r="XAV347" s="36"/>
      <c r="XAW347" s="36"/>
      <c r="XAX347" s="36"/>
      <c r="XAY347" s="36"/>
      <c r="XAZ347" s="36"/>
      <c r="XBA347" s="36"/>
      <c r="XBB347" s="36"/>
      <c r="XBC347" s="36"/>
      <c r="XBD347" s="36"/>
      <c r="XBE347" s="36"/>
      <c r="XBF347" s="36"/>
      <c r="XBG347" s="36"/>
      <c r="XBH347" s="36"/>
      <c r="XBI347" s="36"/>
      <c r="XBJ347" s="36"/>
      <c r="XBK347" s="36"/>
      <c r="XBL347" s="36"/>
      <c r="XBM347" s="36"/>
      <c r="XBN347" s="36"/>
      <c r="XBO347" s="36"/>
      <c r="XBP347" s="36"/>
      <c r="XBQ347" s="36"/>
      <c r="XBR347" s="36"/>
      <c r="XBS347" s="36"/>
      <c r="XBT347" s="36"/>
      <c r="XBU347" s="36"/>
      <c r="XBV347" s="36"/>
      <c r="XBW347" s="36"/>
      <c r="XBX347" s="36"/>
      <c r="XBY347" s="36"/>
      <c r="XBZ347" s="36"/>
      <c r="XCA347" s="37"/>
      <c r="XCB347" s="37"/>
      <c r="XCC347" s="37"/>
      <c r="XCD347" s="37"/>
      <c r="XCE347" s="37"/>
      <c r="XCF347" s="37"/>
      <c r="XCG347" s="37"/>
      <c r="XCH347" s="37"/>
      <c r="XCI347" s="37"/>
      <c r="XCJ347" s="37"/>
      <c r="XCK347" s="37"/>
      <c r="XCL347" s="37"/>
      <c r="XCM347" s="37"/>
      <c r="XCN347" s="37"/>
      <c r="XCO347" s="37"/>
      <c r="XCP347" s="37"/>
      <c r="XCQ347" s="37"/>
      <c r="XCR347" s="37"/>
      <c r="XCS347" s="37"/>
      <c r="XCT347" s="37"/>
      <c r="XCU347" s="37"/>
      <c r="XCV347" s="37"/>
      <c r="XCW347" s="37"/>
      <c r="XCX347" s="37"/>
      <c r="XCY347" s="37"/>
      <c r="XCZ347" s="37"/>
      <c r="XDA347" s="37"/>
      <c r="XDB347" s="37"/>
      <c r="XDC347" s="37"/>
      <c r="XDD347" s="37"/>
      <c r="XDE347" s="37"/>
      <c r="XDF347" s="37"/>
      <c r="XDG347" s="37"/>
      <c r="XDH347" s="37"/>
      <c r="XDI347" s="37"/>
      <c r="XDJ347" s="37"/>
      <c r="XDK347" s="37"/>
      <c r="XDL347" s="37"/>
      <c r="XDM347" s="37"/>
      <c r="XDN347" s="37"/>
      <c r="XDO347" s="37"/>
      <c r="XDP347" s="37"/>
      <c r="XDQ347" s="37"/>
      <c r="XDR347" s="37"/>
      <c r="XDS347" s="37"/>
      <c r="XDT347" s="37"/>
      <c r="XDU347" s="37"/>
      <c r="XDV347" s="37"/>
      <c r="XDW347" s="37"/>
      <c r="XDX347" s="37"/>
      <c r="XDY347" s="37"/>
      <c r="XDZ347" s="37"/>
      <c r="XEA347" s="37"/>
      <c r="XEB347" s="37"/>
      <c r="XEC347" s="37"/>
      <c r="XED347" s="37"/>
      <c r="XEE347" s="37"/>
      <c r="XEF347" s="37"/>
      <c r="XEG347" s="37"/>
      <c r="XEH347" s="37"/>
      <c r="XEI347" s="37"/>
      <c r="XEJ347" s="37"/>
      <c r="XEK347" s="37"/>
      <c r="XEL347" s="37"/>
      <c r="XEM347" s="37"/>
      <c r="XEN347" s="37"/>
      <c r="XEO347" s="37"/>
      <c r="XEP347" s="37"/>
      <c r="XEQ347" s="37"/>
      <c r="XER347" s="37"/>
      <c r="XES347" s="37"/>
      <c r="XET347" s="37"/>
      <c r="XEU347" s="37"/>
      <c r="XEV347" s="37"/>
      <c r="XEW347" s="37"/>
      <c r="XEX347" s="37"/>
      <c r="XEY347" s="37"/>
      <c r="XEZ347" s="37"/>
      <c r="XFA347" s="37"/>
      <c r="XFB347" s="37"/>
      <c r="XFC347" s="37"/>
      <c r="XFD347" s="4"/>
    </row>
    <row r="348" customFormat="false" ht="13.8" hidden="false" customHeight="false" outlineLevel="0" collapsed="false">
      <c r="A348" s="13"/>
      <c r="B348" s="74"/>
      <c r="C348" s="30" t="s">
        <v>227</v>
      </c>
      <c r="D348" s="31" t="n">
        <f aca="false">SUM(D342:D347)</f>
        <v>539</v>
      </c>
      <c r="E348" s="32"/>
      <c r="F348" s="32"/>
      <c r="G348" s="32"/>
      <c r="H348" s="32"/>
      <c r="I348" s="32"/>
      <c r="J348" s="31"/>
      <c r="K348" s="31"/>
      <c r="L348" s="32"/>
      <c r="M348" s="32"/>
      <c r="N348" s="32"/>
      <c r="O348" s="32"/>
      <c r="P348" s="32"/>
    </row>
    <row r="349" customFormat="false" ht="13.8" hidden="false" customHeight="false" outlineLevel="0" collapsed="false">
      <c r="A349" s="33" t="s">
        <v>98</v>
      </c>
      <c r="B349" s="33"/>
      <c r="C349" s="33"/>
      <c r="D349" s="33"/>
      <c r="E349" s="32" t="n">
        <f aca="false">SUM(E342:E348)</f>
        <v>16.4697142857143</v>
      </c>
      <c r="F349" s="32" t="n">
        <f aca="false">SUM(F342:F348)</f>
        <v>15.865</v>
      </c>
      <c r="G349" s="32" t="n">
        <f aca="false">SUM(G342:G348)</f>
        <v>105.1025</v>
      </c>
      <c r="H349" s="32" t="n">
        <f aca="false">SUM(H342:H348)</f>
        <v>626.1175</v>
      </c>
      <c r="I349" s="32" t="n">
        <f aca="false">SUM(I342:I348)</f>
        <v>65.35</v>
      </c>
      <c r="J349" s="32" t="n">
        <f aca="false">SUM(J342:J348)</f>
        <v>0.29</v>
      </c>
      <c r="K349" s="32" t="n">
        <f aca="false">SUM(K342:K348)</f>
        <v>0.3775</v>
      </c>
      <c r="L349" s="32" t="n">
        <f aca="false">SUM(L342:L348)</f>
        <v>12.51</v>
      </c>
      <c r="M349" s="32" t="n">
        <f aca="false">SUM(M342:M348)</f>
        <v>290.91</v>
      </c>
      <c r="N349" s="32" t="n">
        <f aca="false">SUM(N342:N348)</f>
        <v>95.85</v>
      </c>
      <c r="O349" s="32" t="n">
        <f aca="false">SUM(O342:O348)</f>
        <v>357.7</v>
      </c>
      <c r="P349" s="32" t="n">
        <f aca="false">SUM(P342:P348)</f>
        <v>5.045</v>
      </c>
    </row>
    <row r="350" customFormat="false" ht="13.8" hidden="false" customHeight="false" outlineLevel="0" collapsed="false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</row>
    <row r="351" customFormat="false" ht="12.75" hidden="false" customHeight="true" outlineLevel="0" collapsed="false">
      <c r="A351" s="78" t="s">
        <v>38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</row>
    <row r="352" customFormat="false" ht="13.8" hidden="false" customHeight="false" outlineLevel="0" collapsed="false">
      <c r="A352" s="78"/>
      <c r="B352" s="21" t="s">
        <v>83</v>
      </c>
      <c r="C352" s="26" t="s">
        <v>99</v>
      </c>
      <c r="D352" s="21" t="n">
        <v>60</v>
      </c>
      <c r="E352" s="27" t="n">
        <f aca="false">BD352*60/50</f>
        <v>0.42</v>
      </c>
      <c r="F352" s="27" t="n">
        <f aca="false">BE352*60/50</f>
        <v>0.06</v>
      </c>
      <c r="G352" s="27" t="n">
        <f aca="false">BF352*60/50</f>
        <v>1.14</v>
      </c>
      <c r="H352" s="27" t="n">
        <f aca="false">BG352*60/50</f>
        <v>7.2</v>
      </c>
      <c r="I352" s="27" t="n">
        <f aca="false">BH352*60/50</f>
        <v>0</v>
      </c>
      <c r="J352" s="27" t="n">
        <f aca="false">BI352*60/50</f>
        <v>0.024</v>
      </c>
      <c r="K352" s="27" t="n">
        <f aca="false">BJ352*60/50</f>
        <v>0.012</v>
      </c>
      <c r="L352" s="27" t="n">
        <f aca="false">BK352*60/50</f>
        <v>2.94</v>
      </c>
      <c r="M352" s="27" t="n">
        <f aca="false">BL352*60/50</f>
        <v>10.2</v>
      </c>
      <c r="N352" s="27" t="n">
        <f aca="false">BM352*60/50</f>
        <v>8.4</v>
      </c>
      <c r="O352" s="27" t="n">
        <f aca="false">BN352*60/50</f>
        <v>18</v>
      </c>
      <c r="P352" s="27" t="n">
        <f aca="false">BO352*60/50</f>
        <v>0.3</v>
      </c>
      <c r="AC352" s="27" t="n">
        <v>0.48</v>
      </c>
      <c r="AD352" s="27" t="n">
        <v>0.06</v>
      </c>
      <c r="AE352" s="27" t="n">
        <v>1.02</v>
      </c>
      <c r="AF352" s="27" t="n">
        <v>6</v>
      </c>
      <c r="AG352" s="27"/>
      <c r="AH352" s="27" t="n">
        <v>0.01</v>
      </c>
      <c r="AI352" s="27" t="n">
        <v>0.06</v>
      </c>
      <c r="AJ352" s="27" t="n">
        <v>2.1</v>
      </c>
      <c r="AK352" s="27" t="n">
        <v>13.8</v>
      </c>
      <c r="AL352" s="27" t="n">
        <v>8.4</v>
      </c>
      <c r="AM352" s="27" t="n">
        <v>14.4</v>
      </c>
      <c r="AN352" s="27" t="n">
        <v>0.36</v>
      </c>
      <c r="BD352" s="27" t="n">
        <v>0.35</v>
      </c>
      <c r="BE352" s="27" t="n">
        <v>0.05</v>
      </c>
      <c r="BF352" s="27" t="n">
        <v>0.95</v>
      </c>
      <c r="BG352" s="27" t="n">
        <v>6</v>
      </c>
      <c r="BH352" s="27"/>
      <c r="BI352" s="27" t="n">
        <v>0.02</v>
      </c>
      <c r="BJ352" s="27" t="n">
        <v>0.01</v>
      </c>
      <c r="BK352" s="27" t="n">
        <v>2.45</v>
      </c>
      <c r="BL352" s="27" t="n">
        <v>8.5</v>
      </c>
      <c r="BM352" s="27" t="n">
        <v>7</v>
      </c>
      <c r="BN352" s="27" t="n">
        <v>15</v>
      </c>
      <c r="BO352" s="27" t="n">
        <v>0.25</v>
      </c>
    </row>
    <row r="353" s="35" customFormat="true" ht="13.8" hidden="false" customHeight="false" outlineLevel="0" collapsed="false">
      <c r="A353" s="78"/>
      <c r="B353" s="21" t="s">
        <v>100</v>
      </c>
      <c r="C353" s="26" t="s">
        <v>228</v>
      </c>
      <c r="D353" s="21" t="n">
        <v>225</v>
      </c>
      <c r="E353" s="21" t="n">
        <v>3.05</v>
      </c>
      <c r="F353" s="21" t="n">
        <v>6.77</v>
      </c>
      <c r="G353" s="21" t="n">
        <v>12.75</v>
      </c>
      <c r="H353" s="21" t="n">
        <v>124.8</v>
      </c>
      <c r="I353" s="21" t="n">
        <v>97.6</v>
      </c>
      <c r="J353" s="21" t="n">
        <v>0.04</v>
      </c>
      <c r="K353" s="21" t="n">
        <v>0.03</v>
      </c>
      <c r="L353" s="21" t="n">
        <v>0.4</v>
      </c>
      <c r="M353" s="21" t="n">
        <v>22.84</v>
      </c>
      <c r="N353" s="21" t="n">
        <v>8.54</v>
      </c>
      <c r="O353" s="21" t="n">
        <v>30.08</v>
      </c>
      <c r="P353" s="21" t="n">
        <v>0.52</v>
      </c>
      <c r="BD353" s="21" t="n">
        <v>0.82</v>
      </c>
      <c r="BE353" s="21" t="n">
        <v>2.64</v>
      </c>
      <c r="BF353" s="21" t="n">
        <v>4.12</v>
      </c>
      <c r="BG353" s="21" t="n">
        <v>43</v>
      </c>
      <c r="BH353" s="21" t="n">
        <v>4</v>
      </c>
      <c r="BI353" s="21" t="n">
        <v>0.01</v>
      </c>
      <c r="BJ353" s="21" t="n">
        <v>0.02</v>
      </c>
      <c r="BK353" s="21" t="n">
        <v>10.57</v>
      </c>
      <c r="BL353" s="21" t="n">
        <v>26.15</v>
      </c>
      <c r="BM353" s="21" t="n">
        <v>11.22</v>
      </c>
      <c r="BN353" s="21" t="n">
        <v>20.92</v>
      </c>
      <c r="BO353" s="21" t="n">
        <v>0.45</v>
      </c>
      <c r="XBZ353" s="37"/>
      <c r="XCA353" s="37"/>
      <c r="XCB353" s="37"/>
      <c r="XCC353" s="37"/>
      <c r="XCD353" s="37"/>
      <c r="XCE353" s="37"/>
      <c r="XCF353" s="37"/>
      <c r="XCG353" s="37"/>
      <c r="XCH353" s="37"/>
      <c r="XCI353" s="37"/>
      <c r="XCJ353" s="37"/>
      <c r="XCK353" s="37"/>
      <c r="XCL353" s="37"/>
      <c r="XCM353" s="37"/>
      <c r="XCN353" s="37"/>
      <c r="XCO353" s="37"/>
      <c r="XCP353" s="37"/>
      <c r="XCQ353" s="37"/>
      <c r="XCR353" s="37"/>
      <c r="XCS353" s="37"/>
      <c r="XCT353" s="37"/>
      <c r="XCU353" s="37"/>
      <c r="XCV353" s="37"/>
      <c r="XCW353" s="37"/>
      <c r="XCX353" s="37"/>
      <c r="XCY353" s="37"/>
      <c r="XCZ353" s="37"/>
      <c r="XDA353" s="37"/>
      <c r="XDB353" s="37"/>
      <c r="XDC353" s="37"/>
      <c r="XDD353" s="37"/>
      <c r="XDE353" s="37"/>
      <c r="XDF353" s="37"/>
      <c r="XDG353" s="37"/>
      <c r="XDH353" s="37"/>
      <c r="XDI353" s="37"/>
      <c r="XDJ353" s="37"/>
      <c r="XDK353" s="37"/>
      <c r="XDL353" s="37"/>
      <c r="XDM353" s="37"/>
      <c r="XDN353" s="37"/>
      <c r="XDO353" s="37"/>
      <c r="XDP353" s="37"/>
      <c r="XDQ353" s="37"/>
      <c r="XDR353" s="37"/>
      <c r="XDS353" s="37"/>
      <c r="XDT353" s="37"/>
      <c r="XDU353" s="37"/>
      <c r="XDV353" s="37"/>
      <c r="XDW353" s="37"/>
      <c r="XDX353" s="37"/>
      <c r="XDY353" s="37"/>
      <c r="XDZ353" s="37"/>
      <c r="XEA353" s="37"/>
      <c r="XEB353" s="37"/>
      <c r="XEC353" s="37"/>
      <c r="XED353" s="37"/>
      <c r="XEE353" s="37"/>
      <c r="XEF353" s="37"/>
      <c r="XEG353" s="37"/>
      <c r="XEH353" s="37"/>
      <c r="XEI353" s="37"/>
      <c r="XEJ353" s="37"/>
      <c r="XEK353" s="37"/>
      <c r="XEL353" s="37"/>
      <c r="XEM353" s="37"/>
      <c r="XEN353" s="37"/>
      <c r="XEO353" s="37"/>
      <c r="XEP353" s="37"/>
      <c r="XEQ353" s="37"/>
      <c r="XER353" s="37"/>
      <c r="XES353" s="37"/>
      <c r="XET353" s="37"/>
      <c r="XEU353" s="37"/>
      <c r="XEV353" s="37"/>
      <c r="XEW353" s="37"/>
      <c r="XEX353" s="37"/>
      <c r="XEY353" s="37"/>
      <c r="XEZ353" s="37"/>
      <c r="XFA353" s="37"/>
      <c r="XFB353" s="37"/>
      <c r="XFC353" s="37"/>
      <c r="XFD353" s="4"/>
    </row>
    <row r="354" s="1" customFormat="true" ht="13.8" hidden="false" customHeight="false" outlineLevel="0" collapsed="false">
      <c r="A354" s="78"/>
      <c r="B354" s="21" t="s">
        <v>56</v>
      </c>
      <c r="C354" s="15" t="s">
        <v>57</v>
      </c>
      <c r="D354" s="21" t="n">
        <v>90</v>
      </c>
      <c r="E354" s="27" t="n">
        <f aca="false">SUM(CC354*90/100)</f>
        <v>14.256</v>
      </c>
      <c r="F354" s="27" t="n">
        <f aca="false">SUM(CD354*90/100)</f>
        <v>10.476</v>
      </c>
      <c r="G354" s="27" t="n">
        <f aca="false">SUM(CE354*90/100)</f>
        <v>7.632</v>
      </c>
      <c r="H354" s="27" t="n">
        <f aca="false">SUM(CF354*90/100)</f>
        <v>181.8</v>
      </c>
      <c r="I354" s="27" t="n">
        <f aca="false">SUM(CG354*90/100)</f>
        <v>17.82</v>
      </c>
      <c r="J354" s="27" t="n">
        <f aca="false">SUM(CH354*90/100)</f>
        <v>0.108</v>
      </c>
      <c r="K354" s="27" t="n">
        <f aca="false">SUM(CI354*90/100)</f>
        <v>0.108</v>
      </c>
      <c r="L354" s="27" t="n">
        <f aca="false">SUM(CJ354*90/100)</f>
        <v>5.67</v>
      </c>
      <c r="M354" s="27" t="n">
        <f aca="false">SUM(CK354*90/100)</f>
        <v>56.772</v>
      </c>
      <c r="N354" s="27" t="n">
        <f aca="false">SUM(CL354*90/100)</f>
        <v>52.326</v>
      </c>
      <c r="O354" s="27" t="n">
        <f aca="false">SUM(CM354*90/100)</f>
        <v>220.518</v>
      </c>
      <c r="P354" s="27" t="n">
        <f aca="false">SUM(CN354*90/100)</f>
        <v>1.17</v>
      </c>
      <c r="CC354" s="27" t="n">
        <v>15.84</v>
      </c>
      <c r="CD354" s="27" t="n">
        <v>11.64</v>
      </c>
      <c r="CE354" s="27" t="n">
        <v>8.48</v>
      </c>
      <c r="CF354" s="27" t="n">
        <v>202</v>
      </c>
      <c r="CG354" s="27" t="n">
        <v>19.8</v>
      </c>
      <c r="CH354" s="27" t="n">
        <v>0.12</v>
      </c>
      <c r="CI354" s="27" t="n">
        <v>0.12</v>
      </c>
      <c r="CJ354" s="27" t="n">
        <v>6.3</v>
      </c>
      <c r="CK354" s="27" t="n">
        <v>63.08</v>
      </c>
      <c r="CL354" s="27" t="n">
        <v>58.14</v>
      </c>
      <c r="CM354" s="27" t="n">
        <v>245.02</v>
      </c>
      <c r="CN354" s="27" t="n">
        <v>1.3</v>
      </c>
      <c r="ACP354" s="27" t="n">
        <v>9.42</v>
      </c>
      <c r="ACQ354" s="27" t="n">
        <v>7.8</v>
      </c>
      <c r="ACR354" s="27" t="n">
        <v>8.93</v>
      </c>
      <c r="ACS354" s="27" t="n">
        <v>187</v>
      </c>
      <c r="ACT354" s="27" t="n">
        <v>17.82</v>
      </c>
      <c r="ACU354" s="21" t="n">
        <v>0.11</v>
      </c>
      <c r="ACV354" s="21" t="n">
        <v>0.11</v>
      </c>
      <c r="ACW354" s="27" t="n">
        <v>5.67</v>
      </c>
      <c r="ACX354" s="27" t="n">
        <v>56.77</v>
      </c>
      <c r="ACY354" s="27" t="n">
        <v>52.33</v>
      </c>
      <c r="ACZ354" s="27" t="n">
        <v>220.52</v>
      </c>
      <c r="ADA354" s="27" t="n">
        <v>1.17</v>
      </c>
      <c r="XFD354" s="4"/>
    </row>
    <row r="355" s="1" customFormat="true" ht="13.8" hidden="false" customHeight="false" outlineLevel="0" collapsed="false">
      <c r="A355" s="78"/>
      <c r="B355" s="21" t="n">
        <v>334</v>
      </c>
      <c r="C355" s="15" t="s">
        <v>134</v>
      </c>
      <c r="D355" s="21" t="n">
        <v>150</v>
      </c>
      <c r="E355" s="27" t="n">
        <f aca="false">AC355*150/180</f>
        <v>3.41666666666667</v>
      </c>
      <c r="F355" s="27" t="n">
        <f aca="false">AD355*150/180</f>
        <v>4.95833333333333</v>
      </c>
      <c r="G355" s="27" t="n">
        <f aca="false">AE355*150/180</f>
        <v>31.25</v>
      </c>
      <c r="H355" s="27" t="n">
        <f aca="false">AF355*150/180</f>
        <v>183.75</v>
      </c>
      <c r="I355" s="27" t="n">
        <f aca="false">AG355*150/180</f>
        <v>0</v>
      </c>
      <c r="J355" s="27" t="n">
        <f aca="false">AH355*150/180</f>
        <v>0.0416666666666667</v>
      </c>
      <c r="K355" s="27" t="n">
        <f aca="false">AI355*150/180</f>
        <v>0.025</v>
      </c>
      <c r="L355" s="27" t="n">
        <f aca="false">AJ355*150/180</f>
        <v>0.9</v>
      </c>
      <c r="M355" s="27" t="n">
        <f aca="false">AK355*150/180</f>
        <v>13.05</v>
      </c>
      <c r="N355" s="27" t="n">
        <f aca="false">AL355*150/180</f>
        <v>29.25</v>
      </c>
      <c r="O355" s="27" t="n">
        <f aca="false">AM355*150/180</f>
        <v>83.1</v>
      </c>
      <c r="P355" s="27" t="n">
        <f aca="false">AN355*150/180</f>
        <v>0.658333333333333</v>
      </c>
      <c r="AC355" s="27" t="n">
        <v>4.1</v>
      </c>
      <c r="AD355" s="27" t="n">
        <v>5.95</v>
      </c>
      <c r="AE355" s="27" t="n">
        <v>37.5</v>
      </c>
      <c r="AF355" s="27" t="n">
        <v>220.5</v>
      </c>
      <c r="AG355" s="27"/>
      <c r="AH355" s="21" t="n">
        <v>0.05</v>
      </c>
      <c r="AI355" s="21" t="n">
        <v>0.03</v>
      </c>
      <c r="AJ355" s="27" t="n">
        <v>1.08</v>
      </c>
      <c r="AK355" s="27" t="n">
        <v>15.66</v>
      </c>
      <c r="AL355" s="27" t="n">
        <v>35.1</v>
      </c>
      <c r="AM355" s="27" t="n">
        <v>99.72</v>
      </c>
      <c r="AN355" s="27" t="n">
        <v>0.79</v>
      </c>
      <c r="XFD355" s="4"/>
    </row>
    <row r="356" customFormat="false" ht="13.8" hidden="false" customHeight="false" outlineLevel="0" collapsed="false">
      <c r="A356" s="78"/>
      <c r="B356" s="21" t="s">
        <v>31</v>
      </c>
      <c r="C356" s="26" t="s">
        <v>32</v>
      </c>
      <c r="D356" s="21" t="n">
        <v>25</v>
      </c>
      <c r="E356" s="27" t="n">
        <f aca="false">BD356*25/20</f>
        <v>1.7</v>
      </c>
      <c r="F356" s="27" t="n">
        <f aca="false">BE356*25/20</f>
        <v>0.3</v>
      </c>
      <c r="G356" s="27" t="n">
        <f aca="false">BF356*25/20</f>
        <v>8.4</v>
      </c>
      <c r="H356" s="27" t="n">
        <f aca="false">BG356*25/20</f>
        <v>42.7</v>
      </c>
      <c r="I356" s="27" t="n">
        <f aca="false">BH356*25/20</f>
        <v>0</v>
      </c>
      <c r="J356" s="27" t="n">
        <f aca="false">BI356*25/20</f>
        <v>0.0375</v>
      </c>
      <c r="K356" s="27" t="n">
        <f aca="false">BJ356*25/20</f>
        <v>0.025</v>
      </c>
      <c r="L356" s="27" t="n">
        <f aca="false">BK356*25/20</f>
        <v>0</v>
      </c>
      <c r="M356" s="27" t="n">
        <f aca="false">BL356*25/20</f>
        <v>11.2625</v>
      </c>
      <c r="N356" s="27" t="n">
        <f aca="false">BM356*25/20</f>
        <v>11.7625</v>
      </c>
      <c r="O356" s="27" t="n">
        <f aca="false">BN356*25/20</f>
        <v>37.675</v>
      </c>
      <c r="P356" s="27" t="n">
        <f aca="false">BO356*25/20</f>
        <v>0.9375</v>
      </c>
      <c r="Q356" s="27" t="n">
        <v>1.7</v>
      </c>
      <c r="R356" s="27" t="n">
        <v>0.3</v>
      </c>
      <c r="S356" s="27" t="n">
        <v>8.4</v>
      </c>
      <c r="T356" s="27" t="n">
        <v>42.7</v>
      </c>
      <c r="U356" s="27"/>
      <c r="V356" s="27" t="n">
        <v>0.04</v>
      </c>
      <c r="W356" s="27" t="n">
        <v>0.02</v>
      </c>
      <c r="X356" s="27"/>
      <c r="Y356" s="27" t="n">
        <v>11.26</v>
      </c>
      <c r="Z356" s="27" t="n">
        <v>11.76</v>
      </c>
      <c r="AA356" s="27" t="n">
        <v>37.68</v>
      </c>
      <c r="AB356" s="27" t="n">
        <v>0.94</v>
      </c>
      <c r="BD356" s="27" t="n">
        <v>1.36</v>
      </c>
      <c r="BE356" s="27" t="n">
        <v>0.24</v>
      </c>
      <c r="BF356" s="27" t="n">
        <v>6.72</v>
      </c>
      <c r="BG356" s="27" t="n">
        <v>34.16</v>
      </c>
      <c r="BH356" s="27"/>
      <c r="BI356" s="27" t="n">
        <v>0.03</v>
      </c>
      <c r="BJ356" s="27" t="n">
        <v>0.02</v>
      </c>
      <c r="BK356" s="27"/>
      <c r="BL356" s="27" t="n">
        <v>9.01</v>
      </c>
      <c r="BM356" s="27" t="n">
        <v>9.41</v>
      </c>
      <c r="BN356" s="27" t="n">
        <v>30.14</v>
      </c>
      <c r="BO356" s="27" t="n">
        <v>0.75</v>
      </c>
    </row>
    <row r="357" customFormat="false" ht="17.15" hidden="false" customHeight="true" outlineLevel="0" collapsed="false">
      <c r="A357" s="78"/>
      <c r="B357" s="21" t="s">
        <v>31</v>
      </c>
      <c r="C357" s="15" t="s">
        <v>33</v>
      </c>
      <c r="D357" s="21" t="n">
        <v>40</v>
      </c>
      <c r="E357" s="27" t="n">
        <f aca="false">BD357*40/40</f>
        <v>2.96</v>
      </c>
      <c r="F357" s="27" t="n">
        <f aca="false">BE357*40/40</f>
        <v>0.36</v>
      </c>
      <c r="G357" s="27" t="n">
        <f aca="false">BF357*40/40</f>
        <v>21.1</v>
      </c>
      <c r="H357" s="27" t="n">
        <f aca="false">BG357*40/40</f>
        <v>93.78</v>
      </c>
      <c r="I357" s="27" t="n">
        <f aca="false">BH357*40/40</f>
        <v>0</v>
      </c>
      <c r="J357" s="27" t="n">
        <f aca="false">BI357*40/40</f>
        <v>0</v>
      </c>
      <c r="K357" s="27" t="n">
        <f aca="false">BJ357*40/40</f>
        <v>0.02</v>
      </c>
      <c r="L357" s="27" t="n">
        <f aca="false">BK357*40/40</f>
        <v>0</v>
      </c>
      <c r="M357" s="27" t="n">
        <f aca="false">BL357*40/40</f>
        <v>8</v>
      </c>
      <c r="N357" s="27" t="n">
        <f aca="false">BM357*40/40</f>
        <v>5.6</v>
      </c>
      <c r="O357" s="27" t="n">
        <f aca="false">BN357*40/40</f>
        <v>26</v>
      </c>
      <c r="P357" s="27" t="n">
        <f aca="false">BO357*40/40</f>
        <v>0.44</v>
      </c>
      <c r="Q357" s="27" t="n">
        <v>3.03</v>
      </c>
      <c r="R357" s="27" t="n">
        <v>0.36</v>
      </c>
      <c r="S357" s="27" t="n">
        <v>19.64</v>
      </c>
      <c r="T357" s="27" t="n">
        <v>93.77</v>
      </c>
      <c r="U357" s="27"/>
      <c r="V357" s="27"/>
      <c r="W357" s="27" t="n">
        <v>0.013</v>
      </c>
      <c r="X357" s="27"/>
      <c r="Y357" s="27" t="n">
        <v>8</v>
      </c>
      <c r="Z357" s="27" t="n">
        <v>5.6</v>
      </c>
      <c r="AA357" s="27" t="n">
        <v>26</v>
      </c>
      <c r="AB357" s="27" t="n">
        <v>0.44</v>
      </c>
      <c r="AC357" s="27" t="n">
        <v>3</v>
      </c>
      <c r="AD357" s="27" t="n">
        <f aca="false">AP357*40/40</f>
        <v>0</v>
      </c>
      <c r="AE357" s="27" t="n">
        <f aca="false">AQ357*40/40</f>
        <v>0</v>
      </c>
      <c r="AF357" s="27" t="n">
        <f aca="false">AR357*40/40</f>
        <v>0</v>
      </c>
      <c r="AG357" s="27" t="n">
        <f aca="false">AS357*40/40</f>
        <v>0</v>
      </c>
      <c r="AH357" s="27" t="n">
        <f aca="false">AT357*40/40</f>
        <v>0</v>
      </c>
      <c r="AI357" s="27" t="n">
        <f aca="false">AU357*40/40</f>
        <v>0</v>
      </c>
      <c r="AJ357" s="27" t="n">
        <f aca="false">AV357*40/40</f>
        <v>0</v>
      </c>
      <c r="AK357" s="27" t="n">
        <f aca="false">AW357*40/40</f>
        <v>0</v>
      </c>
      <c r="AL357" s="27" t="n">
        <f aca="false">AX357*40/40</f>
        <v>0</v>
      </c>
      <c r="AM357" s="27" t="n">
        <f aca="false">AY357*40/40</f>
        <v>0</v>
      </c>
      <c r="AN357" s="27" t="n">
        <f aca="false">AZ357*40/40</f>
        <v>0</v>
      </c>
      <c r="BD357" s="27" t="n">
        <v>2.96</v>
      </c>
      <c r="BE357" s="27" t="n">
        <v>0.36</v>
      </c>
      <c r="BF357" s="27" t="n">
        <v>21.1</v>
      </c>
      <c r="BG357" s="27" t="n">
        <v>93.78</v>
      </c>
      <c r="BH357" s="27"/>
      <c r="BI357" s="27"/>
      <c r="BJ357" s="27" t="n">
        <v>0.02</v>
      </c>
      <c r="BK357" s="27"/>
      <c r="BL357" s="27" t="n">
        <v>8</v>
      </c>
      <c r="BM357" s="27" t="n">
        <v>5.6</v>
      </c>
      <c r="BN357" s="27" t="n">
        <v>26</v>
      </c>
      <c r="BO357" s="27" t="n">
        <v>0.44</v>
      </c>
      <c r="WAQ357" s="2"/>
      <c r="WAR357" s="2"/>
      <c r="WAS357" s="2"/>
      <c r="WAT357" s="2"/>
      <c r="WAU357" s="2"/>
      <c r="WAV357" s="2"/>
      <c r="WAW357" s="2"/>
      <c r="WAX357" s="2"/>
      <c r="WAY357" s="2"/>
      <c r="WAZ357" s="2"/>
      <c r="WBA357" s="2"/>
      <c r="WBB357" s="2"/>
      <c r="WBC357" s="2"/>
      <c r="WBD357" s="2"/>
      <c r="WBE357" s="2"/>
      <c r="WBF357" s="2"/>
      <c r="WBG357" s="2"/>
      <c r="WBH357" s="2"/>
      <c r="WBI357" s="2"/>
      <c r="WBJ357" s="2"/>
      <c r="WBK357" s="2"/>
      <c r="WBL357" s="2"/>
      <c r="WBM357" s="2"/>
      <c r="WBN357" s="2"/>
      <c r="WBO357" s="2"/>
      <c r="WBP357" s="2"/>
      <c r="WBQ357" s="2"/>
      <c r="WBR357" s="2"/>
      <c r="WBS357" s="2"/>
      <c r="WBT357" s="2"/>
      <c r="WBU357" s="2"/>
      <c r="WBV357" s="2"/>
      <c r="WBW357" s="2"/>
      <c r="WBX357" s="2"/>
      <c r="WBY357" s="2"/>
      <c r="WBZ357" s="2"/>
      <c r="WCA357" s="2"/>
      <c r="WCB357" s="2"/>
      <c r="WCC357" s="2"/>
      <c r="WCD357" s="2"/>
      <c r="WCE357" s="2"/>
      <c r="WCF357" s="2"/>
      <c r="WCG357" s="2"/>
      <c r="WCH357" s="2"/>
      <c r="WCI357" s="2"/>
      <c r="WCJ357" s="2"/>
      <c r="WCK357" s="2"/>
      <c r="WCL357" s="2"/>
      <c r="WCM357" s="2"/>
      <c r="WCN357" s="2"/>
      <c r="WCO357" s="2"/>
      <c r="WCP357" s="2"/>
      <c r="WCQ357" s="2"/>
      <c r="WCR357" s="2"/>
      <c r="WCS357" s="2"/>
      <c r="WCT357" s="2"/>
      <c r="WCU357" s="2"/>
      <c r="WCV357" s="2"/>
      <c r="WCW357" s="2"/>
      <c r="WCX357" s="2"/>
      <c r="WCY357" s="2"/>
      <c r="WCZ357" s="2"/>
      <c r="WDA357" s="2"/>
      <c r="WDB357" s="2"/>
      <c r="WDC357" s="2"/>
      <c r="WDD357" s="2"/>
      <c r="WDE357" s="2"/>
      <c r="WDF357" s="2"/>
      <c r="WDG357" s="2"/>
      <c r="WDH357" s="2"/>
      <c r="WDI357" s="2"/>
      <c r="WDJ357" s="2"/>
      <c r="WDK357" s="2"/>
      <c r="WDL357" s="2"/>
      <c r="WDM357" s="2"/>
      <c r="WDN357" s="2"/>
      <c r="WDO357" s="2"/>
      <c r="WDP357" s="2"/>
      <c r="WDQ357" s="2"/>
      <c r="WDR357" s="2"/>
      <c r="WDS357" s="2"/>
      <c r="WDT357" s="2"/>
      <c r="WDU357" s="2"/>
      <c r="WDV357" s="2"/>
      <c r="WDW357" s="2"/>
      <c r="WDX357" s="2"/>
      <c r="WDY357" s="2"/>
      <c r="WDZ357" s="2"/>
      <c r="WEA357" s="2"/>
      <c r="WEB357" s="2"/>
      <c r="WEC357" s="2"/>
      <c r="WED357" s="2"/>
      <c r="WEE357" s="2"/>
      <c r="WEF357" s="2"/>
      <c r="WEG357" s="2"/>
      <c r="WEH357" s="2"/>
      <c r="WEI357" s="2"/>
      <c r="WEJ357" s="2"/>
      <c r="WEK357" s="2"/>
      <c r="WEL357" s="2"/>
      <c r="WEM357" s="2"/>
      <c r="WEN357" s="2"/>
      <c r="WEO357" s="2"/>
      <c r="WEP357" s="2"/>
      <c r="WEQ357" s="2"/>
      <c r="WER357" s="2"/>
      <c r="WES357" s="2"/>
      <c r="WET357" s="2"/>
      <c r="WEU357" s="2"/>
      <c r="WEV357" s="2"/>
      <c r="WEW357" s="2"/>
      <c r="WEX357" s="2"/>
      <c r="WEY357" s="2"/>
      <c r="WEZ357" s="2"/>
      <c r="WFA357" s="2"/>
      <c r="WFB357" s="2"/>
      <c r="WFC357" s="2"/>
      <c r="WFD357" s="2"/>
      <c r="WFE357" s="2"/>
      <c r="WFF357" s="2"/>
      <c r="WFG357" s="2"/>
      <c r="WFH357" s="2"/>
      <c r="WFI357" s="2"/>
      <c r="WFJ357" s="2"/>
      <c r="WFK357" s="2"/>
      <c r="WFL357" s="2"/>
      <c r="WFM357" s="2"/>
      <c r="WFN357" s="2"/>
      <c r="WFO357" s="2"/>
      <c r="WFP357" s="2"/>
      <c r="WFQ357" s="2"/>
      <c r="WFR357" s="2"/>
      <c r="WFS357" s="2"/>
      <c r="WFT357" s="2"/>
      <c r="WFU357" s="2"/>
      <c r="WFV357" s="2"/>
      <c r="WFW357" s="2"/>
      <c r="WFX357" s="2"/>
      <c r="WFY357" s="2"/>
      <c r="WFZ357" s="2"/>
      <c r="WGA357" s="2"/>
      <c r="WGB357" s="2"/>
      <c r="WGC357" s="2"/>
      <c r="WGD357" s="2"/>
      <c r="WGE357" s="2"/>
      <c r="WGF357" s="2"/>
      <c r="WGG357" s="2"/>
      <c r="WGH357" s="2"/>
      <c r="WGI357" s="2"/>
      <c r="WGJ357" s="2"/>
      <c r="WGK357" s="2"/>
      <c r="WGL357" s="2"/>
      <c r="WGM357" s="2"/>
      <c r="WGN357" s="2"/>
      <c r="WGO357" s="2"/>
      <c r="WGP357" s="2"/>
      <c r="WGQ357" s="2"/>
      <c r="WGR357" s="2"/>
      <c r="WGS357" s="2"/>
      <c r="WGT357" s="2"/>
      <c r="WGU357" s="2"/>
      <c r="WGV357" s="2"/>
      <c r="WGW357" s="2"/>
      <c r="WGX357" s="2"/>
      <c r="WGY357" s="2"/>
      <c r="WGZ357" s="2"/>
      <c r="WHA357" s="2"/>
      <c r="WHB357" s="2"/>
      <c r="WHC357" s="2"/>
      <c r="WHD357" s="2"/>
      <c r="WHE357" s="2"/>
      <c r="WHF357" s="2"/>
      <c r="WHG357" s="2"/>
      <c r="WHH357" s="2"/>
      <c r="WHI357" s="2"/>
      <c r="WHJ357" s="2"/>
      <c r="WHK357" s="2"/>
      <c r="WHL357" s="2"/>
      <c r="WHM357" s="2"/>
      <c r="WHN357" s="2"/>
      <c r="WHO357" s="2"/>
      <c r="WHP357" s="2"/>
      <c r="WHQ357" s="2"/>
      <c r="WHR357" s="2"/>
      <c r="WHS357" s="2"/>
      <c r="WHT357" s="2"/>
      <c r="WHU357" s="2"/>
      <c r="WHV357" s="2"/>
      <c r="WHW357" s="2"/>
      <c r="WHX357" s="2"/>
      <c r="WHY357" s="2"/>
      <c r="WHZ357" s="2"/>
      <c r="WIA357" s="2"/>
      <c r="WIB357" s="2"/>
      <c r="WIC357" s="2"/>
      <c r="WID357" s="2"/>
      <c r="WIE357" s="2"/>
      <c r="WIF357" s="2"/>
      <c r="WIG357" s="2"/>
      <c r="WIH357" s="2"/>
      <c r="WII357" s="2"/>
      <c r="WIJ357" s="2"/>
      <c r="WIK357" s="2"/>
      <c r="WIL357" s="2"/>
      <c r="WIM357" s="2"/>
      <c r="WIN357" s="2"/>
      <c r="WIO357" s="2"/>
      <c r="WIP357" s="2"/>
      <c r="WIQ357" s="2"/>
      <c r="WIR357" s="2"/>
      <c r="WIS357" s="2"/>
      <c r="WIT357" s="2"/>
      <c r="WIU357" s="2"/>
      <c r="WIV357" s="2"/>
      <c r="WIW357" s="2"/>
      <c r="WIX357" s="2"/>
      <c r="WIY357" s="2"/>
      <c r="WIZ357" s="2"/>
      <c r="WJA357" s="2"/>
      <c r="WJB357" s="2"/>
      <c r="WJC357" s="2"/>
      <c r="WJD357" s="2"/>
      <c r="WJE357" s="2"/>
      <c r="WJF357" s="2"/>
      <c r="WJG357" s="2"/>
      <c r="WJH357" s="2"/>
      <c r="WJI357" s="2"/>
      <c r="WJJ357" s="2"/>
      <c r="WJK357" s="2"/>
      <c r="WJL357" s="2"/>
      <c r="WJM357" s="2"/>
      <c r="WJN357" s="2"/>
      <c r="WJO357" s="2"/>
      <c r="WJP357" s="2"/>
      <c r="WJQ357" s="2"/>
      <c r="WJR357" s="2"/>
      <c r="WJS357" s="2"/>
      <c r="WJT357" s="2"/>
      <c r="WJU357" s="2"/>
      <c r="WJV357" s="2"/>
      <c r="WJW357" s="2"/>
      <c r="WJX357" s="2"/>
      <c r="WJY357" s="2"/>
      <c r="WJZ357" s="2"/>
      <c r="WKA357" s="2"/>
      <c r="WKB357" s="2"/>
      <c r="WKC357" s="2"/>
      <c r="WKD357" s="2"/>
      <c r="WKE357" s="2"/>
      <c r="WKF357" s="2"/>
      <c r="WKG357" s="2"/>
      <c r="WKH357" s="2"/>
      <c r="WKI357" s="2"/>
      <c r="WKJ357" s="2"/>
      <c r="WKK357" s="2"/>
      <c r="WKL357" s="2"/>
      <c r="WKM357" s="2"/>
      <c r="WKN357" s="2"/>
      <c r="WKO357" s="2"/>
      <c r="WKP357" s="2"/>
      <c r="WKQ357" s="2"/>
      <c r="WKR357" s="2"/>
      <c r="WKS357" s="2"/>
      <c r="WKT357" s="2"/>
      <c r="WKU357" s="2"/>
      <c r="WKV357" s="2"/>
      <c r="WKW357" s="2"/>
      <c r="WKX357" s="2"/>
      <c r="WKY357" s="2"/>
      <c r="WKZ357" s="2"/>
      <c r="WLA357" s="2"/>
      <c r="WLB357" s="2"/>
      <c r="WLC357" s="2"/>
      <c r="WLD357" s="2"/>
      <c r="WLE357" s="2"/>
      <c r="WLF357" s="2"/>
      <c r="WLG357" s="2"/>
      <c r="WLH357" s="2"/>
      <c r="WLI357" s="2"/>
      <c r="WLJ357" s="2"/>
      <c r="WLK357" s="2"/>
      <c r="WLL357" s="2"/>
      <c r="WLM357" s="2"/>
      <c r="WLN357" s="2"/>
      <c r="WLO357" s="2"/>
      <c r="WLP357" s="2"/>
      <c r="WLQ357" s="2"/>
      <c r="WLR357" s="2"/>
      <c r="WLS357" s="2"/>
      <c r="WLT357" s="2"/>
      <c r="WLU357" s="2"/>
      <c r="WLV357" s="2"/>
      <c r="WLW357" s="2"/>
      <c r="WLX357" s="2"/>
      <c r="WLY357" s="2"/>
      <c r="WLZ357" s="2"/>
      <c r="WMA357" s="2"/>
      <c r="WMB357" s="2"/>
      <c r="WMC357" s="2"/>
      <c r="WMD357" s="2"/>
      <c r="WME357" s="2"/>
      <c r="WMF357" s="2"/>
      <c r="WMG357" s="2"/>
      <c r="WMH357" s="2"/>
      <c r="WMI357" s="2"/>
      <c r="WMJ357" s="2"/>
      <c r="WMK357" s="2"/>
      <c r="WML357" s="2"/>
      <c r="WMM357" s="2"/>
      <c r="WMN357" s="2"/>
      <c r="WMO357" s="2"/>
      <c r="WMP357" s="2"/>
      <c r="WMQ357" s="2"/>
      <c r="WMR357" s="2"/>
      <c r="WMS357" s="2"/>
      <c r="WMT357" s="2"/>
      <c r="WMU357" s="2"/>
      <c r="WMV357" s="2"/>
      <c r="WMW357" s="2"/>
      <c r="WMX357" s="2"/>
      <c r="WMY357" s="2"/>
      <c r="WMZ357" s="2"/>
      <c r="WNA357" s="2"/>
      <c r="WNB357" s="2"/>
      <c r="WNC357" s="2"/>
      <c r="WND357" s="2"/>
      <c r="WNE357" s="2"/>
      <c r="WNF357" s="2"/>
      <c r="WNG357" s="2"/>
      <c r="WNH357" s="2"/>
      <c r="WNI357" s="2"/>
      <c r="WNJ357" s="2"/>
      <c r="WNK357" s="2"/>
      <c r="WNL357" s="2"/>
      <c r="WNM357" s="2"/>
      <c r="WNN357" s="2"/>
      <c r="WNO357" s="2"/>
      <c r="WNP357" s="2"/>
      <c r="WNQ357" s="2"/>
      <c r="WNR357" s="2"/>
      <c r="WNS357" s="2"/>
      <c r="WNT357" s="2"/>
      <c r="WNU357" s="2"/>
      <c r="WNV357" s="2"/>
      <c r="WNW357" s="2"/>
      <c r="WNX357" s="2"/>
      <c r="WNY357" s="2"/>
      <c r="WNZ357" s="2"/>
      <c r="WOA357" s="2"/>
      <c r="WOB357" s="2"/>
      <c r="WOC357" s="2"/>
      <c r="WOD357" s="2"/>
      <c r="WOE357" s="2"/>
      <c r="WOF357" s="2"/>
      <c r="WOG357" s="2"/>
      <c r="WOH357" s="2"/>
      <c r="WOI357" s="2"/>
      <c r="WOJ357" s="2"/>
      <c r="WOK357" s="2"/>
      <c r="WOL357" s="2"/>
      <c r="WOM357" s="2"/>
      <c r="WRG357" s="4"/>
      <c r="WRH357" s="4"/>
      <c r="WRI357" s="4"/>
      <c r="WRJ357" s="4"/>
      <c r="WRK357" s="4"/>
      <c r="WRL357" s="4"/>
      <c r="WRM357" s="4"/>
      <c r="WRN357" s="4"/>
      <c r="WRO357" s="4"/>
      <c r="WRP357" s="4"/>
      <c r="WRQ357" s="4"/>
      <c r="WRR357" s="4"/>
      <c r="WRS357" s="4"/>
      <c r="WRT357" s="4"/>
      <c r="WRU357" s="4"/>
      <c r="WRV357" s="4"/>
      <c r="WRW357" s="4"/>
      <c r="WRX357" s="4"/>
      <c r="WRY357" s="4"/>
      <c r="WRZ357" s="4"/>
      <c r="WSA357" s="4"/>
      <c r="WSB357" s="4"/>
      <c r="WSC357" s="4"/>
      <c r="WSD357" s="4"/>
      <c r="WSE357" s="4"/>
      <c r="WSF357" s="4"/>
      <c r="WSG357" s="4"/>
      <c r="WSH357" s="4"/>
      <c r="WSI357" s="4"/>
      <c r="WSJ357" s="4"/>
      <c r="WSK357" s="4"/>
      <c r="WSL357" s="4"/>
      <c r="WSM357" s="4"/>
      <c r="WSN357" s="4"/>
      <c r="WSO357" s="4"/>
      <c r="WSP357" s="4"/>
      <c r="WSQ357" s="4"/>
      <c r="WSR357" s="4"/>
      <c r="WSS357" s="4"/>
      <c r="WST357" s="4"/>
      <c r="WSU357" s="4"/>
      <c r="WSV357" s="4"/>
      <c r="WSW357" s="4"/>
      <c r="WSX357" s="4"/>
      <c r="WSY357" s="4"/>
      <c r="WSZ357" s="4"/>
      <c r="WTA357" s="4"/>
      <c r="WTB357" s="4"/>
      <c r="WTC357" s="4"/>
      <c r="WTD357" s="4"/>
      <c r="WTE357" s="4"/>
      <c r="WTF357" s="4"/>
      <c r="WTG357" s="4"/>
      <c r="WTH357" s="4"/>
      <c r="WTI357" s="4"/>
      <c r="WTJ357" s="4"/>
      <c r="WTK357" s="4"/>
      <c r="WTL357" s="4"/>
      <c r="WTM357" s="4"/>
      <c r="WTN357" s="4"/>
      <c r="WTO357" s="4"/>
      <c r="WTP357" s="4"/>
      <c r="WTQ357" s="4"/>
      <c r="WTR357" s="4"/>
      <c r="WTS357" s="4"/>
      <c r="WTT357" s="4"/>
      <c r="WTU357" s="4"/>
      <c r="WTV357" s="4"/>
      <c r="WTW357" s="4"/>
      <c r="WTX357" s="4"/>
      <c r="WTY357" s="4"/>
      <c r="WTZ357" s="4"/>
      <c r="WUA357" s="4"/>
      <c r="WUB357" s="4"/>
      <c r="WUC357" s="4"/>
      <c r="WUD357" s="4"/>
      <c r="WUE357" s="4"/>
      <c r="WUF357" s="4"/>
      <c r="WUG357" s="4"/>
      <c r="WUH357" s="4"/>
      <c r="WUI357" s="4"/>
      <c r="WUJ357" s="4"/>
      <c r="WUK357" s="4"/>
      <c r="WUL357" s="4"/>
      <c r="WUM357" s="4"/>
      <c r="WUN357" s="4"/>
      <c r="WUO357" s="4"/>
      <c r="WUP357" s="4"/>
      <c r="WUQ357" s="4"/>
      <c r="WUR357" s="4"/>
      <c r="WUS357" s="4"/>
      <c r="WUT357" s="4"/>
      <c r="WUU357" s="4"/>
      <c r="WUV357" s="4"/>
      <c r="WUW357" s="4"/>
      <c r="WUX357" s="4"/>
      <c r="WUY357" s="4"/>
      <c r="WUZ357" s="4"/>
      <c r="WVA357" s="4"/>
      <c r="WVB357" s="4"/>
      <c r="WVC357" s="4"/>
      <c r="WVD357" s="4"/>
      <c r="WVE357" s="4"/>
      <c r="WVF357" s="4"/>
      <c r="WVG357" s="4"/>
      <c r="WVH357" s="4"/>
      <c r="WVI357" s="4"/>
      <c r="WVJ357" s="4"/>
      <c r="WVK357" s="4"/>
      <c r="WVL357" s="4"/>
      <c r="WVM357" s="4"/>
      <c r="WVN357" s="4"/>
      <c r="WVO357" s="4"/>
      <c r="WVP357" s="4"/>
      <c r="WVQ357" s="4"/>
      <c r="WVR357" s="4"/>
      <c r="WVS357" s="4"/>
      <c r="WVT357" s="4"/>
      <c r="WVU357" s="4"/>
      <c r="WVV357" s="4"/>
      <c r="WVW357" s="4"/>
      <c r="WVX357" s="4"/>
      <c r="WVY357" s="4"/>
      <c r="WVZ357" s="4"/>
      <c r="WWA357" s="4"/>
      <c r="WWB357" s="4"/>
      <c r="WWC357" s="4"/>
      <c r="WWD357" s="4"/>
      <c r="WWE357" s="4"/>
      <c r="WWF357" s="4"/>
      <c r="WWG357" s="4"/>
      <c r="WWH357" s="4"/>
      <c r="WWI357" s="4"/>
      <c r="WWJ357" s="4"/>
      <c r="WWK357" s="4"/>
      <c r="WWL357" s="4"/>
      <c r="WWM357" s="4"/>
      <c r="WWN357" s="4"/>
      <c r="WWO357" s="4"/>
      <c r="WWP357" s="4"/>
      <c r="WWQ357" s="4"/>
      <c r="WWR357" s="4"/>
      <c r="WWS357" s="4"/>
      <c r="WWT357" s="4"/>
      <c r="WWU357" s="4"/>
      <c r="WWV357" s="4"/>
      <c r="WWW357" s="4"/>
      <c r="WWX357" s="4"/>
      <c r="WWY357" s="4"/>
      <c r="WWZ357" s="4"/>
      <c r="WXA357" s="4"/>
      <c r="WXB357" s="4"/>
      <c r="WXC357" s="4"/>
      <c r="WXD357" s="4"/>
      <c r="WXE357" s="4"/>
      <c r="WXF357" s="4"/>
      <c r="WXG357" s="4"/>
      <c r="WXH357" s="4"/>
      <c r="WXI357" s="4"/>
      <c r="WXJ357" s="4"/>
      <c r="WXK357" s="4"/>
      <c r="WXL357" s="4"/>
      <c r="WXM357" s="4"/>
      <c r="WXN357" s="4"/>
      <c r="WXO357" s="4"/>
      <c r="WXP357" s="4"/>
      <c r="WXQ357" s="4"/>
      <c r="WXR357" s="4"/>
      <c r="WXS357" s="4"/>
      <c r="WXT357" s="4"/>
      <c r="WXU357" s="4"/>
      <c r="WXV357" s="4"/>
      <c r="WXW357" s="4"/>
      <c r="WXX357" s="4"/>
      <c r="WXY357" s="4"/>
      <c r="WXZ357" s="4"/>
      <c r="WYA357" s="4"/>
      <c r="WYB357" s="4"/>
      <c r="WYC357" s="4"/>
      <c r="WYD357" s="4"/>
      <c r="WYE357" s="4"/>
      <c r="WYF357" s="4"/>
      <c r="WYG357" s="4"/>
      <c r="WYH357" s="4"/>
      <c r="WYI357" s="4"/>
      <c r="WYJ357" s="4"/>
      <c r="WYK357" s="4"/>
      <c r="WYL357" s="4"/>
      <c r="WYM357" s="4"/>
      <c r="WYN357" s="4"/>
      <c r="WYO357" s="4"/>
      <c r="WYP357" s="4"/>
      <c r="WYQ357" s="4"/>
      <c r="WYR357" s="4"/>
      <c r="WYS357" s="4"/>
      <c r="WYT357" s="4"/>
      <c r="WYU357" s="4"/>
      <c r="WYV357" s="4"/>
      <c r="WYW357" s="4"/>
      <c r="WYX357" s="4"/>
      <c r="WYY357" s="4"/>
      <c r="WYZ357" s="4"/>
      <c r="WZA357" s="4"/>
      <c r="WZB357" s="4"/>
      <c r="WZC357" s="4"/>
      <c r="WZD357" s="4"/>
      <c r="WZE357" s="4"/>
      <c r="WZF357" s="4"/>
      <c r="WZG357" s="4"/>
      <c r="WZH357" s="4"/>
      <c r="WZI357" s="4"/>
      <c r="WZJ357" s="4"/>
      <c r="WZK357" s="4"/>
      <c r="WZL357" s="4"/>
      <c r="WZM357" s="4"/>
      <c r="WZN357" s="4"/>
      <c r="WZO357" s="4"/>
      <c r="WZP357" s="4"/>
      <c r="WZQ357" s="4"/>
      <c r="WZR357" s="4"/>
      <c r="WZS357" s="4"/>
      <c r="WZT357" s="4"/>
      <c r="WZU357" s="4"/>
      <c r="WZV357" s="4"/>
      <c r="WZW357" s="4"/>
      <c r="WZX357" s="4"/>
      <c r="WZY357" s="4"/>
      <c r="WZZ357" s="4"/>
      <c r="XAA357" s="4"/>
      <c r="XAB357" s="4"/>
      <c r="XAC357" s="4"/>
      <c r="XAD357" s="4"/>
      <c r="XAE357" s="4"/>
      <c r="XAF357" s="4"/>
      <c r="XAG357" s="4"/>
      <c r="XAH357" s="4"/>
      <c r="XAI357" s="4"/>
      <c r="XAJ357" s="4"/>
      <c r="XAK357" s="4"/>
      <c r="XAL357" s="4"/>
      <c r="XAM357" s="4"/>
      <c r="XAN357" s="4"/>
      <c r="XAO357" s="4"/>
      <c r="XAP357" s="4"/>
      <c r="XAQ357" s="4"/>
      <c r="XAR357" s="4"/>
      <c r="XAS357" s="4"/>
      <c r="XAT357" s="4"/>
      <c r="XAU357" s="4"/>
      <c r="XAV357" s="4"/>
      <c r="XAW357" s="4"/>
      <c r="XAX357" s="4"/>
      <c r="XAY357" s="4"/>
      <c r="XAZ357" s="4"/>
      <c r="XBA357" s="4"/>
      <c r="XBB357" s="4"/>
      <c r="XBC357" s="4"/>
      <c r="XBD357" s="4"/>
      <c r="XBE357" s="4"/>
      <c r="XBF357" s="4"/>
      <c r="XBG357" s="4"/>
      <c r="XBH357" s="4"/>
      <c r="XBI357" s="4"/>
      <c r="XBJ357" s="4"/>
      <c r="XBK357" s="4"/>
      <c r="XBL357" s="4"/>
      <c r="XBM357" s="4"/>
      <c r="XBN357" s="4"/>
      <c r="XBO357" s="4"/>
      <c r="XBP357" s="4"/>
      <c r="XBQ357" s="4"/>
      <c r="XBR357" s="4"/>
      <c r="XBS357" s="4"/>
      <c r="XBT357" s="4"/>
      <c r="XBU357" s="4"/>
      <c r="XBV357" s="4"/>
      <c r="XBW357" s="4"/>
      <c r="XBX357" s="4"/>
      <c r="XBY357" s="4"/>
      <c r="XBZ357" s="4"/>
      <c r="XCA357" s="4"/>
      <c r="XCB357" s="4"/>
      <c r="XCC357" s="4"/>
      <c r="XCD357" s="4"/>
      <c r="XCE357" s="4"/>
      <c r="XCF357" s="4"/>
      <c r="XCG357" s="4"/>
      <c r="XCH357" s="4"/>
      <c r="XCI357" s="4"/>
      <c r="XCJ357" s="4"/>
      <c r="XCK357" s="4"/>
      <c r="XCL357" s="4"/>
      <c r="XCM357" s="4"/>
      <c r="XCN357" s="4"/>
      <c r="XCO357" s="4"/>
      <c r="XCP357" s="4"/>
      <c r="XCQ357" s="4"/>
      <c r="XCR357" s="4"/>
      <c r="XCS357" s="4"/>
      <c r="XCT357" s="4"/>
      <c r="XCU357" s="4"/>
      <c r="XCV357" s="4"/>
      <c r="XCW357" s="4"/>
      <c r="XCX357" s="4"/>
      <c r="XCY357" s="4"/>
      <c r="XCZ357" s="4"/>
      <c r="XDA357" s="4"/>
      <c r="XDB357" s="4"/>
      <c r="XDC357" s="4"/>
      <c r="XDD357" s="4"/>
      <c r="XDE357" s="4"/>
      <c r="XDF357" s="4"/>
      <c r="XDG357" s="4"/>
      <c r="XDH357" s="4"/>
      <c r="XDI357" s="4"/>
      <c r="XDJ357" s="4"/>
      <c r="XDK357" s="4"/>
      <c r="XDL357" s="4"/>
      <c r="XDM357" s="4"/>
      <c r="XDN357" s="4"/>
      <c r="XDO357" s="4"/>
      <c r="XDP357" s="4"/>
      <c r="XDQ357" s="4"/>
      <c r="XDR357" s="4"/>
      <c r="XDS357" s="4"/>
      <c r="XDT357" s="4"/>
      <c r="XDU357" s="4"/>
      <c r="XDV357" s="4"/>
      <c r="XDW357" s="4"/>
      <c r="XDX357" s="4"/>
      <c r="XDY357" s="4"/>
      <c r="XDZ357" s="4"/>
      <c r="XEA357" s="4"/>
      <c r="XEB357" s="4"/>
      <c r="XEC357" s="4"/>
      <c r="XED357" s="4"/>
      <c r="XEE357" s="4"/>
      <c r="XEF357" s="4"/>
      <c r="XEG357" s="4"/>
      <c r="XEH357" s="4"/>
      <c r="XEI357" s="4"/>
      <c r="XEJ357" s="4"/>
      <c r="XEK357" s="4"/>
      <c r="XEL357" s="4"/>
      <c r="XEM357" s="4"/>
      <c r="XEN357" s="4"/>
      <c r="XEO357" s="4"/>
      <c r="XEP357" s="4"/>
      <c r="XEQ357" s="4"/>
      <c r="XER357" s="4"/>
      <c r="XES357" s="4"/>
      <c r="XET357" s="4"/>
      <c r="XEU357" s="4"/>
      <c r="XEV357" s="4"/>
      <c r="XEW357" s="4"/>
      <c r="XEX357" s="4"/>
      <c r="XEY357" s="4"/>
      <c r="XEZ357" s="4"/>
      <c r="XFA357" s="4"/>
      <c r="XFB357" s="4"/>
      <c r="XFC357" s="4"/>
    </row>
    <row r="358" customFormat="false" ht="13.8" hidden="false" customHeight="false" outlineLevel="0" collapsed="false">
      <c r="A358" s="78"/>
      <c r="B358" s="21" t="s">
        <v>31</v>
      </c>
      <c r="C358" s="15" t="s">
        <v>61</v>
      </c>
      <c r="D358" s="21" t="n">
        <v>200</v>
      </c>
      <c r="E358" s="27" t="n">
        <v>1</v>
      </c>
      <c r="F358" s="27" t="n">
        <f aca="false">BE358*200/200</f>
        <v>0</v>
      </c>
      <c r="G358" s="27" t="n">
        <v>20</v>
      </c>
      <c r="H358" s="27" t="n">
        <f aca="false">BG358*200/200</f>
        <v>42</v>
      </c>
      <c r="I358" s="27" t="n">
        <f aca="false">BH358*200/200</f>
        <v>0</v>
      </c>
      <c r="J358" s="27" t="n">
        <f aca="false">BI358*200/200</f>
        <v>0.01</v>
      </c>
      <c r="K358" s="27" t="n">
        <f aca="false">BJ358*200/200</f>
        <v>0.01</v>
      </c>
      <c r="L358" s="27" t="n">
        <v>4</v>
      </c>
      <c r="M358" s="27" t="n">
        <v>14</v>
      </c>
      <c r="N358" s="27" t="n">
        <v>8</v>
      </c>
      <c r="O358" s="27" t="n">
        <v>14</v>
      </c>
      <c r="P358" s="27" t="n">
        <f aca="false">BO358*200/200</f>
        <v>1.4</v>
      </c>
      <c r="Q358" s="42" t="n">
        <v>1</v>
      </c>
      <c r="R358" s="42"/>
      <c r="S358" s="42" t="n">
        <v>20.2</v>
      </c>
      <c r="T358" s="42" t="n">
        <v>84.8</v>
      </c>
      <c r="U358" s="42"/>
      <c r="V358" s="15" t="n">
        <v>0.02</v>
      </c>
      <c r="W358" s="15" t="n">
        <v>0.02</v>
      </c>
      <c r="X358" s="42" t="n">
        <v>4</v>
      </c>
      <c r="Y358" s="42" t="n">
        <v>14</v>
      </c>
      <c r="Z358" s="42" t="n">
        <v>14</v>
      </c>
      <c r="AA358" s="42" t="n">
        <v>14</v>
      </c>
      <c r="AB358" s="42" t="n">
        <v>2.8</v>
      </c>
      <c r="BD358" s="27" t="n">
        <v>0.5</v>
      </c>
      <c r="BE358" s="27" t="n">
        <f aca="false">BQ358*200/200</f>
        <v>0</v>
      </c>
      <c r="BF358" s="27" t="n">
        <v>10.1</v>
      </c>
      <c r="BG358" s="27" t="n">
        <v>42</v>
      </c>
      <c r="BH358" s="27" t="n">
        <f aca="false">BT358*200/200</f>
        <v>0</v>
      </c>
      <c r="BI358" s="27" t="n">
        <v>0.01</v>
      </c>
      <c r="BJ358" s="27" t="n">
        <v>0.01</v>
      </c>
      <c r="BK358" s="27" t="n">
        <v>2</v>
      </c>
      <c r="BL358" s="27" t="n">
        <v>7</v>
      </c>
      <c r="BM358" s="27" t="n">
        <v>4</v>
      </c>
      <c r="BN358" s="27" t="n">
        <v>7</v>
      </c>
      <c r="BO358" s="27" t="n">
        <v>1.4</v>
      </c>
      <c r="WAQ358" s="2"/>
      <c r="WAR358" s="2"/>
      <c r="WAS358" s="2"/>
      <c r="WAT358" s="2"/>
      <c r="WAU358" s="2"/>
      <c r="WAV358" s="2"/>
      <c r="WAW358" s="2"/>
      <c r="WAX358" s="2"/>
      <c r="WAY358" s="2"/>
      <c r="WAZ358" s="2"/>
      <c r="WBA358" s="2"/>
      <c r="WBB358" s="2"/>
      <c r="WBC358" s="2"/>
      <c r="WBD358" s="2"/>
      <c r="WBE358" s="2"/>
      <c r="WBF358" s="2"/>
      <c r="WBG358" s="2"/>
      <c r="WBH358" s="2"/>
      <c r="WBI358" s="2"/>
      <c r="WBJ358" s="2"/>
      <c r="WBK358" s="2"/>
      <c r="WBL358" s="2"/>
      <c r="WBM358" s="2"/>
      <c r="WBN358" s="2"/>
      <c r="WBO358" s="2"/>
      <c r="WBP358" s="2"/>
      <c r="WBQ358" s="2"/>
      <c r="WBR358" s="2"/>
      <c r="WBS358" s="2"/>
      <c r="WBT358" s="2"/>
      <c r="WBU358" s="2"/>
      <c r="WBV358" s="2"/>
      <c r="WBW358" s="2"/>
      <c r="WBX358" s="2"/>
      <c r="WBY358" s="2"/>
      <c r="WBZ358" s="2"/>
      <c r="WCA358" s="2"/>
      <c r="WCB358" s="2"/>
      <c r="WCC358" s="2"/>
      <c r="WCD358" s="2"/>
      <c r="WCE358" s="2"/>
      <c r="WCF358" s="2"/>
      <c r="WCG358" s="2"/>
      <c r="WCH358" s="2"/>
      <c r="WCI358" s="2"/>
      <c r="WCJ358" s="2"/>
      <c r="WCK358" s="2"/>
      <c r="WCL358" s="2"/>
      <c r="WCM358" s="2"/>
      <c r="WCN358" s="2"/>
      <c r="WCO358" s="2"/>
      <c r="WCP358" s="2"/>
      <c r="WCQ358" s="2"/>
      <c r="WCR358" s="2"/>
      <c r="WCS358" s="2"/>
      <c r="WCT358" s="2"/>
      <c r="WCU358" s="2"/>
      <c r="WCV358" s="2"/>
      <c r="WCW358" s="2"/>
      <c r="WCX358" s="2"/>
      <c r="WCY358" s="2"/>
      <c r="WCZ358" s="2"/>
      <c r="WDA358" s="2"/>
      <c r="WDB358" s="2"/>
      <c r="WDC358" s="2"/>
      <c r="WDD358" s="2"/>
      <c r="WDE358" s="2"/>
      <c r="WDF358" s="2"/>
      <c r="WDG358" s="2"/>
      <c r="WDH358" s="2"/>
      <c r="WDI358" s="2"/>
      <c r="WDJ358" s="2"/>
      <c r="WDK358" s="2"/>
      <c r="WDL358" s="2"/>
      <c r="WDM358" s="2"/>
      <c r="WDN358" s="2"/>
      <c r="WDO358" s="2"/>
      <c r="WDP358" s="2"/>
      <c r="WDQ358" s="2"/>
      <c r="WDR358" s="2"/>
      <c r="WDS358" s="2"/>
      <c r="WDT358" s="2"/>
      <c r="WDU358" s="2"/>
      <c r="WDV358" s="2"/>
      <c r="WDW358" s="2"/>
      <c r="WDX358" s="2"/>
      <c r="WDY358" s="2"/>
      <c r="WDZ358" s="2"/>
      <c r="WEA358" s="2"/>
      <c r="WEB358" s="2"/>
      <c r="WEC358" s="2"/>
      <c r="WED358" s="2"/>
      <c r="WEE358" s="2"/>
      <c r="WEF358" s="2"/>
      <c r="WEG358" s="2"/>
      <c r="WEH358" s="2"/>
      <c r="WEI358" s="2"/>
      <c r="WEJ358" s="2"/>
      <c r="WEK358" s="2"/>
      <c r="WEL358" s="2"/>
      <c r="WEM358" s="2"/>
      <c r="WEN358" s="2"/>
      <c r="WEO358" s="2"/>
      <c r="WEP358" s="2"/>
      <c r="WEQ358" s="2"/>
      <c r="WER358" s="2"/>
      <c r="WES358" s="2"/>
      <c r="WET358" s="2"/>
      <c r="WEU358" s="2"/>
      <c r="WEV358" s="2"/>
      <c r="WEW358" s="2"/>
      <c r="WEX358" s="2"/>
      <c r="WEY358" s="2"/>
      <c r="WEZ358" s="2"/>
      <c r="WFA358" s="2"/>
      <c r="WFB358" s="2"/>
      <c r="WFC358" s="2"/>
      <c r="WFD358" s="2"/>
      <c r="WFE358" s="2"/>
      <c r="WFF358" s="2"/>
      <c r="WFG358" s="2"/>
      <c r="WFH358" s="2"/>
      <c r="WFI358" s="2"/>
      <c r="WFJ358" s="2"/>
      <c r="WFK358" s="2"/>
      <c r="WFL358" s="2"/>
      <c r="WFM358" s="2"/>
      <c r="WFN358" s="2"/>
      <c r="WFO358" s="2"/>
      <c r="WFP358" s="2"/>
      <c r="WFQ358" s="2"/>
      <c r="WFR358" s="2"/>
      <c r="WFS358" s="2"/>
      <c r="WFT358" s="2"/>
      <c r="WFU358" s="2"/>
      <c r="WFV358" s="2"/>
      <c r="WFW358" s="2"/>
      <c r="WFX358" s="2"/>
      <c r="WFY358" s="2"/>
      <c r="WFZ358" s="2"/>
      <c r="WGA358" s="2"/>
      <c r="WGB358" s="2"/>
      <c r="WGC358" s="2"/>
      <c r="WGD358" s="2"/>
      <c r="WGE358" s="2"/>
      <c r="WGF358" s="2"/>
      <c r="WGG358" s="2"/>
      <c r="WGH358" s="2"/>
      <c r="WGI358" s="2"/>
      <c r="WGJ358" s="2"/>
      <c r="WGK358" s="2"/>
      <c r="WGL358" s="2"/>
      <c r="WGM358" s="2"/>
      <c r="WGN358" s="2"/>
      <c r="WGO358" s="2"/>
      <c r="WGP358" s="2"/>
      <c r="WGQ358" s="2"/>
      <c r="WGR358" s="2"/>
      <c r="WGS358" s="2"/>
      <c r="WGT358" s="2"/>
      <c r="WGU358" s="2"/>
      <c r="WGV358" s="2"/>
      <c r="WGW358" s="2"/>
      <c r="WGX358" s="2"/>
      <c r="WGY358" s="2"/>
      <c r="WGZ358" s="2"/>
      <c r="WHA358" s="2"/>
      <c r="WHB358" s="2"/>
      <c r="WHC358" s="2"/>
      <c r="WHD358" s="2"/>
      <c r="WHE358" s="2"/>
      <c r="WHF358" s="2"/>
      <c r="WHG358" s="2"/>
      <c r="WHH358" s="2"/>
      <c r="WHI358" s="2"/>
      <c r="WHJ358" s="2"/>
      <c r="WHK358" s="2"/>
      <c r="WHL358" s="2"/>
      <c r="WHM358" s="2"/>
      <c r="WHN358" s="2"/>
      <c r="WHO358" s="2"/>
      <c r="WHP358" s="2"/>
      <c r="WHQ358" s="2"/>
      <c r="WHR358" s="2"/>
      <c r="WHS358" s="2"/>
      <c r="WHT358" s="2"/>
      <c r="WHU358" s="2"/>
      <c r="WHV358" s="2"/>
      <c r="WHW358" s="2"/>
      <c r="WHX358" s="2"/>
      <c r="WHY358" s="2"/>
      <c r="WHZ358" s="2"/>
      <c r="WIA358" s="2"/>
      <c r="WIB358" s="2"/>
      <c r="WIC358" s="2"/>
      <c r="WID358" s="2"/>
      <c r="WIE358" s="2"/>
      <c r="WIF358" s="2"/>
      <c r="WIG358" s="2"/>
      <c r="WIH358" s="2"/>
      <c r="WII358" s="2"/>
      <c r="WIJ358" s="2"/>
      <c r="WIK358" s="2"/>
      <c r="WIL358" s="2"/>
      <c r="WIM358" s="2"/>
      <c r="WIN358" s="2"/>
      <c r="WIO358" s="2"/>
      <c r="WIP358" s="2"/>
      <c r="WIQ358" s="2"/>
      <c r="WIR358" s="2"/>
      <c r="WIS358" s="2"/>
      <c r="WIT358" s="2"/>
      <c r="WIU358" s="2"/>
      <c r="WIV358" s="2"/>
      <c r="WIW358" s="2"/>
      <c r="WIX358" s="2"/>
      <c r="WIY358" s="2"/>
      <c r="WIZ358" s="2"/>
      <c r="WJA358" s="2"/>
      <c r="WJB358" s="2"/>
      <c r="WJC358" s="2"/>
      <c r="WJD358" s="2"/>
      <c r="WJE358" s="2"/>
      <c r="WJF358" s="2"/>
      <c r="WJG358" s="2"/>
      <c r="WJH358" s="2"/>
      <c r="WJI358" s="2"/>
      <c r="WJJ358" s="2"/>
      <c r="WJK358" s="2"/>
      <c r="WJL358" s="2"/>
      <c r="WJM358" s="2"/>
      <c r="WJN358" s="2"/>
      <c r="WJO358" s="2"/>
      <c r="WJP358" s="2"/>
      <c r="WJQ358" s="2"/>
      <c r="WJR358" s="2"/>
      <c r="WJS358" s="2"/>
      <c r="WJT358" s="2"/>
      <c r="WJU358" s="2"/>
      <c r="WJV358" s="2"/>
      <c r="WJW358" s="2"/>
      <c r="WJX358" s="2"/>
      <c r="WJY358" s="2"/>
      <c r="WJZ358" s="2"/>
      <c r="WKA358" s="2"/>
      <c r="WKB358" s="2"/>
      <c r="WKC358" s="2"/>
      <c r="WKD358" s="2"/>
      <c r="WKE358" s="2"/>
      <c r="WKF358" s="2"/>
      <c r="WKG358" s="2"/>
      <c r="WKH358" s="2"/>
      <c r="WKI358" s="2"/>
      <c r="WKJ358" s="2"/>
      <c r="WKK358" s="2"/>
      <c r="WKL358" s="2"/>
      <c r="WKM358" s="2"/>
      <c r="WKN358" s="2"/>
      <c r="WKO358" s="2"/>
      <c r="WKP358" s="2"/>
      <c r="WKQ358" s="2"/>
      <c r="WKR358" s="2"/>
      <c r="WKS358" s="2"/>
      <c r="WKT358" s="2"/>
      <c r="WKU358" s="2"/>
      <c r="WKV358" s="2"/>
      <c r="WKW358" s="2"/>
      <c r="WKX358" s="2"/>
      <c r="WKY358" s="2"/>
      <c r="WKZ358" s="2"/>
      <c r="WLA358" s="2"/>
      <c r="WLB358" s="2"/>
      <c r="WLC358" s="2"/>
      <c r="WLD358" s="2"/>
      <c r="WLE358" s="2"/>
      <c r="WLF358" s="2"/>
      <c r="WLG358" s="2"/>
      <c r="WLH358" s="2"/>
      <c r="WLI358" s="2"/>
      <c r="WLJ358" s="2"/>
      <c r="WLK358" s="2"/>
      <c r="WLL358" s="2"/>
      <c r="WLM358" s="2"/>
      <c r="WLN358" s="2"/>
      <c r="WLO358" s="2"/>
      <c r="WLP358" s="2"/>
      <c r="WLQ358" s="2"/>
      <c r="WLR358" s="2"/>
      <c r="WLS358" s="2"/>
      <c r="WLT358" s="2"/>
      <c r="WLU358" s="2"/>
      <c r="WLV358" s="2"/>
      <c r="WLW358" s="2"/>
      <c r="WLX358" s="2"/>
      <c r="WLY358" s="2"/>
      <c r="WLZ358" s="2"/>
      <c r="WMA358" s="2"/>
      <c r="WMB358" s="2"/>
      <c r="WMC358" s="2"/>
      <c r="WMD358" s="2"/>
      <c r="WME358" s="2"/>
      <c r="WMF358" s="2"/>
      <c r="WMG358" s="2"/>
      <c r="WMH358" s="2"/>
      <c r="WMI358" s="2"/>
      <c r="WMJ358" s="2"/>
      <c r="WMK358" s="2"/>
      <c r="WML358" s="2"/>
      <c r="WMM358" s="2"/>
      <c r="WMN358" s="2"/>
      <c r="WMO358" s="2"/>
      <c r="WMP358" s="2"/>
      <c r="WMQ358" s="2"/>
      <c r="WMR358" s="2"/>
      <c r="WMS358" s="2"/>
      <c r="WMT358" s="2"/>
      <c r="WMU358" s="2"/>
      <c r="WMV358" s="2"/>
      <c r="WMW358" s="2"/>
      <c r="WMX358" s="2"/>
      <c r="WMY358" s="2"/>
      <c r="WMZ358" s="2"/>
      <c r="WNA358" s="2"/>
      <c r="WNB358" s="2"/>
      <c r="WNC358" s="2"/>
      <c r="WND358" s="2"/>
      <c r="WNE358" s="2"/>
      <c r="WNF358" s="2"/>
      <c r="WNG358" s="2"/>
      <c r="WNH358" s="2"/>
      <c r="WNI358" s="2"/>
      <c r="WNJ358" s="2"/>
      <c r="WNK358" s="2"/>
      <c r="WNL358" s="2"/>
      <c r="WNM358" s="2"/>
      <c r="WNN358" s="2"/>
      <c r="WNO358" s="2"/>
      <c r="WNP358" s="2"/>
      <c r="WNQ358" s="2"/>
      <c r="WNR358" s="2"/>
      <c r="WNS358" s="2"/>
      <c r="WNT358" s="2"/>
      <c r="WNU358" s="2"/>
      <c r="WNV358" s="2"/>
      <c r="WNW358" s="2"/>
      <c r="WNX358" s="2"/>
      <c r="WNY358" s="2"/>
      <c r="WNZ358" s="2"/>
      <c r="WOA358" s="2"/>
      <c r="WOB358" s="2"/>
      <c r="WOC358" s="2"/>
      <c r="WOD358" s="2"/>
      <c r="WOE358" s="2"/>
      <c r="WOF358" s="2"/>
      <c r="WOG358" s="2"/>
      <c r="WOH358" s="2"/>
      <c r="WOI358" s="2"/>
      <c r="WOJ358" s="2"/>
      <c r="WOK358" s="2"/>
      <c r="WOL358" s="2"/>
      <c r="WOM358" s="2"/>
      <c r="WRG358" s="4"/>
      <c r="WRH358" s="4"/>
      <c r="WRI358" s="4"/>
      <c r="WRJ358" s="4"/>
      <c r="WRK358" s="4"/>
      <c r="WRL358" s="4"/>
      <c r="WRM358" s="4"/>
      <c r="WRN358" s="4"/>
      <c r="WRO358" s="4"/>
      <c r="WRP358" s="4"/>
      <c r="WRQ358" s="4"/>
      <c r="WRR358" s="4"/>
      <c r="WRS358" s="4"/>
      <c r="WRT358" s="4"/>
      <c r="WRU358" s="4"/>
      <c r="WRV358" s="4"/>
      <c r="WRW358" s="4"/>
      <c r="WRX358" s="4"/>
      <c r="WRY358" s="4"/>
      <c r="WRZ358" s="4"/>
      <c r="WSA358" s="4"/>
      <c r="WSB358" s="4"/>
      <c r="WSC358" s="4"/>
      <c r="WSD358" s="4"/>
      <c r="WSE358" s="4"/>
      <c r="WSF358" s="4"/>
      <c r="WSG358" s="4"/>
      <c r="WSH358" s="4"/>
      <c r="WSI358" s="4"/>
      <c r="WSJ358" s="4"/>
      <c r="WSK358" s="4"/>
      <c r="WSL358" s="4"/>
      <c r="WSM358" s="4"/>
      <c r="WSN358" s="4"/>
      <c r="WSO358" s="4"/>
      <c r="WSP358" s="4"/>
      <c r="WSQ358" s="4"/>
      <c r="WSR358" s="4"/>
      <c r="WSS358" s="4"/>
      <c r="WST358" s="4"/>
      <c r="WSU358" s="4"/>
      <c r="WSV358" s="4"/>
      <c r="WSW358" s="4"/>
      <c r="WSX358" s="4"/>
      <c r="WSY358" s="4"/>
      <c r="WSZ358" s="4"/>
      <c r="WTA358" s="4"/>
      <c r="WTB358" s="4"/>
      <c r="WTC358" s="4"/>
      <c r="WTD358" s="4"/>
      <c r="WTE358" s="4"/>
      <c r="WTF358" s="4"/>
      <c r="WTG358" s="4"/>
      <c r="WTH358" s="4"/>
      <c r="WTI358" s="4"/>
      <c r="WTJ358" s="4"/>
      <c r="WTK358" s="4"/>
      <c r="WTL358" s="4"/>
      <c r="WTM358" s="4"/>
      <c r="WTN358" s="4"/>
      <c r="WTO358" s="4"/>
      <c r="WTP358" s="4"/>
      <c r="WTQ358" s="4"/>
      <c r="WTR358" s="4"/>
      <c r="WTS358" s="4"/>
      <c r="WTT358" s="4"/>
      <c r="WTU358" s="4"/>
      <c r="WTV358" s="4"/>
      <c r="WTW358" s="4"/>
      <c r="WTX358" s="4"/>
      <c r="WTY358" s="4"/>
      <c r="WTZ358" s="4"/>
      <c r="WUA358" s="4"/>
      <c r="WUB358" s="4"/>
      <c r="WUC358" s="4"/>
      <c r="WUD358" s="4"/>
      <c r="WUE358" s="4"/>
      <c r="WUF358" s="4"/>
      <c r="WUG358" s="4"/>
      <c r="WUH358" s="4"/>
      <c r="WUI358" s="4"/>
      <c r="WUJ358" s="4"/>
      <c r="WUK358" s="4"/>
      <c r="WUL358" s="4"/>
      <c r="WUM358" s="4"/>
      <c r="WUN358" s="4"/>
      <c r="WUO358" s="4"/>
      <c r="WUP358" s="4"/>
      <c r="WUQ358" s="4"/>
      <c r="WUR358" s="4"/>
      <c r="WUS358" s="4"/>
      <c r="WUT358" s="4"/>
      <c r="WUU358" s="4"/>
      <c r="WUV358" s="4"/>
      <c r="WUW358" s="4"/>
      <c r="WUX358" s="4"/>
      <c r="WUY358" s="4"/>
      <c r="WUZ358" s="4"/>
      <c r="WVA358" s="4"/>
      <c r="WVB358" s="4"/>
      <c r="WVC358" s="4"/>
      <c r="WVD358" s="4"/>
      <c r="WVE358" s="4"/>
      <c r="WVF358" s="4"/>
      <c r="WVG358" s="4"/>
      <c r="WVH358" s="4"/>
      <c r="WVI358" s="4"/>
      <c r="WVJ358" s="4"/>
      <c r="WVK358" s="4"/>
      <c r="WVL358" s="4"/>
      <c r="WVM358" s="4"/>
      <c r="WVN358" s="4"/>
      <c r="WVO358" s="4"/>
      <c r="WVP358" s="4"/>
      <c r="WVQ358" s="4"/>
      <c r="WVR358" s="4"/>
      <c r="WVS358" s="4"/>
      <c r="WVT358" s="4"/>
      <c r="WVU358" s="4"/>
      <c r="WVV358" s="4"/>
      <c r="WVW358" s="4"/>
      <c r="WVX358" s="4"/>
      <c r="WVY358" s="4"/>
      <c r="WVZ358" s="4"/>
      <c r="WWA358" s="4"/>
      <c r="WWB358" s="4"/>
      <c r="WWC358" s="4"/>
      <c r="WWD358" s="4"/>
      <c r="WWE358" s="4"/>
      <c r="WWF358" s="4"/>
      <c r="WWG358" s="4"/>
      <c r="WWH358" s="4"/>
      <c r="WWI358" s="4"/>
      <c r="WWJ358" s="4"/>
      <c r="WWK358" s="4"/>
      <c r="WWL358" s="4"/>
      <c r="WWM358" s="4"/>
      <c r="WWN358" s="4"/>
      <c r="WWO358" s="4"/>
      <c r="WWP358" s="4"/>
      <c r="WWQ358" s="4"/>
      <c r="WWR358" s="4"/>
      <c r="WWS358" s="4"/>
      <c r="WWT358" s="4"/>
      <c r="WWU358" s="4"/>
      <c r="WWV358" s="4"/>
      <c r="WWW358" s="4"/>
      <c r="WWX358" s="4"/>
      <c r="WWY358" s="4"/>
      <c r="WWZ358" s="4"/>
      <c r="WXA358" s="4"/>
      <c r="WXB358" s="4"/>
      <c r="WXC358" s="4"/>
      <c r="WXD358" s="4"/>
      <c r="WXE358" s="4"/>
      <c r="WXF358" s="4"/>
      <c r="WXG358" s="4"/>
      <c r="WXH358" s="4"/>
      <c r="WXI358" s="4"/>
      <c r="WXJ358" s="4"/>
      <c r="WXK358" s="4"/>
      <c r="WXL358" s="4"/>
      <c r="WXM358" s="4"/>
      <c r="WXN358" s="4"/>
      <c r="WXO358" s="4"/>
      <c r="WXP358" s="4"/>
      <c r="WXQ358" s="4"/>
      <c r="WXR358" s="4"/>
      <c r="WXS358" s="4"/>
      <c r="WXT358" s="4"/>
      <c r="WXU358" s="4"/>
      <c r="WXV358" s="4"/>
      <c r="WXW358" s="4"/>
      <c r="WXX358" s="4"/>
      <c r="WXY358" s="4"/>
      <c r="WXZ358" s="4"/>
      <c r="WYA358" s="4"/>
      <c r="WYB358" s="4"/>
      <c r="WYC358" s="4"/>
      <c r="WYD358" s="4"/>
      <c r="WYE358" s="4"/>
      <c r="WYF358" s="4"/>
      <c r="WYG358" s="4"/>
      <c r="WYH358" s="4"/>
      <c r="WYI358" s="4"/>
      <c r="WYJ358" s="4"/>
      <c r="WYK358" s="4"/>
      <c r="WYL358" s="4"/>
      <c r="WYM358" s="4"/>
      <c r="WYN358" s="4"/>
      <c r="WYO358" s="4"/>
      <c r="WYP358" s="4"/>
      <c r="WYQ358" s="4"/>
      <c r="WYR358" s="4"/>
      <c r="WYS358" s="4"/>
      <c r="WYT358" s="4"/>
      <c r="WYU358" s="4"/>
      <c r="WYV358" s="4"/>
      <c r="WYW358" s="4"/>
      <c r="WYX358" s="4"/>
      <c r="WYY358" s="4"/>
      <c r="WYZ358" s="4"/>
      <c r="WZA358" s="4"/>
      <c r="WZB358" s="4"/>
      <c r="WZC358" s="4"/>
      <c r="WZD358" s="4"/>
      <c r="WZE358" s="4"/>
      <c r="WZF358" s="4"/>
      <c r="WZG358" s="4"/>
      <c r="WZH358" s="4"/>
      <c r="WZI358" s="4"/>
      <c r="WZJ358" s="4"/>
      <c r="WZK358" s="4"/>
      <c r="WZL358" s="4"/>
      <c r="WZM358" s="4"/>
      <c r="WZN358" s="4"/>
      <c r="WZO358" s="4"/>
      <c r="WZP358" s="4"/>
      <c r="WZQ358" s="4"/>
      <c r="WZR358" s="4"/>
      <c r="WZS358" s="4"/>
      <c r="WZT358" s="4"/>
      <c r="WZU358" s="4"/>
      <c r="WZV358" s="4"/>
      <c r="WZW358" s="4"/>
      <c r="WZX358" s="4"/>
      <c r="WZY358" s="4"/>
      <c r="WZZ358" s="4"/>
      <c r="XAA358" s="4"/>
      <c r="XAB358" s="4"/>
      <c r="XAC358" s="4"/>
      <c r="XAD358" s="4"/>
      <c r="XAE358" s="4"/>
      <c r="XAF358" s="4"/>
      <c r="XAG358" s="4"/>
      <c r="XAH358" s="4"/>
      <c r="XAI358" s="4"/>
      <c r="XAJ358" s="4"/>
      <c r="XAK358" s="4"/>
      <c r="XAL358" s="4"/>
      <c r="XAM358" s="4"/>
      <c r="XAN358" s="4"/>
      <c r="XAO358" s="4"/>
      <c r="XAP358" s="4"/>
      <c r="XAQ358" s="4"/>
      <c r="XAR358" s="4"/>
      <c r="XAS358" s="4"/>
      <c r="XAT358" s="4"/>
      <c r="XAU358" s="4"/>
      <c r="XAV358" s="4"/>
      <c r="XAW358" s="4"/>
      <c r="XAX358" s="4"/>
      <c r="XAY358" s="4"/>
      <c r="XAZ358" s="4"/>
      <c r="XBA358" s="4"/>
      <c r="XBB358" s="4"/>
      <c r="XBC358" s="4"/>
      <c r="XBD358" s="4"/>
      <c r="XBE358" s="4"/>
      <c r="XBF358" s="4"/>
      <c r="XBG358" s="4"/>
      <c r="XBH358" s="4"/>
      <c r="XBI358" s="4"/>
      <c r="XBJ358" s="4"/>
      <c r="XBK358" s="4"/>
      <c r="XBL358" s="4"/>
      <c r="XBM358" s="4"/>
      <c r="XBN358" s="4"/>
      <c r="XBO358" s="4"/>
      <c r="XBP358" s="4"/>
      <c r="XBQ358" s="4"/>
      <c r="XBR358" s="4"/>
      <c r="XBS358" s="4"/>
      <c r="XBT358" s="4"/>
      <c r="XBU358" s="4"/>
      <c r="XBV358" s="4"/>
      <c r="XBW358" s="4"/>
      <c r="XBX358" s="4"/>
      <c r="XBY358" s="4"/>
      <c r="XBZ358" s="4"/>
      <c r="XCA358" s="4"/>
      <c r="XCB358" s="4"/>
      <c r="XCC358" s="4"/>
      <c r="XCD358" s="4"/>
      <c r="XCE358" s="4"/>
      <c r="XCF358" s="4"/>
      <c r="XCG358" s="4"/>
      <c r="XCH358" s="4"/>
      <c r="XCI358" s="4"/>
      <c r="XCJ358" s="4"/>
      <c r="XCK358" s="4"/>
      <c r="XCL358" s="4"/>
      <c r="XCM358" s="4"/>
      <c r="XCN358" s="4"/>
      <c r="XCO358" s="4"/>
      <c r="XCP358" s="4"/>
      <c r="XCQ358" s="4"/>
      <c r="XCR358" s="4"/>
      <c r="XCS358" s="4"/>
      <c r="XCT358" s="4"/>
      <c r="XCU358" s="4"/>
      <c r="XCV358" s="4"/>
      <c r="XCW358" s="4"/>
      <c r="XCX358" s="4"/>
      <c r="XCY358" s="4"/>
      <c r="XCZ358" s="4"/>
      <c r="XDA358" s="4"/>
      <c r="XDB358" s="4"/>
      <c r="XDC358" s="4"/>
      <c r="XDD358" s="4"/>
      <c r="XDE358" s="4"/>
      <c r="XDF358" s="4"/>
      <c r="XDG358" s="4"/>
      <c r="XDH358" s="4"/>
      <c r="XDI358" s="4"/>
      <c r="XDJ358" s="4"/>
      <c r="XDK358" s="4"/>
      <c r="XDL358" s="4"/>
      <c r="XDM358" s="4"/>
      <c r="XDN358" s="4"/>
      <c r="XDO358" s="4"/>
      <c r="XDP358" s="4"/>
      <c r="XDQ358" s="4"/>
      <c r="XDR358" s="4"/>
      <c r="XDS358" s="4"/>
      <c r="XDT358" s="4"/>
      <c r="XDU358" s="4"/>
      <c r="XDV358" s="4"/>
      <c r="XDW358" s="4"/>
      <c r="XDX358" s="4"/>
      <c r="XDY358" s="4"/>
      <c r="XDZ358" s="4"/>
      <c r="XEA358" s="4"/>
      <c r="XEB358" s="4"/>
      <c r="XEC358" s="4"/>
      <c r="XED358" s="4"/>
      <c r="XEE358" s="4"/>
      <c r="XEF358" s="4"/>
      <c r="XEG358" s="4"/>
      <c r="XEH358" s="4"/>
      <c r="XEI358" s="4"/>
      <c r="XEJ358" s="4"/>
      <c r="XEK358" s="4"/>
      <c r="XEL358" s="4"/>
      <c r="XEM358" s="4"/>
      <c r="XEN358" s="4"/>
      <c r="XEO358" s="4"/>
      <c r="XEP358" s="4"/>
      <c r="XEQ358" s="4"/>
      <c r="XER358" s="4"/>
      <c r="XES358" s="4"/>
      <c r="XET358" s="4"/>
      <c r="XEU358" s="4"/>
      <c r="XEV358" s="4"/>
      <c r="XEW358" s="4"/>
      <c r="XEX358" s="4"/>
      <c r="XEY358" s="4"/>
      <c r="XEZ358" s="4"/>
      <c r="XFA358" s="4"/>
      <c r="XFB358" s="4"/>
      <c r="XFC358" s="4"/>
    </row>
    <row r="359" customFormat="false" ht="13.8" hidden="false" customHeight="false" outlineLevel="0" collapsed="false">
      <c r="A359" s="78"/>
      <c r="B359" s="21" t="s">
        <v>49</v>
      </c>
      <c r="C359" s="15" t="s">
        <v>50</v>
      </c>
      <c r="D359" s="21" t="n">
        <v>30</v>
      </c>
      <c r="E359" s="27" t="n">
        <f aca="false">BD359*30/30</f>
        <v>3.6</v>
      </c>
      <c r="F359" s="27" t="n">
        <f aca="false">BE359*30/30</f>
        <v>0.6</v>
      </c>
      <c r="G359" s="27" t="n">
        <f aca="false">BF359*30/30</f>
        <v>22.5</v>
      </c>
      <c r="H359" s="27" t="n">
        <f aca="false">BG359*30/30</f>
        <v>111</v>
      </c>
      <c r="I359" s="27" t="n">
        <f aca="false">BH359*30/30</f>
        <v>0</v>
      </c>
      <c r="J359" s="27" t="n">
        <f aca="false">BI359*30/30</f>
        <v>0</v>
      </c>
      <c r="K359" s="27" t="n">
        <f aca="false">BJ359*30/30</f>
        <v>0</v>
      </c>
      <c r="L359" s="27" t="n">
        <f aca="false">BK359*30/30</f>
        <v>0</v>
      </c>
      <c r="M359" s="27" t="n">
        <f aca="false">BL359*30/30</f>
        <v>0</v>
      </c>
      <c r="N359" s="27" t="n">
        <f aca="false">BM359*30/30</f>
        <v>0</v>
      </c>
      <c r="O359" s="27" t="n">
        <f aca="false">BN359*30/30</f>
        <v>0</v>
      </c>
      <c r="P359" s="27" t="n">
        <f aca="false">BO359*30/30</f>
        <v>0</v>
      </c>
      <c r="Q359" s="42"/>
      <c r="R359" s="42"/>
      <c r="S359" s="42"/>
      <c r="T359" s="42"/>
      <c r="U359" s="42"/>
      <c r="V359" s="15"/>
      <c r="W359" s="15"/>
      <c r="X359" s="42"/>
      <c r="Y359" s="42"/>
      <c r="Z359" s="42"/>
      <c r="AA359" s="42"/>
      <c r="AB359" s="42"/>
      <c r="BD359" s="27" t="n">
        <v>3.6</v>
      </c>
      <c r="BE359" s="27" t="n">
        <v>0.6</v>
      </c>
      <c r="BF359" s="27" t="n">
        <v>22.5</v>
      </c>
      <c r="BG359" s="27" t="n">
        <v>111</v>
      </c>
      <c r="BH359" s="27"/>
      <c r="BI359" s="27"/>
      <c r="BJ359" s="27"/>
      <c r="BK359" s="27"/>
      <c r="BL359" s="27"/>
      <c r="BM359" s="27"/>
      <c r="BN359" s="27"/>
      <c r="BO359" s="27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  <c r="IW359" s="4"/>
      <c r="IX359" s="4"/>
      <c r="IY359" s="4"/>
      <c r="IZ359" s="4"/>
      <c r="JA359" s="4"/>
      <c r="JB359" s="4"/>
      <c r="JC359" s="4"/>
      <c r="JD359" s="4"/>
      <c r="JE359" s="4"/>
      <c r="JF359" s="4"/>
      <c r="JG359" s="4"/>
      <c r="JH359" s="4"/>
      <c r="JI359" s="4"/>
      <c r="JJ359" s="4"/>
      <c r="JK359" s="4"/>
      <c r="JL359" s="4"/>
      <c r="JM359" s="4"/>
      <c r="JN359" s="4"/>
      <c r="JO359" s="4"/>
      <c r="JP359" s="4"/>
      <c r="JQ359" s="4"/>
      <c r="JR359" s="4"/>
      <c r="JS359" s="4"/>
      <c r="JT359" s="4"/>
      <c r="JU359" s="4"/>
      <c r="JV359" s="4"/>
      <c r="JW359" s="4"/>
      <c r="JX359" s="4"/>
      <c r="JY359" s="4"/>
      <c r="JZ359" s="4"/>
      <c r="KA359" s="4"/>
      <c r="KB359" s="4"/>
      <c r="KC359" s="4"/>
      <c r="KD359" s="4"/>
      <c r="KE359" s="4"/>
      <c r="KF359" s="4"/>
      <c r="KG359" s="4"/>
      <c r="KH359" s="4"/>
      <c r="KI359" s="4"/>
      <c r="KJ359" s="4"/>
      <c r="KK359" s="4"/>
      <c r="KL359" s="4"/>
      <c r="KM359" s="4"/>
      <c r="KN359" s="4"/>
      <c r="KO359" s="4"/>
      <c r="KP359" s="4"/>
      <c r="KQ359" s="4"/>
      <c r="KR359" s="4"/>
      <c r="KS359" s="4"/>
      <c r="KT359" s="4"/>
      <c r="KU359" s="4"/>
      <c r="KV359" s="4"/>
      <c r="KW359" s="4"/>
      <c r="KX359" s="4"/>
      <c r="KY359" s="4"/>
      <c r="KZ359" s="4"/>
      <c r="LA359" s="4"/>
      <c r="LB359" s="4"/>
      <c r="LC359" s="4"/>
      <c r="LD359" s="4"/>
      <c r="LE359" s="4"/>
      <c r="LF359" s="4"/>
      <c r="LG359" s="4"/>
      <c r="LH359" s="4"/>
      <c r="LI359" s="4"/>
      <c r="LJ359" s="4"/>
      <c r="LK359" s="4"/>
      <c r="LL359" s="4"/>
      <c r="LM359" s="4"/>
      <c r="LN359" s="4"/>
      <c r="LO359" s="4"/>
      <c r="LP359" s="4"/>
      <c r="LQ359" s="4"/>
      <c r="LR359" s="4"/>
      <c r="LS359" s="4"/>
      <c r="LT359" s="4"/>
      <c r="LU359" s="4"/>
      <c r="LV359" s="4"/>
      <c r="LW359" s="4"/>
      <c r="LX359" s="4"/>
      <c r="LY359" s="4"/>
      <c r="LZ359" s="4"/>
      <c r="MA359" s="4"/>
      <c r="MB359" s="4"/>
      <c r="MC359" s="4"/>
      <c r="MD359" s="4"/>
      <c r="ME359" s="4"/>
      <c r="MF359" s="4"/>
      <c r="MG359" s="4"/>
      <c r="MH359" s="4"/>
      <c r="MI359" s="4"/>
      <c r="MJ359" s="4"/>
      <c r="MK359" s="4"/>
      <c r="ML359" s="4"/>
      <c r="MM359" s="4"/>
      <c r="MN359" s="4"/>
      <c r="MO359" s="4"/>
      <c r="MP359" s="4"/>
      <c r="MQ359" s="4"/>
      <c r="MR359" s="4"/>
      <c r="MS359" s="4"/>
      <c r="MT359" s="4"/>
      <c r="MU359" s="4"/>
      <c r="MV359" s="4"/>
      <c r="MW359" s="4"/>
      <c r="MX359" s="4"/>
      <c r="MY359" s="4"/>
      <c r="MZ359" s="4"/>
      <c r="NA359" s="4"/>
      <c r="NB359" s="4"/>
      <c r="NC359" s="4"/>
      <c r="ND359" s="4"/>
      <c r="NE359" s="4"/>
      <c r="NF359" s="4"/>
      <c r="NG359" s="4"/>
      <c r="NH359" s="4"/>
      <c r="NI359" s="4"/>
      <c r="NJ359" s="4"/>
      <c r="NK359" s="4"/>
      <c r="NL359" s="4"/>
      <c r="NM359" s="4"/>
      <c r="NN359" s="4"/>
      <c r="NO359" s="4"/>
      <c r="NP359" s="4"/>
      <c r="NQ359" s="4"/>
      <c r="NR359" s="4"/>
      <c r="NS359" s="4"/>
      <c r="NT359" s="4"/>
      <c r="NU359" s="4"/>
      <c r="NV359" s="4"/>
      <c r="NW359" s="4"/>
      <c r="NX359" s="4"/>
      <c r="NY359" s="4"/>
      <c r="NZ359" s="4"/>
      <c r="OA359" s="4"/>
      <c r="OB359" s="4"/>
      <c r="OC359" s="4"/>
      <c r="OD359" s="4"/>
      <c r="OE359" s="4"/>
      <c r="OF359" s="4"/>
      <c r="OG359" s="4"/>
      <c r="OH359" s="4"/>
      <c r="OI359" s="4"/>
      <c r="OJ359" s="4"/>
      <c r="OK359" s="4"/>
      <c r="OL359" s="4"/>
      <c r="OM359" s="4"/>
      <c r="ON359" s="4"/>
      <c r="OO359" s="4"/>
      <c r="OP359" s="4"/>
      <c r="OQ359" s="4"/>
      <c r="OR359" s="4"/>
      <c r="OS359" s="4"/>
      <c r="OT359" s="4"/>
      <c r="OU359" s="4"/>
      <c r="OV359" s="4"/>
      <c r="OW359" s="4"/>
      <c r="OX359" s="4"/>
      <c r="OY359" s="4"/>
      <c r="OZ359" s="4"/>
      <c r="PA359" s="4"/>
      <c r="PB359" s="4"/>
      <c r="PC359" s="4"/>
      <c r="PD359" s="4"/>
      <c r="PE359" s="4"/>
      <c r="PF359" s="4"/>
      <c r="PG359" s="4"/>
      <c r="PH359" s="4"/>
      <c r="PI359" s="4"/>
      <c r="PJ359" s="4"/>
      <c r="PK359" s="4"/>
      <c r="PL359" s="4"/>
      <c r="PM359" s="4"/>
      <c r="PN359" s="4"/>
      <c r="PO359" s="4"/>
      <c r="PP359" s="4"/>
      <c r="PQ359" s="4"/>
      <c r="PR359" s="4"/>
      <c r="PS359" s="4"/>
      <c r="PT359" s="4"/>
      <c r="PU359" s="4"/>
      <c r="PV359" s="4"/>
      <c r="PW359" s="4"/>
      <c r="PX359" s="4"/>
      <c r="PY359" s="4"/>
      <c r="PZ359" s="4"/>
      <c r="QA359" s="4"/>
      <c r="QB359" s="4"/>
      <c r="QC359" s="4"/>
      <c r="QD359" s="4"/>
      <c r="QE359" s="4"/>
      <c r="QF359" s="4"/>
      <c r="QG359" s="4"/>
      <c r="QH359" s="4"/>
      <c r="QI359" s="4"/>
      <c r="QJ359" s="4"/>
      <c r="QK359" s="4"/>
      <c r="QL359" s="4"/>
      <c r="QM359" s="4"/>
      <c r="QN359" s="4"/>
      <c r="QO359" s="4"/>
      <c r="QP359" s="4"/>
      <c r="QQ359" s="4"/>
      <c r="QR359" s="4"/>
      <c r="QS359" s="4"/>
      <c r="QT359" s="4"/>
      <c r="QU359" s="4"/>
      <c r="QV359" s="4"/>
      <c r="QW359" s="4"/>
      <c r="QX359" s="4"/>
      <c r="QY359" s="4"/>
      <c r="QZ359" s="4"/>
      <c r="RA359" s="4"/>
      <c r="RB359" s="4"/>
      <c r="RC359" s="4"/>
      <c r="RD359" s="4"/>
      <c r="RE359" s="4"/>
      <c r="RF359" s="4"/>
      <c r="RG359" s="4"/>
      <c r="RH359" s="4"/>
      <c r="RI359" s="4"/>
      <c r="RJ359" s="4"/>
      <c r="RK359" s="4"/>
      <c r="RL359" s="4"/>
      <c r="RM359" s="4"/>
      <c r="RN359" s="4"/>
      <c r="RO359" s="4"/>
      <c r="RP359" s="4"/>
      <c r="RQ359" s="4"/>
      <c r="RR359" s="4"/>
      <c r="RS359" s="4"/>
      <c r="RT359" s="4"/>
      <c r="RU359" s="4"/>
      <c r="RV359" s="4"/>
      <c r="RW359" s="4"/>
      <c r="RX359" s="4"/>
      <c r="RY359" s="4"/>
      <c r="RZ359" s="4"/>
      <c r="SA359" s="4"/>
      <c r="SB359" s="4"/>
      <c r="SC359" s="4"/>
      <c r="SD359" s="4"/>
      <c r="SE359" s="4"/>
      <c r="SF359" s="4"/>
      <c r="SG359" s="4"/>
      <c r="SH359" s="4"/>
      <c r="SI359" s="4"/>
      <c r="SJ359" s="4"/>
      <c r="SK359" s="4"/>
      <c r="SL359" s="4"/>
      <c r="SM359" s="4"/>
      <c r="SN359" s="4"/>
      <c r="SO359" s="4"/>
      <c r="SP359" s="4"/>
      <c r="SQ359" s="4"/>
      <c r="SR359" s="4"/>
      <c r="SS359" s="4"/>
      <c r="ST359" s="4"/>
      <c r="SU359" s="4"/>
      <c r="SV359" s="4"/>
      <c r="SW359" s="4"/>
      <c r="SX359" s="4"/>
      <c r="SY359" s="4"/>
      <c r="SZ359" s="4"/>
      <c r="TA359" s="4"/>
      <c r="TB359" s="4"/>
      <c r="TC359" s="4"/>
      <c r="TD359" s="4"/>
      <c r="TE359" s="4"/>
      <c r="TF359" s="4"/>
      <c r="TG359" s="4"/>
      <c r="TH359" s="4"/>
      <c r="TI359" s="4"/>
      <c r="TJ359" s="4"/>
      <c r="TK359" s="4"/>
      <c r="TL359" s="4"/>
      <c r="TM359" s="4"/>
      <c r="TN359" s="4"/>
      <c r="TO359" s="4"/>
      <c r="TP359" s="4"/>
      <c r="TQ359" s="4"/>
      <c r="TR359" s="4"/>
      <c r="TS359" s="4"/>
      <c r="TT359" s="4"/>
      <c r="TU359" s="4"/>
      <c r="TV359" s="4"/>
      <c r="TW359" s="4"/>
      <c r="TX359" s="4"/>
      <c r="TY359" s="4"/>
      <c r="TZ359" s="4"/>
      <c r="UA359" s="4"/>
      <c r="UB359" s="4"/>
      <c r="UC359" s="4"/>
      <c r="UD359" s="4"/>
      <c r="UE359" s="4"/>
      <c r="UF359" s="4"/>
      <c r="UG359" s="4"/>
      <c r="UH359" s="4"/>
      <c r="UI359" s="4"/>
      <c r="UJ359" s="4"/>
      <c r="UK359" s="4"/>
      <c r="UL359" s="4"/>
      <c r="UM359" s="4"/>
      <c r="UN359" s="4"/>
      <c r="UO359" s="4"/>
      <c r="UP359" s="4"/>
      <c r="UQ359" s="4"/>
      <c r="UR359" s="4"/>
      <c r="US359" s="4"/>
      <c r="UT359" s="4"/>
      <c r="UU359" s="4"/>
      <c r="UV359" s="4"/>
      <c r="UW359" s="4"/>
      <c r="UX359" s="4"/>
      <c r="UY359" s="4"/>
      <c r="UZ359" s="4"/>
      <c r="VA359" s="4"/>
      <c r="VB359" s="4"/>
      <c r="VC359" s="4"/>
      <c r="VD359" s="4"/>
      <c r="VE359" s="4"/>
      <c r="VF359" s="4"/>
      <c r="VG359" s="4"/>
      <c r="VH359" s="4"/>
      <c r="VI359" s="4"/>
      <c r="VJ359" s="4"/>
      <c r="VK359" s="4"/>
      <c r="VL359" s="4"/>
      <c r="VM359" s="4"/>
      <c r="VN359" s="4"/>
      <c r="VO359" s="4"/>
      <c r="VP359" s="4"/>
      <c r="VQ359" s="4"/>
      <c r="VR359" s="4"/>
      <c r="VS359" s="4"/>
      <c r="VT359" s="4"/>
      <c r="VU359" s="4"/>
      <c r="VV359" s="4"/>
      <c r="VW359" s="4"/>
      <c r="VX359" s="4"/>
      <c r="VY359" s="4"/>
      <c r="VZ359" s="4"/>
      <c r="WA359" s="4"/>
      <c r="WB359" s="4"/>
      <c r="WC359" s="4"/>
      <c r="WD359" s="4"/>
      <c r="WE359" s="4"/>
      <c r="WF359" s="4"/>
      <c r="WG359" s="4"/>
      <c r="WH359" s="4"/>
      <c r="WI359" s="4"/>
      <c r="WJ359" s="4"/>
      <c r="WK359" s="4"/>
      <c r="WL359" s="4"/>
      <c r="WM359" s="4"/>
      <c r="WN359" s="4"/>
      <c r="WO359" s="4"/>
      <c r="WP359" s="4"/>
      <c r="WQ359" s="4"/>
      <c r="WR359" s="4"/>
      <c r="WS359" s="4"/>
      <c r="WT359" s="4"/>
      <c r="WU359" s="4"/>
      <c r="WV359" s="4"/>
      <c r="WW359" s="4"/>
      <c r="WX359" s="4"/>
      <c r="WY359" s="4"/>
      <c r="WZ359" s="4"/>
      <c r="XA359" s="4"/>
      <c r="XB359" s="4"/>
      <c r="XC359" s="4"/>
      <c r="XD359" s="4"/>
      <c r="XE359" s="4"/>
      <c r="XF359" s="4"/>
      <c r="XG359" s="4"/>
      <c r="XH359" s="4"/>
      <c r="XI359" s="4"/>
      <c r="XJ359" s="4"/>
      <c r="XK359" s="4"/>
      <c r="XL359" s="4"/>
      <c r="XM359" s="4"/>
      <c r="XN359" s="4"/>
      <c r="XO359" s="4"/>
      <c r="XP359" s="4"/>
      <c r="XQ359" s="4"/>
      <c r="XR359" s="4"/>
      <c r="XS359" s="4"/>
      <c r="XT359" s="4"/>
      <c r="XU359" s="4"/>
      <c r="XV359" s="4"/>
      <c r="XW359" s="4"/>
      <c r="XX359" s="4"/>
      <c r="XY359" s="4"/>
      <c r="XZ359" s="4"/>
      <c r="YA359" s="4"/>
      <c r="YB359" s="4"/>
      <c r="YC359" s="4"/>
      <c r="YD359" s="4"/>
      <c r="YE359" s="4"/>
      <c r="YF359" s="4"/>
      <c r="YG359" s="4"/>
      <c r="YH359" s="4"/>
      <c r="YI359" s="4"/>
      <c r="YJ359" s="4"/>
      <c r="YK359" s="4"/>
      <c r="YL359" s="4"/>
      <c r="YM359" s="4"/>
      <c r="YN359" s="4"/>
      <c r="YO359" s="4"/>
      <c r="YP359" s="4"/>
      <c r="YQ359" s="4"/>
      <c r="YR359" s="4"/>
      <c r="YS359" s="4"/>
      <c r="YT359" s="4"/>
      <c r="YU359" s="4"/>
      <c r="YV359" s="4"/>
      <c r="YW359" s="4"/>
      <c r="YX359" s="4"/>
      <c r="YY359" s="4"/>
      <c r="YZ359" s="4"/>
      <c r="ZA359" s="4"/>
      <c r="ZB359" s="4"/>
      <c r="ZC359" s="4"/>
      <c r="ZD359" s="4"/>
      <c r="ZE359" s="4"/>
      <c r="ZF359" s="4"/>
      <c r="ZG359" s="4"/>
      <c r="ZH359" s="4"/>
      <c r="ZI359" s="4"/>
      <c r="ZJ359" s="4"/>
      <c r="ZK359" s="4"/>
      <c r="ZL359" s="4"/>
      <c r="ZM359" s="4"/>
      <c r="ZN359" s="4"/>
      <c r="ZO359" s="4"/>
      <c r="ZP359" s="4"/>
      <c r="ZQ359" s="4"/>
      <c r="ZR359" s="4"/>
      <c r="ZS359" s="4"/>
      <c r="ZT359" s="4"/>
      <c r="ZU359" s="4"/>
      <c r="ZV359" s="4"/>
      <c r="ZW359" s="4"/>
      <c r="ZX359" s="4"/>
      <c r="ZY359" s="4"/>
      <c r="ZZ359" s="4"/>
      <c r="AAA359" s="4"/>
      <c r="AAB359" s="4"/>
      <c r="AAC359" s="4"/>
      <c r="AAD359" s="4"/>
      <c r="AAE359" s="4"/>
      <c r="AAF359" s="4"/>
      <c r="AAG359" s="4"/>
      <c r="AAH359" s="4"/>
      <c r="AAI359" s="4"/>
      <c r="AAJ359" s="4"/>
      <c r="AAK359" s="4"/>
      <c r="AAL359" s="4"/>
      <c r="AAM359" s="4"/>
      <c r="AAN359" s="4"/>
      <c r="AAO359" s="4"/>
      <c r="AAP359" s="4"/>
      <c r="AAQ359" s="4"/>
      <c r="AAR359" s="4"/>
      <c r="AAS359" s="4"/>
      <c r="AAT359" s="4"/>
      <c r="AAU359" s="4"/>
      <c r="AAV359" s="4"/>
      <c r="AAW359" s="4"/>
      <c r="AAX359" s="4"/>
      <c r="AAY359" s="4"/>
      <c r="AAZ359" s="4"/>
      <c r="ABA359" s="4"/>
      <c r="ABB359" s="4"/>
      <c r="ABC359" s="4"/>
      <c r="ABD359" s="4"/>
      <c r="ABE359" s="4"/>
      <c r="ABF359" s="4"/>
      <c r="ABG359" s="4"/>
      <c r="ABH359" s="4"/>
      <c r="ABI359" s="4"/>
      <c r="ABJ359" s="4"/>
      <c r="ABK359" s="4"/>
      <c r="ABL359" s="4"/>
      <c r="ABM359" s="4"/>
      <c r="ABN359" s="4"/>
      <c r="ABO359" s="4"/>
      <c r="ABP359" s="4"/>
      <c r="ABQ359" s="4"/>
      <c r="ABR359" s="4"/>
      <c r="ABS359" s="4"/>
      <c r="ABT359" s="4"/>
      <c r="ABU359" s="4"/>
      <c r="ABV359" s="4"/>
      <c r="ABW359" s="4"/>
      <c r="ABX359" s="4"/>
      <c r="ABY359" s="4"/>
      <c r="ABZ359" s="4"/>
      <c r="ACA359" s="4"/>
      <c r="ACB359" s="4"/>
      <c r="ACC359" s="4"/>
      <c r="ACD359" s="4"/>
      <c r="ACE359" s="4"/>
      <c r="ACF359" s="4"/>
      <c r="ACG359" s="4"/>
      <c r="ACH359" s="4"/>
      <c r="ACI359" s="4"/>
      <c r="ACJ359" s="4"/>
      <c r="ACK359" s="4"/>
      <c r="ACL359" s="4"/>
      <c r="ACM359" s="4"/>
      <c r="ACN359" s="4"/>
      <c r="ACO359" s="4"/>
      <c r="ACP359" s="4"/>
      <c r="ACQ359" s="4"/>
      <c r="ACR359" s="4"/>
      <c r="ACS359" s="4"/>
      <c r="ACT359" s="4"/>
      <c r="ACU359" s="4"/>
      <c r="ACV359" s="4"/>
      <c r="ACW359" s="4"/>
      <c r="ACX359" s="4"/>
      <c r="ACY359" s="4"/>
      <c r="ACZ359" s="4"/>
      <c r="ADA359" s="4"/>
      <c r="ADB359" s="4"/>
      <c r="ADC359" s="4"/>
      <c r="ADD359" s="4"/>
      <c r="ADE359" s="4"/>
      <c r="ADF359" s="4"/>
      <c r="ADG359" s="4"/>
      <c r="ADH359" s="4"/>
      <c r="ADI359" s="4"/>
      <c r="ADJ359" s="4"/>
      <c r="ADK359" s="4"/>
      <c r="ADL359" s="4"/>
      <c r="ADM359" s="4"/>
      <c r="ADN359" s="4"/>
      <c r="ADO359" s="4"/>
      <c r="ADP359" s="4"/>
      <c r="ADQ359" s="4"/>
      <c r="ADR359" s="4"/>
      <c r="ADS359" s="4"/>
      <c r="ADT359" s="4"/>
      <c r="ADU359" s="4"/>
      <c r="ADV359" s="4"/>
      <c r="ADW359" s="4"/>
      <c r="ADX359" s="4"/>
      <c r="ADY359" s="4"/>
      <c r="ADZ359" s="4"/>
      <c r="AEA359" s="4"/>
      <c r="AEB359" s="4"/>
      <c r="AEC359" s="4"/>
      <c r="AED359" s="4"/>
      <c r="AEE359" s="4"/>
      <c r="AEF359" s="4"/>
      <c r="AEG359" s="4"/>
      <c r="AEH359" s="4"/>
      <c r="AEI359" s="4"/>
      <c r="AEJ359" s="4"/>
      <c r="AEK359" s="4"/>
      <c r="AEL359" s="4"/>
      <c r="AEM359" s="4"/>
      <c r="AEN359" s="4"/>
      <c r="AEO359" s="4"/>
      <c r="AEP359" s="4"/>
      <c r="AEQ359" s="4"/>
      <c r="AER359" s="4"/>
      <c r="AES359" s="4"/>
      <c r="AET359" s="4"/>
      <c r="AEU359" s="4"/>
      <c r="AEV359" s="4"/>
      <c r="AEW359" s="4"/>
      <c r="AEX359" s="4"/>
      <c r="AEY359" s="4"/>
      <c r="AEZ359" s="4"/>
      <c r="AFA359" s="4"/>
      <c r="AFB359" s="4"/>
      <c r="AFC359" s="4"/>
      <c r="AFD359" s="4"/>
      <c r="AFE359" s="4"/>
      <c r="AFF359" s="4"/>
      <c r="AFG359" s="4"/>
      <c r="AFH359" s="4"/>
      <c r="AFI359" s="4"/>
      <c r="AFJ359" s="4"/>
      <c r="AFK359" s="4"/>
      <c r="AFL359" s="4"/>
      <c r="AFM359" s="4"/>
      <c r="AFN359" s="4"/>
      <c r="AFO359" s="4"/>
      <c r="AFP359" s="4"/>
      <c r="AFQ359" s="4"/>
      <c r="AFR359" s="4"/>
      <c r="AFS359" s="4"/>
      <c r="AFT359" s="4"/>
      <c r="AFU359" s="4"/>
      <c r="AFV359" s="4"/>
      <c r="AFW359" s="4"/>
      <c r="AFX359" s="4"/>
      <c r="AFY359" s="4"/>
      <c r="AFZ359" s="4"/>
      <c r="AGA359" s="4"/>
      <c r="AGB359" s="4"/>
      <c r="AGC359" s="4"/>
      <c r="AGD359" s="4"/>
      <c r="AGE359" s="4"/>
      <c r="AGF359" s="4"/>
      <c r="AGG359" s="4"/>
      <c r="AGH359" s="4"/>
      <c r="AGI359" s="4"/>
      <c r="AGJ359" s="4"/>
      <c r="AGK359" s="4"/>
      <c r="AGL359" s="4"/>
      <c r="AGM359" s="4"/>
      <c r="AGN359" s="4"/>
      <c r="AGO359" s="4"/>
      <c r="AGP359" s="4"/>
      <c r="AGQ359" s="4"/>
      <c r="AGR359" s="4"/>
      <c r="AGS359" s="4"/>
      <c r="AGT359" s="4"/>
      <c r="AGU359" s="4"/>
      <c r="AGV359" s="4"/>
      <c r="AGW359" s="4"/>
      <c r="AGX359" s="4"/>
      <c r="AGY359" s="4"/>
      <c r="AGZ359" s="4"/>
      <c r="AHA359" s="4"/>
      <c r="AHB359" s="4"/>
      <c r="AHC359" s="4"/>
      <c r="AHD359" s="4"/>
      <c r="AHE359" s="4"/>
      <c r="AHF359" s="4"/>
      <c r="AHG359" s="4"/>
      <c r="AHH359" s="4"/>
      <c r="AHI359" s="4"/>
      <c r="AHJ359" s="4"/>
      <c r="AHK359" s="4"/>
      <c r="AHL359" s="4"/>
      <c r="AHM359" s="4"/>
      <c r="AHN359" s="4"/>
      <c r="AHO359" s="4"/>
      <c r="AHP359" s="4"/>
      <c r="AHQ359" s="4"/>
      <c r="AHR359" s="4"/>
      <c r="AHS359" s="4"/>
      <c r="AHT359" s="4"/>
      <c r="AHU359" s="4"/>
      <c r="AHV359" s="4"/>
      <c r="AHW359" s="4"/>
      <c r="AHX359" s="4"/>
      <c r="AHY359" s="4"/>
      <c r="AHZ359" s="4"/>
      <c r="AIA359" s="4"/>
      <c r="AIB359" s="4"/>
      <c r="AIC359" s="4"/>
      <c r="AID359" s="4"/>
      <c r="AIE359" s="4"/>
      <c r="AIF359" s="4"/>
      <c r="AIG359" s="4"/>
      <c r="AIH359" s="4"/>
      <c r="AII359" s="4"/>
      <c r="AIJ359" s="4"/>
      <c r="AIK359" s="4"/>
      <c r="AIL359" s="4"/>
      <c r="AIM359" s="4"/>
      <c r="AIN359" s="4"/>
      <c r="AIO359" s="4"/>
      <c r="AIP359" s="4"/>
      <c r="AIQ359" s="4"/>
      <c r="AIR359" s="4"/>
      <c r="AIS359" s="4"/>
      <c r="AIT359" s="4"/>
      <c r="AIU359" s="4"/>
      <c r="AIV359" s="4"/>
      <c r="AIW359" s="4"/>
      <c r="AIX359" s="4"/>
      <c r="AIY359" s="4"/>
      <c r="AIZ359" s="4"/>
      <c r="AJA359" s="4"/>
      <c r="AJB359" s="4"/>
      <c r="AJC359" s="4"/>
      <c r="AJD359" s="4"/>
      <c r="AJE359" s="4"/>
      <c r="AJF359" s="4"/>
      <c r="AJG359" s="4"/>
      <c r="AJH359" s="4"/>
      <c r="AJI359" s="4"/>
      <c r="AJJ359" s="4"/>
      <c r="AJK359" s="4"/>
      <c r="AJL359" s="4"/>
      <c r="AJM359" s="4"/>
      <c r="AJN359" s="4"/>
      <c r="AJO359" s="4"/>
      <c r="AJP359" s="4"/>
      <c r="AJQ359" s="4"/>
      <c r="AJR359" s="4"/>
      <c r="AJS359" s="4"/>
      <c r="AJT359" s="4"/>
      <c r="AJU359" s="4"/>
      <c r="AJV359" s="4"/>
      <c r="AJW359" s="4"/>
      <c r="AJX359" s="4"/>
      <c r="AJY359" s="4"/>
      <c r="AJZ359" s="4"/>
      <c r="AKA359" s="4"/>
      <c r="AKB359" s="4"/>
      <c r="AKC359" s="4"/>
      <c r="AKD359" s="4"/>
      <c r="AKE359" s="4"/>
      <c r="AKF359" s="4"/>
      <c r="AKG359" s="4"/>
      <c r="AKH359" s="4"/>
      <c r="AKI359" s="4"/>
      <c r="AKJ359" s="4"/>
      <c r="AKK359" s="4"/>
      <c r="AKL359" s="4"/>
      <c r="AKM359" s="4"/>
      <c r="AKN359" s="4"/>
      <c r="AKO359" s="4"/>
      <c r="AKP359" s="4"/>
      <c r="AKQ359" s="4"/>
      <c r="AKR359" s="4"/>
      <c r="AKS359" s="4"/>
      <c r="AKT359" s="4"/>
      <c r="AKU359" s="4"/>
      <c r="AKV359" s="4"/>
      <c r="AKW359" s="4"/>
      <c r="AKX359" s="4"/>
      <c r="AKY359" s="4"/>
      <c r="AKZ359" s="4"/>
      <c r="ALA359" s="4"/>
      <c r="ALB359" s="4"/>
      <c r="ALC359" s="4"/>
      <c r="ALD359" s="4"/>
      <c r="ALE359" s="4"/>
      <c r="ALF359" s="4"/>
      <c r="ALG359" s="4"/>
      <c r="ALH359" s="4"/>
      <c r="ALI359" s="4"/>
      <c r="ALJ359" s="4"/>
      <c r="ALK359" s="4"/>
      <c r="ALL359" s="4"/>
      <c r="ALM359" s="4"/>
      <c r="ALN359" s="4"/>
      <c r="ALO359" s="4"/>
      <c r="ALP359" s="4"/>
      <c r="ALQ359" s="4"/>
      <c r="ALR359" s="4"/>
      <c r="ALS359" s="4"/>
      <c r="ALT359" s="4"/>
      <c r="ALU359" s="4"/>
      <c r="ALV359" s="4"/>
      <c r="ALW359" s="4"/>
      <c r="ALX359" s="4"/>
      <c r="ALY359" s="4"/>
      <c r="ALZ359" s="4"/>
      <c r="AMA359" s="4"/>
      <c r="AMB359" s="4"/>
      <c r="AMC359" s="4"/>
      <c r="AMD359" s="4"/>
      <c r="AME359" s="4"/>
      <c r="AMF359" s="4"/>
      <c r="AMG359" s="4"/>
      <c r="AMH359" s="4"/>
      <c r="AMI359" s="4"/>
      <c r="AMJ359" s="4"/>
      <c r="AMK359" s="4"/>
      <c r="AML359" s="4"/>
      <c r="AMM359" s="4"/>
      <c r="AMN359" s="4"/>
      <c r="AMO359" s="4"/>
      <c r="AMP359" s="4"/>
      <c r="AMQ359" s="4"/>
      <c r="AMR359" s="4"/>
      <c r="AMS359" s="4"/>
      <c r="AMT359" s="4"/>
      <c r="AMU359" s="4"/>
      <c r="AMV359" s="4"/>
      <c r="AMW359" s="4"/>
      <c r="AMX359" s="4"/>
      <c r="AMY359" s="4"/>
      <c r="AMZ359" s="4"/>
      <c r="ANA359" s="4"/>
      <c r="ANB359" s="4"/>
      <c r="ANC359" s="4"/>
      <c r="AND359" s="4"/>
      <c r="ANE359" s="4"/>
      <c r="ANF359" s="4"/>
      <c r="ANG359" s="4"/>
      <c r="ANH359" s="4"/>
      <c r="ANI359" s="4"/>
      <c r="ANJ359" s="4"/>
      <c r="ANK359" s="4"/>
      <c r="ANL359" s="4"/>
      <c r="ANM359" s="4"/>
      <c r="ANN359" s="4"/>
      <c r="ANO359" s="4"/>
      <c r="ANP359" s="4"/>
      <c r="ANQ359" s="4"/>
      <c r="ANR359" s="4"/>
      <c r="ANS359" s="4"/>
      <c r="ANT359" s="4"/>
      <c r="ANU359" s="4"/>
      <c r="ANV359" s="4"/>
      <c r="ANW359" s="4"/>
      <c r="ANX359" s="4"/>
      <c r="ANY359" s="4"/>
      <c r="ANZ359" s="4"/>
      <c r="AOA359" s="4"/>
      <c r="AOB359" s="4"/>
      <c r="AOC359" s="4"/>
      <c r="AOD359" s="4"/>
      <c r="AOE359" s="4"/>
      <c r="AOF359" s="4"/>
      <c r="AOG359" s="4"/>
      <c r="AOH359" s="4"/>
      <c r="AOI359" s="4"/>
      <c r="AOJ359" s="4"/>
      <c r="AOK359" s="4"/>
      <c r="AOL359" s="4"/>
      <c r="AOM359" s="4"/>
      <c r="AON359" s="4"/>
      <c r="AOO359" s="4"/>
      <c r="AOP359" s="4"/>
      <c r="AOQ359" s="4"/>
      <c r="AOR359" s="4"/>
      <c r="AOS359" s="4"/>
      <c r="AOT359" s="4"/>
      <c r="AOU359" s="4"/>
      <c r="AOV359" s="4"/>
      <c r="AOW359" s="4"/>
      <c r="AOX359" s="4"/>
      <c r="AOY359" s="4"/>
      <c r="AOZ359" s="4"/>
      <c r="APA359" s="4"/>
      <c r="APB359" s="4"/>
      <c r="APC359" s="4"/>
      <c r="APD359" s="4"/>
      <c r="APE359" s="4"/>
      <c r="APF359" s="4"/>
      <c r="APG359" s="4"/>
      <c r="APH359" s="4"/>
      <c r="API359" s="4"/>
      <c r="APJ359" s="4"/>
      <c r="APK359" s="4"/>
      <c r="APL359" s="4"/>
      <c r="APM359" s="4"/>
      <c r="APN359" s="4"/>
      <c r="APO359" s="4"/>
      <c r="APP359" s="4"/>
      <c r="APQ359" s="4"/>
      <c r="APR359" s="4"/>
      <c r="APS359" s="4"/>
      <c r="APT359" s="4"/>
      <c r="APU359" s="4"/>
      <c r="APV359" s="4"/>
      <c r="APW359" s="4"/>
      <c r="APX359" s="4"/>
      <c r="APY359" s="4"/>
      <c r="APZ359" s="4"/>
      <c r="AQA359" s="4"/>
      <c r="AQB359" s="4"/>
      <c r="AQC359" s="4"/>
      <c r="AQD359" s="4"/>
      <c r="AQE359" s="4"/>
      <c r="AQF359" s="4"/>
      <c r="AQG359" s="4"/>
      <c r="AQH359" s="4"/>
      <c r="AQI359" s="4"/>
      <c r="AQJ359" s="4"/>
      <c r="AQK359" s="4"/>
      <c r="AQL359" s="4"/>
      <c r="AQM359" s="4"/>
      <c r="AQN359" s="4"/>
      <c r="AQO359" s="4"/>
      <c r="AQP359" s="4"/>
      <c r="AQQ359" s="4"/>
      <c r="AQR359" s="4"/>
      <c r="AQS359" s="4"/>
      <c r="AQT359" s="4"/>
      <c r="AQU359" s="4"/>
      <c r="AQV359" s="4"/>
      <c r="AQW359" s="4"/>
      <c r="AQX359" s="4"/>
      <c r="AQY359" s="4"/>
      <c r="AQZ359" s="4"/>
      <c r="ARA359" s="4"/>
      <c r="ARB359" s="4"/>
      <c r="ARC359" s="4"/>
      <c r="ARD359" s="4"/>
      <c r="ARE359" s="4"/>
      <c r="ARF359" s="4"/>
      <c r="ARG359" s="4"/>
      <c r="ARH359" s="4"/>
      <c r="ARI359" s="4"/>
      <c r="ARJ359" s="4"/>
      <c r="ARK359" s="4"/>
      <c r="ARL359" s="4"/>
      <c r="ARM359" s="4"/>
      <c r="ARN359" s="4"/>
      <c r="ARO359" s="4"/>
      <c r="ARP359" s="4"/>
      <c r="ARQ359" s="4"/>
      <c r="ARR359" s="4"/>
      <c r="ARS359" s="4"/>
      <c r="ART359" s="4"/>
      <c r="ARU359" s="4"/>
      <c r="ARV359" s="4"/>
      <c r="ARW359" s="4"/>
      <c r="ARX359" s="4"/>
      <c r="ARY359" s="4"/>
      <c r="ARZ359" s="4"/>
      <c r="ASA359" s="4"/>
      <c r="ASB359" s="4"/>
      <c r="ASC359" s="4"/>
      <c r="ASD359" s="4"/>
      <c r="ASE359" s="4"/>
      <c r="ASF359" s="4"/>
      <c r="ASG359" s="4"/>
      <c r="ASH359" s="4"/>
      <c r="ASI359" s="4"/>
      <c r="ASJ359" s="4"/>
      <c r="ASK359" s="4"/>
      <c r="ASL359" s="4"/>
      <c r="ASM359" s="4"/>
      <c r="ASN359" s="4"/>
      <c r="ASO359" s="4"/>
      <c r="ASP359" s="4"/>
      <c r="ASQ359" s="4"/>
      <c r="ASR359" s="4"/>
      <c r="ASS359" s="4"/>
      <c r="AST359" s="4"/>
      <c r="ASU359" s="4"/>
      <c r="ASV359" s="4"/>
      <c r="ASW359" s="4"/>
      <c r="ASX359" s="4"/>
      <c r="ASY359" s="4"/>
      <c r="ASZ359" s="4"/>
      <c r="ATA359" s="4"/>
      <c r="ATB359" s="4"/>
      <c r="ATC359" s="4"/>
      <c r="ATD359" s="4"/>
      <c r="ATE359" s="4"/>
      <c r="ATF359" s="4"/>
      <c r="ATG359" s="4"/>
      <c r="ATH359" s="4"/>
      <c r="ATI359" s="4"/>
      <c r="ATJ359" s="4"/>
      <c r="ATK359" s="4"/>
      <c r="ATL359" s="4"/>
      <c r="ATM359" s="4"/>
      <c r="ATN359" s="4"/>
      <c r="ATO359" s="4"/>
      <c r="ATP359" s="4"/>
      <c r="ATQ359" s="4"/>
      <c r="ATR359" s="4"/>
      <c r="ATS359" s="4"/>
      <c r="ATT359" s="4"/>
      <c r="ATU359" s="4"/>
      <c r="ATV359" s="4"/>
      <c r="ATW359" s="4"/>
      <c r="ATX359" s="4"/>
      <c r="ATY359" s="4"/>
      <c r="ATZ359" s="4"/>
      <c r="AUA359" s="4"/>
      <c r="AUB359" s="4"/>
      <c r="AUC359" s="4"/>
      <c r="AUD359" s="4"/>
      <c r="AUE359" s="4"/>
      <c r="AUF359" s="4"/>
      <c r="AUG359" s="4"/>
      <c r="AUH359" s="4"/>
      <c r="AUI359" s="4"/>
      <c r="AUJ359" s="4"/>
      <c r="AUK359" s="4"/>
      <c r="AUL359" s="4"/>
      <c r="AUM359" s="4"/>
      <c r="AUN359" s="4"/>
      <c r="AUO359" s="4"/>
      <c r="AUP359" s="4"/>
      <c r="AUQ359" s="4"/>
      <c r="AUR359" s="4"/>
      <c r="AUS359" s="4"/>
      <c r="AUT359" s="4"/>
      <c r="AUU359" s="4"/>
      <c r="AUV359" s="4"/>
      <c r="AUW359" s="4"/>
      <c r="AUX359" s="4"/>
      <c r="AUY359" s="4"/>
      <c r="AUZ359" s="4"/>
      <c r="AVA359" s="4"/>
      <c r="AVB359" s="4"/>
      <c r="AVC359" s="4"/>
      <c r="AVD359" s="4"/>
      <c r="AVE359" s="4"/>
      <c r="AVF359" s="4"/>
      <c r="AVG359" s="4"/>
      <c r="AVH359" s="4"/>
      <c r="AVI359" s="4"/>
      <c r="AVJ359" s="4"/>
      <c r="AVK359" s="4"/>
      <c r="AVL359" s="4"/>
      <c r="AVM359" s="4"/>
      <c r="AVN359" s="4"/>
      <c r="AVO359" s="4"/>
      <c r="AVP359" s="4"/>
      <c r="AVQ359" s="4"/>
      <c r="AVR359" s="4"/>
      <c r="AVS359" s="4"/>
      <c r="AVT359" s="4"/>
      <c r="AVU359" s="4"/>
      <c r="AVV359" s="4"/>
      <c r="AVW359" s="4"/>
      <c r="AVX359" s="4"/>
      <c r="AVY359" s="4"/>
      <c r="AVZ359" s="4"/>
      <c r="AWA359" s="4"/>
      <c r="AWB359" s="4"/>
      <c r="AWC359" s="4"/>
      <c r="AWD359" s="4"/>
      <c r="AWE359" s="4"/>
      <c r="AWF359" s="4"/>
      <c r="AWG359" s="4"/>
      <c r="AWH359" s="4"/>
      <c r="AWI359" s="4"/>
      <c r="AWJ359" s="4"/>
      <c r="AWK359" s="4"/>
      <c r="AWL359" s="4"/>
      <c r="AWM359" s="4"/>
      <c r="AWN359" s="4"/>
      <c r="AWO359" s="4"/>
      <c r="AWP359" s="4"/>
      <c r="AWQ359" s="4"/>
      <c r="AWR359" s="4"/>
      <c r="AWS359" s="4"/>
      <c r="AWT359" s="4"/>
      <c r="AWU359" s="4"/>
      <c r="AWV359" s="4"/>
      <c r="AWW359" s="4"/>
      <c r="AWX359" s="4"/>
      <c r="AWY359" s="4"/>
      <c r="AWZ359" s="4"/>
      <c r="AXA359" s="4"/>
      <c r="AXB359" s="4"/>
      <c r="AXC359" s="4"/>
      <c r="AXD359" s="4"/>
      <c r="AXE359" s="4"/>
      <c r="AXF359" s="4"/>
      <c r="AXG359" s="4"/>
      <c r="AXH359" s="4"/>
      <c r="AXI359" s="4"/>
      <c r="AXJ359" s="4"/>
      <c r="AXK359" s="4"/>
      <c r="AXL359" s="4"/>
      <c r="AXM359" s="4"/>
      <c r="AXN359" s="4"/>
      <c r="AXO359" s="4"/>
      <c r="AXP359" s="4"/>
      <c r="AXQ359" s="4"/>
      <c r="AXR359" s="4"/>
      <c r="AXS359" s="4"/>
      <c r="AXT359" s="4"/>
      <c r="AXU359" s="4"/>
      <c r="AXV359" s="4"/>
      <c r="AXW359" s="4"/>
      <c r="AXX359" s="4"/>
      <c r="AXY359" s="4"/>
      <c r="AXZ359" s="4"/>
      <c r="AYA359" s="4"/>
      <c r="AYB359" s="4"/>
      <c r="AYC359" s="4"/>
      <c r="AYD359" s="4"/>
      <c r="AYE359" s="4"/>
      <c r="AYF359" s="4"/>
      <c r="AYG359" s="4"/>
      <c r="AYH359" s="4"/>
      <c r="AYI359" s="4"/>
      <c r="AYJ359" s="4"/>
      <c r="AYK359" s="4"/>
      <c r="AYL359" s="4"/>
      <c r="AYM359" s="4"/>
      <c r="AYN359" s="4"/>
      <c r="AYO359" s="4"/>
      <c r="AYP359" s="4"/>
      <c r="AYQ359" s="4"/>
      <c r="AYR359" s="4"/>
      <c r="AYS359" s="4"/>
      <c r="AYT359" s="4"/>
      <c r="AYU359" s="4"/>
      <c r="AYV359" s="4"/>
      <c r="AYW359" s="4"/>
      <c r="AYX359" s="4"/>
      <c r="AYY359" s="4"/>
      <c r="AYZ359" s="4"/>
      <c r="AZA359" s="4"/>
      <c r="AZB359" s="4"/>
      <c r="AZC359" s="4"/>
      <c r="AZD359" s="4"/>
      <c r="AZE359" s="4"/>
      <c r="AZF359" s="4"/>
      <c r="AZG359" s="4"/>
      <c r="AZH359" s="4"/>
      <c r="AZI359" s="4"/>
      <c r="AZJ359" s="4"/>
      <c r="AZK359" s="4"/>
      <c r="AZL359" s="4"/>
      <c r="AZM359" s="4"/>
      <c r="AZN359" s="4"/>
      <c r="AZO359" s="4"/>
      <c r="AZP359" s="4"/>
      <c r="AZQ359" s="4"/>
      <c r="AZR359" s="4"/>
      <c r="AZS359" s="4"/>
      <c r="AZT359" s="4"/>
      <c r="AZU359" s="4"/>
      <c r="AZV359" s="4"/>
      <c r="AZW359" s="4"/>
      <c r="AZX359" s="4"/>
      <c r="AZY359" s="4"/>
      <c r="AZZ359" s="4"/>
      <c r="BAA359" s="4"/>
      <c r="BAB359" s="4"/>
      <c r="BAC359" s="4"/>
      <c r="BAD359" s="4"/>
      <c r="BAE359" s="4"/>
      <c r="BAF359" s="4"/>
      <c r="BAG359" s="4"/>
      <c r="BAH359" s="4"/>
      <c r="BAI359" s="4"/>
      <c r="BAJ359" s="4"/>
      <c r="BAK359" s="4"/>
      <c r="BAL359" s="4"/>
      <c r="BAM359" s="4"/>
      <c r="BAN359" s="4"/>
      <c r="BAO359" s="4"/>
      <c r="BAP359" s="4"/>
      <c r="BAQ359" s="4"/>
      <c r="BAR359" s="4"/>
      <c r="BAS359" s="4"/>
      <c r="BAT359" s="4"/>
      <c r="BAU359" s="4"/>
      <c r="BAV359" s="4"/>
      <c r="BAW359" s="4"/>
      <c r="BAX359" s="4"/>
      <c r="BAY359" s="4"/>
      <c r="BAZ359" s="4"/>
      <c r="BBA359" s="4"/>
      <c r="BBB359" s="4"/>
      <c r="BBC359" s="4"/>
      <c r="BBD359" s="4"/>
      <c r="BBE359" s="4"/>
      <c r="BBF359" s="4"/>
      <c r="BBG359" s="4"/>
      <c r="BBH359" s="4"/>
      <c r="BBI359" s="4"/>
      <c r="BBJ359" s="4"/>
      <c r="BBK359" s="4"/>
      <c r="BBL359" s="4"/>
      <c r="BBM359" s="4"/>
      <c r="BBN359" s="4"/>
      <c r="BBO359" s="4"/>
      <c r="BBP359" s="4"/>
      <c r="BBQ359" s="4"/>
      <c r="BBR359" s="4"/>
      <c r="BBS359" s="4"/>
      <c r="BBT359" s="4"/>
      <c r="BBU359" s="4"/>
      <c r="BBV359" s="4"/>
      <c r="BBW359" s="4"/>
      <c r="BBX359" s="4"/>
      <c r="BBY359" s="4"/>
      <c r="BBZ359" s="4"/>
      <c r="BCA359" s="4"/>
      <c r="BCB359" s="4"/>
      <c r="BCC359" s="4"/>
      <c r="BCD359" s="4"/>
      <c r="BCE359" s="4"/>
      <c r="BCF359" s="4"/>
      <c r="BCG359" s="4"/>
      <c r="BCH359" s="4"/>
      <c r="BCI359" s="4"/>
      <c r="BCJ359" s="4"/>
      <c r="BCK359" s="4"/>
      <c r="BCL359" s="4"/>
      <c r="BCM359" s="4"/>
      <c r="BCN359" s="4"/>
      <c r="BCO359" s="4"/>
      <c r="BCP359" s="4"/>
      <c r="BCQ359" s="4"/>
      <c r="BCR359" s="4"/>
      <c r="BCS359" s="4"/>
      <c r="BCT359" s="4"/>
      <c r="BCU359" s="4"/>
      <c r="BCV359" s="4"/>
      <c r="BCW359" s="4"/>
      <c r="BCX359" s="4"/>
      <c r="BCY359" s="4"/>
      <c r="BCZ359" s="4"/>
      <c r="BDA359" s="4"/>
      <c r="BDB359" s="4"/>
      <c r="BDC359" s="4"/>
      <c r="BDD359" s="4"/>
      <c r="BDE359" s="4"/>
      <c r="BDF359" s="4"/>
      <c r="BDG359" s="4"/>
      <c r="BDH359" s="4"/>
      <c r="BDI359" s="4"/>
      <c r="BDJ359" s="4"/>
      <c r="BDK359" s="4"/>
      <c r="BDL359" s="4"/>
      <c r="BDM359" s="4"/>
      <c r="BDN359" s="4"/>
      <c r="BDO359" s="4"/>
      <c r="BDP359" s="4"/>
      <c r="BDQ359" s="4"/>
      <c r="BDR359" s="4"/>
      <c r="BDS359" s="4"/>
      <c r="BDT359" s="4"/>
      <c r="BDU359" s="4"/>
      <c r="BDV359" s="4"/>
      <c r="BDW359" s="4"/>
      <c r="BDX359" s="4"/>
      <c r="BDY359" s="4"/>
      <c r="BDZ359" s="4"/>
      <c r="BEA359" s="4"/>
      <c r="BEB359" s="4"/>
      <c r="BEC359" s="4"/>
      <c r="BED359" s="4"/>
      <c r="BEE359" s="4"/>
      <c r="BEF359" s="4"/>
      <c r="BEG359" s="4"/>
      <c r="BEH359" s="4"/>
      <c r="BEI359" s="4"/>
      <c r="BEJ359" s="4"/>
      <c r="BEK359" s="4"/>
      <c r="BEL359" s="4"/>
      <c r="BEM359" s="4"/>
      <c r="BEN359" s="4"/>
      <c r="BEO359" s="4"/>
      <c r="BEP359" s="4"/>
      <c r="BEQ359" s="4"/>
      <c r="BER359" s="4"/>
      <c r="BES359" s="4"/>
      <c r="BET359" s="4"/>
      <c r="BEU359" s="4"/>
      <c r="BEV359" s="4"/>
      <c r="BEW359" s="4"/>
      <c r="BEX359" s="4"/>
      <c r="BEY359" s="4"/>
      <c r="BEZ359" s="4"/>
      <c r="BFA359" s="4"/>
      <c r="BFB359" s="4"/>
      <c r="BFC359" s="4"/>
      <c r="BFD359" s="4"/>
      <c r="BFE359" s="4"/>
      <c r="BFF359" s="4"/>
      <c r="BFG359" s="4"/>
      <c r="BFH359" s="4"/>
      <c r="BFI359" s="4"/>
      <c r="BFJ359" s="4"/>
      <c r="BFK359" s="4"/>
      <c r="BFL359" s="4"/>
      <c r="BFM359" s="4"/>
      <c r="BFN359" s="4"/>
      <c r="BFO359" s="4"/>
      <c r="BFP359" s="4"/>
      <c r="BFQ359" s="4"/>
      <c r="BFR359" s="4"/>
      <c r="BFS359" s="4"/>
      <c r="BFT359" s="4"/>
      <c r="BFU359" s="4"/>
      <c r="BFV359" s="4"/>
      <c r="BFW359" s="4"/>
      <c r="BFX359" s="4"/>
      <c r="BFY359" s="4"/>
      <c r="BFZ359" s="4"/>
      <c r="BGA359" s="4"/>
      <c r="BGB359" s="4"/>
      <c r="BGC359" s="4"/>
      <c r="BGD359" s="4"/>
      <c r="BGE359" s="4"/>
      <c r="BGF359" s="4"/>
      <c r="BGG359" s="4"/>
      <c r="BGH359" s="4"/>
      <c r="BGI359" s="4"/>
      <c r="BGJ359" s="4"/>
      <c r="BGK359" s="4"/>
      <c r="BGL359" s="4"/>
      <c r="BGM359" s="4"/>
      <c r="BGN359" s="4"/>
      <c r="BGO359" s="4"/>
      <c r="BGP359" s="4"/>
      <c r="BGQ359" s="4"/>
      <c r="BGR359" s="4"/>
      <c r="BGS359" s="4"/>
      <c r="BGT359" s="4"/>
      <c r="BGU359" s="4"/>
      <c r="BGV359" s="4"/>
      <c r="BGW359" s="4"/>
      <c r="BGX359" s="4"/>
      <c r="BGY359" s="4"/>
      <c r="BGZ359" s="4"/>
      <c r="BHA359" s="4"/>
      <c r="BHB359" s="4"/>
      <c r="BHC359" s="4"/>
      <c r="BHD359" s="4"/>
      <c r="BHE359" s="4"/>
      <c r="BHF359" s="4"/>
      <c r="BHG359" s="4"/>
      <c r="BHH359" s="4"/>
      <c r="BHI359" s="4"/>
      <c r="BHJ359" s="4"/>
      <c r="BHK359" s="4"/>
      <c r="BHL359" s="4"/>
      <c r="BHM359" s="4"/>
      <c r="BHN359" s="4"/>
      <c r="BHO359" s="4"/>
      <c r="BHP359" s="4"/>
      <c r="BHQ359" s="4"/>
      <c r="BHR359" s="4"/>
      <c r="BHS359" s="4"/>
      <c r="BHT359" s="4"/>
      <c r="BHU359" s="4"/>
      <c r="BHV359" s="4"/>
      <c r="BHW359" s="4"/>
      <c r="BHX359" s="4"/>
      <c r="BHY359" s="4"/>
      <c r="BHZ359" s="4"/>
      <c r="BIA359" s="4"/>
      <c r="BIB359" s="4"/>
      <c r="BIC359" s="4"/>
      <c r="BID359" s="4"/>
      <c r="BIE359" s="4"/>
      <c r="BIF359" s="4"/>
      <c r="BIG359" s="4"/>
      <c r="BIH359" s="4"/>
      <c r="BII359" s="4"/>
      <c r="BIJ359" s="4"/>
      <c r="BIK359" s="4"/>
      <c r="BIL359" s="4"/>
      <c r="BIM359" s="4"/>
      <c r="BIN359" s="4"/>
      <c r="BIO359" s="4"/>
      <c r="BIP359" s="4"/>
      <c r="BIQ359" s="4"/>
      <c r="BIR359" s="4"/>
      <c r="BIS359" s="4"/>
      <c r="BIT359" s="4"/>
      <c r="BIU359" s="4"/>
      <c r="BIV359" s="4"/>
      <c r="BIW359" s="4"/>
      <c r="BIX359" s="4"/>
      <c r="BIY359" s="4"/>
      <c r="BIZ359" s="4"/>
      <c r="BJA359" s="4"/>
      <c r="BJB359" s="4"/>
      <c r="BJC359" s="4"/>
      <c r="BJD359" s="4"/>
      <c r="BJE359" s="4"/>
      <c r="BJF359" s="4"/>
      <c r="BJG359" s="4"/>
      <c r="BJH359" s="4"/>
      <c r="BJI359" s="4"/>
      <c r="BJJ359" s="4"/>
      <c r="BJK359" s="4"/>
      <c r="BJL359" s="4"/>
      <c r="BJM359" s="4"/>
      <c r="BJN359" s="4"/>
      <c r="BJO359" s="4"/>
      <c r="BJP359" s="4"/>
      <c r="BJQ359" s="4"/>
      <c r="BJR359" s="4"/>
      <c r="BJS359" s="4"/>
      <c r="BJT359" s="4"/>
      <c r="BJU359" s="4"/>
      <c r="BJV359" s="4"/>
      <c r="BJW359" s="4"/>
      <c r="BJX359" s="4"/>
      <c r="BJY359" s="4"/>
      <c r="BJZ359" s="4"/>
      <c r="BKA359" s="4"/>
      <c r="BKB359" s="4"/>
      <c r="BKC359" s="4"/>
      <c r="BKD359" s="4"/>
      <c r="BKE359" s="4"/>
      <c r="BKF359" s="4"/>
      <c r="BKG359" s="4"/>
      <c r="BKH359" s="4"/>
      <c r="BKI359" s="4"/>
      <c r="BKJ359" s="4"/>
      <c r="BKK359" s="4"/>
      <c r="BKL359" s="4"/>
      <c r="BKM359" s="4"/>
      <c r="BKN359" s="4"/>
      <c r="BKO359" s="4"/>
      <c r="BKP359" s="4"/>
      <c r="BKQ359" s="4"/>
      <c r="BKR359" s="4"/>
      <c r="BKS359" s="4"/>
      <c r="BKT359" s="4"/>
      <c r="BKU359" s="4"/>
      <c r="BKV359" s="4"/>
      <c r="BKW359" s="4"/>
      <c r="BKX359" s="4"/>
      <c r="BKY359" s="4"/>
      <c r="BKZ359" s="4"/>
      <c r="BLA359" s="4"/>
      <c r="BLB359" s="4"/>
      <c r="BLC359" s="4"/>
      <c r="BLD359" s="4"/>
      <c r="BLE359" s="4"/>
      <c r="BLF359" s="4"/>
      <c r="BLG359" s="4"/>
      <c r="BLH359" s="4"/>
      <c r="BLI359" s="4"/>
      <c r="BLJ359" s="4"/>
      <c r="BLK359" s="4"/>
      <c r="BLL359" s="4"/>
      <c r="BLM359" s="4"/>
      <c r="BLN359" s="4"/>
      <c r="BLO359" s="4"/>
      <c r="BLP359" s="4"/>
      <c r="BLQ359" s="4"/>
      <c r="BLR359" s="4"/>
      <c r="BLS359" s="4"/>
      <c r="BLT359" s="4"/>
      <c r="BLU359" s="4"/>
      <c r="BLV359" s="4"/>
      <c r="BLW359" s="4"/>
      <c r="BLX359" s="4"/>
      <c r="BLY359" s="4"/>
      <c r="BLZ359" s="4"/>
      <c r="BMA359" s="4"/>
      <c r="BMB359" s="4"/>
      <c r="BMC359" s="4"/>
      <c r="BMD359" s="4"/>
      <c r="BME359" s="4"/>
      <c r="BMF359" s="4"/>
      <c r="BMG359" s="4"/>
      <c r="BMH359" s="4"/>
      <c r="BMI359" s="4"/>
      <c r="BMJ359" s="4"/>
      <c r="BMK359" s="4"/>
      <c r="BML359" s="4"/>
      <c r="BMM359" s="4"/>
      <c r="BMN359" s="4"/>
      <c r="BMO359" s="4"/>
      <c r="BMP359" s="4"/>
      <c r="BMQ359" s="4"/>
      <c r="BMR359" s="4"/>
      <c r="BMS359" s="4"/>
      <c r="BMT359" s="4"/>
      <c r="BMU359" s="4"/>
      <c r="BMV359" s="4"/>
      <c r="BMW359" s="4"/>
      <c r="BMX359" s="4"/>
      <c r="BMY359" s="4"/>
      <c r="BMZ359" s="4"/>
      <c r="BNA359" s="4"/>
      <c r="BNB359" s="4"/>
      <c r="BNC359" s="4"/>
      <c r="BND359" s="4"/>
      <c r="BNE359" s="4"/>
      <c r="BNF359" s="4"/>
      <c r="BNG359" s="4"/>
      <c r="BNH359" s="4"/>
      <c r="BNI359" s="4"/>
      <c r="BNJ359" s="4"/>
      <c r="BNK359" s="4"/>
      <c r="BNL359" s="4"/>
      <c r="BNM359" s="4"/>
      <c r="BNN359" s="4"/>
      <c r="BNO359" s="4"/>
      <c r="BNP359" s="4"/>
      <c r="BNQ359" s="4"/>
      <c r="BNR359" s="4"/>
      <c r="BNS359" s="4"/>
      <c r="BNT359" s="4"/>
      <c r="BNU359" s="4"/>
      <c r="BNV359" s="4"/>
      <c r="BNW359" s="4"/>
      <c r="BNX359" s="4"/>
      <c r="BNY359" s="4"/>
      <c r="BNZ359" s="4"/>
      <c r="BOA359" s="4"/>
      <c r="BOB359" s="4"/>
      <c r="BOC359" s="4"/>
      <c r="BOD359" s="4"/>
      <c r="BOE359" s="4"/>
      <c r="BOF359" s="4"/>
      <c r="BOG359" s="4"/>
      <c r="BOH359" s="4"/>
      <c r="BOI359" s="4"/>
      <c r="BOJ359" s="4"/>
      <c r="BOK359" s="4"/>
      <c r="BOL359" s="4"/>
      <c r="BOM359" s="4"/>
      <c r="BON359" s="4"/>
      <c r="BOO359" s="4"/>
      <c r="BOP359" s="4"/>
      <c r="BOQ359" s="4"/>
      <c r="BOR359" s="4"/>
      <c r="BOS359" s="4"/>
      <c r="BOT359" s="4"/>
      <c r="BOU359" s="4"/>
      <c r="BOV359" s="4"/>
      <c r="BOW359" s="4"/>
      <c r="BOX359" s="4"/>
      <c r="BOY359" s="4"/>
      <c r="BOZ359" s="4"/>
      <c r="BPA359" s="4"/>
      <c r="BPB359" s="4"/>
      <c r="BPC359" s="4"/>
      <c r="BPD359" s="4"/>
      <c r="BPE359" s="4"/>
      <c r="BPF359" s="4"/>
      <c r="BPG359" s="4"/>
      <c r="BPH359" s="4"/>
      <c r="BPI359" s="4"/>
      <c r="BPJ359" s="4"/>
      <c r="BPK359" s="4"/>
      <c r="BPL359" s="4"/>
      <c r="BPM359" s="4"/>
      <c r="BPN359" s="4"/>
      <c r="BPO359" s="4"/>
      <c r="BPP359" s="4"/>
      <c r="BPQ359" s="4"/>
      <c r="BPR359" s="4"/>
      <c r="BPS359" s="4"/>
      <c r="BPT359" s="4"/>
      <c r="BPU359" s="4"/>
      <c r="BPV359" s="4"/>
      <c r="BPW359" s="4"/>
      <c r="BPX359" s="4"/>
      <c r="BPY359" s="4"/>
      <c r="BPZ359" s="4"/>
      <c r="BQA359" s="4"/>
      <c r="BQB359" s="4"/>
      <c r="BQC359" s="4"/>
      <c r="BQD359" s="4"/>
      <c r="BQE359" s="4"/>
      <c r="BQF359" s="4"/>
      <c r="BQG359" s="4"/>
      <c r="BQH359" s="4"/>
      <c r="BQI359" s="4"/>
      <c r="BQJ359" s="4"/>
      <c r="BQK359" s="4"/>
      <c r="BQL359" s="4"/>
      <c r="BQM359" s="4"/>
      <c r="BQN359" s="4"/>
      <c r="BQO359" s="4"/>
      <c r="BQP359" s="4"/>
      <c r="BQQ359" s="4"/>
      <c r="BQR359" s="4"/>
      <c r="BQS359" s="4"/>
      <c r="BQT359" s="4"/>
      <c r="BQU359" s="4"/>
      <c r="BQV359" s="4"/>
      <c r="BQW359" s="4"/>
      <c r="BQX359" s="4"/>
      <c r="BQY359" s="4"/>
      <c r="BQZ359" s="4"/>
      <c r="BRA359" s="4"/>
      <c r="BRB359" s="4"/>
      <c r="BRC359" s="4"/>
      <c r="BRD359" s="4"/>
      <c r="BRE359" s="4"/>
      <c r="BRF359" s="4"/>
      <c r="BRG359" s="4"/>
      <c r="BRH359" s="4"/>
      <c r="BRI359" s="4"/>
      <c r="BRJ359" s="4"/>
      <c r="BRK359" s="4"/>
      <c r="BRL359" s="4"/>
      <c r="BRM359" s="4"/>
      <c r="BRN359" s="4"/>
      <c r="BRO359" s="4"/>
      <c r="BRP359" s="4"/>
      <c r="BRQ359" s="4"/>
      <c r="BRR359" s="4"/>
      <c r="BRS359" s="4"/>
      <c r="BRT359" s="4"/>
      <c r="BRU359" s="4"/>
      <c r="BRV359" s="4"/>
      <c r="BRW359" s="4"/>
      <c r="BRX359" s="4"/>
      <c r="BRY359" s="4"/>
      <c r="BRZ359" s="4"/>
      <c r="BSA359" s="4"/>
      <c r="BSB359" s="4"/>
      <c r="BSC359" s="4"/>
      <c r="BSD359" s="4"/>
      <c r="BSE359" s="4"/>
      <c r="BSF359" s="4"/>
      <c r="BSG359" s="4"/>
      <c r="BSH359" s="4"/>
      <c r="BSI359" s="4"/>
      <c r="BSJ359" s="4"/>
      <c r="BSK359" s="4"/>
      <c r="BSL359" s="4"/>
      <c r="BSM359" s="4"/>
      <c r="BSN359" s="4"/>
      <c r="BSO359" s="4"/>
      <c r="BSP359" s="4"/>
      <c r="BSQ359" s="4"/>
      <c r="BSR359" s="4"/>
      <c r="BSS359" s="4"/>
      <c r="BST359" s="4"/>
      <c r="BSU359" s="4"/>
      <c r="BSV359" s="4"/>
      <c r="BSW359" s="4"/>
      <c r="BSX359" s="4"/>
      <c r="BSY359" s="4"/>
      <c r="BSZ359" s="4"/>
      <c r="BTA359" s="4"/>
      <c r="BTB359" s="4"/>
      <c r="BTC359" s="4"/>
      <c r="BTD359" s="4"/>
      <c r="BTE359" s="4"/>
      <c r="BTF359" s="4"/>
      <c r="BTG359" s="4"/>
      <c r="BTH359" s="4"/>
      <c r="BTI359" s="4"/>
      <c r="BTJ359" s="4"/>
      <c r="BTK359" s="4"/>
      <c r="BTL359" s="4"/>
      <c r="BTM359" s="4"/>
      <c r="BTN359" s="4"/>
      <c r="BTO359" s="4"/>
      <c r="BTP359" s="4"/>
      <c r="BTQ359" s="4"/>
      <c r="BTR359" s="4"/>
      <c r="BTS359" s="4"/>
      <c r="BTT359" s="4"/>
      <c r="BTU359" s="4"/>
      <c r="BTV359" s="4"/>
      <c r="BTW359" s="4"/>
      <c r="BTX359" s="4"/>
      <c r="BTY359" s="4"/>
      <c r="BTZ359" s="4"/>
      <c r="BUA359" s="4"/>
      <c r="BUB359" s="4"/>
      <c r="BUC359" s="4"/>
      <c r="BUD359" s="4"/>
      <c r="BUE359" s="4"/>
      <c r="BUF359" s="4"/>
      <c r="BUG359" s="4"/>
      <c r="BUH359" s="4"/>
      <c r="BUI359" s="4"/>
      <c r="BUJ359" s="4"/>
      <c r="BUK359" s="4"/>
      <c r="BUL359" s="4"/>
      <c r="BUM359" s="4"/>
      <c r="BUN359" s="4"/>
      <c r="BUO359" s="4"/>
      <c r="BUP359" s="4"/>
      <c r="BUQ359" s="4"/>
      <c r="BUR359" s="4"/>
      <c r="BUS359" s="4"/>
      <c r="BUT359" s="4"/>
      <c r="BUU359" s="4"/>
      <c r="BUV359" s="4"/>
      <c r="BUW359" s="4"/>
      <c r="BUX359" s="4"/>
      <c r="BUY359" s="4"/>
      <c r="BUZ359" s="4"/>
      <c r="BVA359" s="4"/>
      <c r="BVB359" s="4"/>
      <c r="BVC359" s="4"/>
      <c r="BVD359" s="4"/>
      <c r="BVE359" s="4"/>
      <c r="BVF359" s="4"/>
      <c r="BVG359" s="4"/>
      <c r="BVH359" s="4"/>
      <c r="BVI359" s="4"/>
      <c r="BVJ359" s="4"/>
      <c r="BVK359" s="4"/>
      <c r="BVL359" s="4"/>
      <c r="BVM359" s="4"/>
      <c r="BVN359" s="4"/>
      <c r="BVO359" s="4"/>
      <c r="BVP359" s="4"/>
      <c r="BVQ359" s="4"/>
      <c r="BVR359" s="4"/>
      <c r="BVS359" s="4"/>
      <c r="BVT359" s="4"/>
      <c r="BVU359" s="4"/>
      <c r="BVV359" s="4"/>
      <c r="BVW359" s="4"/>
      <c r="BVX359" s="4"/>
      <c r="BVY359" s="4"/>
      <c r="BVZ359" s="4"/>
      <c r="BWA359" s="4"/>
      <c r="BWB359" s="4"/>
      <c r="BWC359" s="4"/>
      <c r="BWD359" s="4"/>
      <c r="BWE359" s="4"/>
      <c r="BWF359" s="4"/>
      <c r="BWG359" s="4"/>
      <c r="BWH359" s="4"/>
      <c r="BWI359" s="4"/>
      <c r="BWJ359" s="4"/>
      <c r="BWK359" s="4"/>
      <c r="BWL359" s="4"/>
      <c r="BWM359" s="4"/>
      <c r="BWN359" s="4"/>
      <c r="BWO359" s="4"/>
      <c r="BWP359" s="4"/>
      <c r="BWQ359" s="4"/>
      <c r="BWR359" s="4"/>
      <c r="BWS359" s="4"/>
      <c r="BWT359" s="4"/>
      <c r="BWU359" s="4"/>
      <c r="BWV359" s="4"/>
      <c r="BWW359" s="4"/>
      <c r="BWX359" s="4"/>
      <c r="BWY359" s="4"/>
      <c r="BWZ359" s="4"/>
      <c r="BXA359" s="4"/>
      <c r="BXB359" s="4"/>
      <c r="BXC359" s="4"/>
      <c r="BXD359" s="4"/>
      <c r="BXE359" s="4"/>
      <c r="BXF359" s="4"/>
      <c r="BXG359" s="4"/>
      <c r="BXH359" s="4"/>
      <c r="BXI359" s="4"/>
      <c r="BXJ359" s="4"/>
      <c r="BXK359" s="4"/>
      <c r="BXL359" s="4"/>
      <c r="BXM359" s="4"/>
      <c r="BXN359" s="4"/>
      <c r="BXO359" s="4"/>
      <c r="BXP359" s="4"/>
      <c r="BXQ359" s="4"/>
      <c r="BXR359" s="4"/>
      <c r="BXS359" s="4"/>
      <c r="BXT359" s="4"/>
      <c r="BXU359" s="4"/>
      <c r="BXV359" s="4"/>
      <c r="BXW359" s="4"/>
      <c r="BXX359" s="4"/>
      <c r="BXY359" s="4"/>
      <c r="BXZ359" s="4"/>
      <c r="BYA359" s="4"/>
      <c r="BYB359" s="4"/>
      <c r="BYC359" s="4"/>
      <c r="BYD359" s="4"/>
      <c r="BYE359" s="4"/>
      <c r="BYF359" s="4"/>
      <c r="BYG359" s="4"/>
      <c r="BYH359" s="4"/>
      <c r="BYI359" s="4"/>
      <c r="BYJ359" s="4"/>
      <c r="BYK359" s="4"/>
      <c r="BYL359" s="4"/>
      <c r="BYM359" s="4"/>
      <c r="BYN359" s="4"/>
      <c r="BYO359" s="4"/>
      <c r="BYP359" s="4"/>
      <c r="BYQ359" s="4"/>
      <c r="BYR359" s="4"/>
      <c r="BYS359" s="4"/>
      <c r="BYT359" s="4"/>
      <c r="BYU359" s="4"/>
      <c r="BYV359" s="4"/>
      <c r="BYW359" s="4"/>
      <c r="BYX359" s="4"/>
      <c r="BYY359" s="4"/>
      <c r="BYZ359" s="4"/>
      <c r="BZA359" s="4"/>
      <c r="BZB359" s="4"/>
      <c r="BZC359" s="4"/>
      <c r="BZD359" s="4"/>
      <c r="BZE359" s="4"/>
      <c r="BZF359" s="4"/>
      <c r="BZG359" s="4"/>
      <c r="BZH359" s="4"/>
      <c r="BZI359" s="4"/>
      <c r="BZJ359" s="4"/>
      <c r="BZK359" s="4"/>
      <c r="BZL359" s="4"/>
      <c r="BZM359" s="4"/>
      <c r="BZN359" s="4"/>
      <c r="BZO359" s="4"/>
      <c r="BZP359" s="4"/>
      <c r="BZQ359" s="4"/>
      <c r="BZR359" s="4"/>
      <c r="BZS359" s="4"/>
      <c r="BZT359" s="4"/>
      <c r="BZU359" s="4"/>
      <c r="BZV359" s="4"/>
      <c r="BZW359" s="4"/>
      <c r="BZX359" s="4"/>
      <c r="BZY359" s="4"/>
      <c r="BZZ359" s="4"/>
      <c r="CAA359" s="4"/>
      <c r="CAB359" s="4"/>
      <c r="CAC359" s="4"/>
      <c r="CAD359" s="4"/>
      <c r="CAE359" s="4"/>
      <c r="CAF359" s="4"/>
      <c r="CAG359" s="4"/>
      <c r="CAH359" s="4"/>
      <c r="CAI359" s="4"/>
      <c r="CAJ359" s="4"/>
      <c r="CAK359" s="4"/>
      <c r="CAL359" s="4"/>
      <c r="CAM359" s="4"/>
      <c r="CAN359" s="4"/>
      <c r="CAO359" s="4"/>
      <c r="CAP359" s="4"/>
      <c r="CAQ359" s="4"/>
      <c r="CAR359" s="4"/>
      <c r="CAS359" s="4"/>
      <c r="CAT359" s="4"/>
      <c r="CAU359" s="4"/>
      <c r="CAV359" s="4"/>
      <c r="CAW359" s="4"/>
      <c r="CAX359" s="4"/>
      <c r="CAY359" s="4"/>
      <c r="CAZ359" s="4"/>
      <c r="CBA359" s="4"/>
      <c r="CBB359" s="4"/>
      <c r="CBC359" s="4"/>
      <c r="CBD359" s="4"/>
      <c r="CBE359" s="4"/>
      <c r="CBF359" s="4"/>
      <c r="CBG359" s="4"/>
      <c r="CBH359" s="4"/>
      <c r="CBI359" s="4"/>
      <c r="CBJ359" s="4"/>
      <c r="CBK359" s="4"/>
      <c r="CBL359" s="4"/>
      <c r="CBM359" s="4"/>
      <c r="CBN359" s="4"/>
      <c r="CBO359" s="4"/>
      <c r="CBP359" s="4"/>
      <c r="CBQ359" s="4"/>
      <c r="CBR359" s="4"/>
      <c r="CBS359" s="4"/>
      <c r="CBT359" s="4"/>
      <c r="CBU359" s="4"/>
      <c r="CBV359" s="4"/>
      <c r="CBW359" s="4"/>
      <c r="CBX359" s="4"/>
      <c r="CBY359" s="4"/>
      <c r="CBZ359" s="4"/>
      <c r="CCA359" s="4"/>
      <c r="CCB359" s="4"/>
      <c r="CCC359" s="4"/>
      <c r="CCD359" s="4"/>
      <c r="CCE359" s="4"/>
      <c r="CCF359" s="4"/>
      <c r="CCG359" s="4"/>
      <c r="CCH359" s="4"/>
      <c r="CCI359" s="4"/>
      <c r="CCJ359" s="4"/>
      <c r="CCK359" s="4"/>
      <c r="CCL359" s="4"/>
      <c r="CCM359" s="4"/>
      <c r="CCN359" s="4"/>
      <c r="CCO359" s="4"/>
      <c r="CCP359" s="4"/>
      <c r="CCQ359" s="4"/>
      <c r="CCR359" s="4"/>
      <c r="CCS359" s="4"/>
      <c r="CCT359" s="4"/>
      <c r="CCU359" s="4"/>
      <c r="CCV359" s="4"/>
      <c r="CCW359" s="4"/>
      <c r="CCX359" s="4"/>
      <c r="CCY359" s="4"/>
      <c r="CCZ359" s="4"/>
      <c r="CDA359" s="4"/>
      <c r="CDB359" s="4"/>
      <c r="CDC359" s="4"/>
      <c r="CDD359" s="4"/>
      <c r="CDE359" s="4"/>
      <c r="CDF359" s="4"/>
      <c r="CDG359" s="4"/>
      <c r="CDH359" s="4"/>
      <c r="CDI359" s="4"/>
      <c r="CDJ359" s="4"/>
      <c r="CDK359" s="4"/>
      <c r="CDL359" s="4"/>
      <c r="CDM359" s="4"/>
      <c r="CDN359" s="4"/>
      <c r="CDO359" s="4"/>
      <c r="CDP359" s="4"/>
      <c r="CDQ359" s="4"/>
      <c r="CDR359" s="4"/>
      <c r="CDS359" s="4"/>
      <c r="CDT359" s="4"/>
      <c r="CDU359" s="4"/>
      <c r="CDV359" s="4"/>
      <c r="CDW359" s="4"/>
      <c r="CDX359" s="4"/>
      <c r="CDY359" s="4"/>
      <c r="CDZ359" s="4"/>
      <c r="CEA359" s="4"/>
      <c r="CEB359" s="4"/>
      <c r="CEC359" s="4"/>
      <c r="CED359" s="4"/>
      <c r="CEE359" s="4"/>
      <c r="CEF359" s="4"/>
      <c r="CEG359" s="4"/>
      <c r="CEH359" s="4"/>
      <c r="CEI359" s="4"/>
      <c r="CEJ359" s="4"/>
      <c r="CEK359" s="4"/>
      <c r="CEL359" s="4"/>
      <c r="CEM359" s="4"/>
      <c r="CEN359" s="4"/>
      <c r="CEO359" s="4"/>
      <c r="CEP359" s="4"/>
      <c r="CEQ359" s="4"/>
      <c r="CER359" s="4"/>
      <c r="CES359" s="4"/>
      <c r="CET359" s="4"/>
      <c r="CEU359" s="4"/>
      <c r="CEV359" s="4"/>
      <c r="CEW359" s="4"/>
      <c r="CEX359" s="4"/>
      <c r="CEY359" s="4"/>
      <c r="CEZ359" s="4"/>
      <c r="CFA359" s="4"/>
      <c r="CFB359" s="4"/>
      <c r="CFC359" s="4"/>
      <c r="CFD359" s="4"/>
      <c r="CFE359" s="4"/>
      <c r="CFF359" s="4"/>
      <c r="CFG359" s="4"/>
      <c r="CFH359" s="4"/>
      <c r="CFI359" s="4"/>
      <c r="CFJ359" s="4"/>
      <c r="CFK359" s="4"/>
      <c r="CFL359" s="4"/>
      <c r="CFM359" s="4"/>
      <c r="CFN359" s="4"/>
      <c r="CFO359" s="4"/>
      <c r="CFP359" s="4"/>
      <c r="CFQ359" s="4"/>
      <c r="CFR359" s="4"/>
      <c r="CFS359" s="4"/>
      <c r="CFT359" s="4"/>
      <c r="CFU359" s="4"/>
      <c r="CFV359" s="4"/>
      <c r="CFW359" s="4"/>
      <c r="CFX359" s="4"/>
      <c r="CFY359" s="4"/>
      <c r="CFZ359" s="4"/>
      <c r="CGA359" s="4"/>
      <c r="CGB359" s="4"/>
      <c r="CGC359" s="4"/>
      <c r="CGD359" s="4"/>
      <c r="CGE359" s="4"/>
      <c r="CGF359" s="4"/>
      <c r="CGG359" s="4"/>
      <c r="CGH359" s="4"/>
      <c r="CGI359" s="4"/>
      <c r="CGJ359" s="4"/>
      <c r="CGK359" s="4"/>
      <c r="CGL359" s="4"/>
      <c r="CGM359" s="4"/>
      <c r="CGN359" s="4"/>
      <c r="CGO359" s="4"/>
      <c r="CGP359" s="4"/>
      <c r="CGQ359" s="4"/>
      <c r="CGR359" s="4"/>
      <c r="CGS359" s="4"/>
      <c r="CGT359" s="4"/>
      <c r="CGU359" s="4"/>
      <c r="CGV359" s="4"/>
      <c r="CGW359" s="4"/>
      <c r="CGX359" s="4"/>
      <c r="CGY359" s="4"/>
      <c r="CGZ359" s="4"/>
      <c r="CHA359" s="4"/>
      <c r="CHB359" s="4"/>
      <c r="CHC359" s="4"/>
      <c r="CHD359" s="4"/>
      <c r="CHE359" s="4"/>
      <c r="CHF359" s="4"/>
      <c r="CHG359" s="4"/>
      <c r="CHH359" s="4"/>
      <c r="CHI359" s="4"/>
      <c r="CHJ359" s="4"/>
      <c r="CHK359" s="4"/>
      <c r="CHL359" s="4"/>
      <c r="CHM359" s="4"/>
      <c r="CHN359" s="4"/>
      <c r="CHO359" s="4"/>
      <c r="CHP359" s="4"/>
      <c r="CHQ359" s="4"/>
      <c r="CHR359" s="4"/>
      <c r="CHS359" s="4"/>
      <c r="CHT359" s="4"/>
      <c r="CHU359" s="4"/>
      <c r="CHV359" s="4"/>
      <c r="CHW359" s="4"/>
      <c r="CHX359" s="4"/>
      <c r="CHY359" s="4"/>
      <c r="CHZ359" s="4"/>
      <c r="CIA359" s="4"/>
      <c r="CIB359" s="4"/>
      <c r="CIC359" s="4"/>
      <c r="CID359" s="4"/>
      <c r="CIE359" s="4"/>
      <c r="CIF359" s="4"/>
      <c r="CIG359" s="4"/>
      <c r="CIH359" s="4"/>
      <c r="CII359" s="4"/>
      <c r="CIJ359" s="4"/>
      <c r="CIK359" s="4"/>
      <c r="CIL359" s="4"/>
      <c r="CIM359" s="4"/>
      <c r="CIN359" s="4"/>
      <c r="CIO359" s="4"/>
      <c r="CIP359" s="4"/>
      <c r="CIQ359" s="4"/>
      <c r="CIR359" s="4"/>
      <c r="CIS359" s="4"/>
      <c r="CIT359" s="4"/>
      <c r="CIU359" s="4"/>
      <c r="CIV359" s="4"/>
      <c r="CIW359" s="4"/>
      <c r="CIX359" s="4"/>
      <c r="CIY359" s="4"/>
      <c r="CIZ359" s="4"/>
      <c r="CJA359" s="4"/>
      <c r="CJB359" s="4"/>
      <c r="CJC359" s="4"/>
      <c r="CJD359" s="4"/>
      <c r="CJE359" s="4"/>
      <c r="CJF359" s="4"/>
      <c r="CJG359" s="4"/>
      <c r="CJH359" s="4"/>
      <c r="CJI359" s="4"/>
      <c r="CJJ359" s="4"/>
      <c r="CJK359" s="4"/>
      <c r="CJL359" s="4"/>
      <c r="CJM359" s="4"/>
      <c r="CJN359" s="4"/>
      <c r="CJO359" s="4"/>
      <c r="CJP359" s="4"/>
      <c r="CJQ359" s="4"/>
      <c r="CJR359" s="4"/>
      <c r="CJS359" s="4"/>
      <c r="CJT359" s="4"/>
      <c r="CJU359" s="4"/>
      <c r="CJV359" s="4"/>
      <c r="CJW359" s="4"/>
      <c r="CJX359" s="4"/>
      <c r="CJY359" s="4"/>
      <c r="CJZ359" s="4"/>
      <c r="CKA359" s="4"/>
      <c r="CKB359" s="4"/>
      <c r="CKC359" s="4"/>
      <c r="CKD359" s="4"/>
      <c r="CKE359" s="4"/>
      <c r="CKF359" s="4"/>
      <c r="CKG359" s="4"/>
      <c r="CKH359" s="4"/>
      <c r="CKI359" s="4"/>
      <c r="CKJ359" s="4"/>
      <c r="CKK359" s="4"/>
      <c r="CKL359" s="4"/>
      <c r="CKM359" s="4"/>
      <c r="CKN359" s="4"/>
      <c r="CKO359" s="4"/>
      <c r="CKP359" s="4"/>
      <c r="CKQ359" s="4"/>
      <c r="CKR359" s="4"/>
      <c r="CKS359" s="4"/>
      <c r="CKT359" s="4"/>
      <c r="CKU359" s="4"/>
      <c r="CKV359" s="4"/>
      <c r="CKW359" s="4"/>
      <c r="CKX359" s="4"/>
      <c r="CKY359" s="4"/>
      <c r="CKZ359" s="4"/>
      <c r="CLA359" s="4"/>
      <c r="CLB359" s="4"/>
      <c r="CLC359" s="4"/>
      <c r="CLD359" s="4"/>
      <c r="CLE359" s="4"/>
      <c r="CLF359" s="4"/>
      <c r="CLG359" s="4"/>
      <c r="CLH359" s="4"/>
      <c r="CLI359" s="4"/>
      <c r="CLJ359" s="4"/>
      <c r="CLK359" s="4"/>
      <c r="CLL359" s="4"/>
      <c r="CLM359" s="4"/>
      <c r="CLN359" s="4"/>
      <c r="CLO359" s="4"/>
      <c r="CLP359" s="4"/>
      <c r="CLQ359" s="4"/>
      <c r="CLR359" s="4"/>
      <c r="CLS359" s="4"/>
      <c r="CLT359" s="4"/>
      <c r="CLU359" s="4"/>
      <c r="CLV359" s="4"/>
      <c r="CLW359" s="4"/>
      <c r="CLX359" s="4"/>
      <c r="CLY359" s="4"/>
      <c r="CLZ359" s="4"/>
      <c r="CMA359" s="4"/>
      <c r="CMB359" s="4"/>
      <c r="CMC359" s="4"/>
      <c r="CMD359" s="4"/>
      <c r="CME359" s="4"/>
      <c r="CMF359" s="4"/>
      <c r="CMG359" s="4"/>
      <c r="CMH359" s="4"/>
      <c r="CMI359" s="4"/>
      <c r="CMJ359" s="4"/>
      <c r="CMK359" s="4"/>
      <c r="CML359" s="4"/>
      <c r="CMM359" s="4"/>
      <c r="CMN359" s="4"/>
      <c r="CMO359" s="4"/>
      <c r="CMP359" s="4"/>
      <c r="CMQ359" s="4"/>
      <c r="CMR359" s="4"/>
      <c r="CMS359" s="4"/>
      <c r="CMT359" s="4"/>
      <c r="CMU359" s="4"/>
      <c r="CMV359" s="4"/>
      <c r="CMW359" s="4"/>
      <c r="CMX359" s="4"/>
      <c r="CMY359" s="4"/>
      <c r="CMZ359" s="4"/>
      <c r="CNA359" s="4"/>
      <c r="CNB359" s="4"/>
      <c r="CNC359" s="4"/>
      <c r="CND359" s="4"/>
      <c r="CNE359" s="4"/>
      <c r="CNF359" s="4"/>
      <c r="CNG359" s="4"/>
      <c r="CNH359" s="4"/>
      <c r="CNI359" s="4"/>
      <c r="CNJ359" s="4"/>
      <c r="CNK359" s="4"/>
      <c r="CNL359" s="4"/>
      <c r="CNM359" s="4"/>
      <c r="CNN359" s="4"/>
      <c r="CNO359" s="4"/>
      <c r="CNP359" s="4"/>
      <c r="CNQ359" s="4"/>
      <c r="CNR359" s="4"/>
      <c r="CNS359" s="4"/>
      <c r="CNT359" s="4"/>
      <c r="CNU359" s="4"/>
      <c r="CNV359" s="4"/>
      <c r="CNW359" s="4"/>
      <c r="CNX359" s="4"/>
      <c r="CNY359" s="4"/>
      <c r="CNZ359" s="4"/>
      <c r="COA359" s="4"/>
      <c r="COB359" s="4"/>
      <c r="COC359" s="4"/>
      <c r="COD359" s="4"/>
      <c r="COE359" s="4"/>
      <c r="COF359" s="4"/>
      <c r="COG359" s="4"/>
      <c r="COH359" s="4"/>
      <c r="COI359" s="4"/>
      <c r="COJ359" s="4"/>
      <c r="COK359" s="4"/>
      <c r="COL359" s="4"/>
      <c r="COM359" s="4"/>
      <c r="CON359" s="4"/>
      <c r="COO359" s="4"/>
      <c r="COP359" s="4"/>
      <c r="COQ359" s="4"/>
      <c r="COR359" s="4"/>
      <c r="COS359" s="4"/>
      <c r="COT359" s="4"/>
      <c r="COU359" s="4"/>
      <c r="COV359" s="4"/>
      <c r="COW359" s="4"/>
      <c r="COX359" s="4"/>
      <c r="COY359" s="4"/>
      <c r="COZ359" s="4"/>
      <c r="CPA359" s="4"/>
      <c r="CPB359" s="4"/>
      <c r="CPC359" s="4"/>
      <c r="CPD359" s="4"/>
      <c r="CPE359" s="4"/>
      <c r="CPF359" s="4"/>
      <c r="CPG359" s="4"/>
      <c r="CPH359" s="4"/>
      <c r="CPI359" s="4"/>
      <c r="CPJ359" s="4"/>
      <c r="CPK359" s="4"/>
      <c r="CPL359" s="4"/>
      <c r="CPM359" s="4"/>
      <c r="CPN359" s="4"/>
      <c r="CPO359" s="4"/>
      <c r="CPP359" s="4"/>
      <c r="CPQ359" s="4"/>
      <c r="CPR359" s="4"/>
      <c r="CPS359" s="4"/>
      <c r="CPT359" s="4"/>
      <c r="CPU359" s="4"/>
      <c r="CPV359" s="4"/>
      <c r="CPW359" s="4"/>
      <c r="CPX359" s="4"/>
      <c r="CPY359" s="4"/>
      <c r="CPZ359" s="4"/>
      <c r="CQA359" s="4"/>
      <c r="CQB359" s="4"/>
      <c r="CQC359" s="4"/>
      <c r="CQD359" s="4"/>
      <c r="CQE359" s="4"/>
      <c r="CQF359" s="4"/>
      <c r="CQG359" s="4"/>
      <c r="CQH359" s="4"/>
      <c r="CQI359" s="4"/>
      <c r="CQJ359" s="4"/>
      <c r="CQK359" s="4"/>
      <c r="CQL359" s="4"/>
      <c r="CQM359" s="4"/>
      <c r="CQN359" s="4"/>
      <c r="CQO359" s="4"/>
      <c r="CQP359" s="4"/>
      <c r="CQQ359" s="4"/>
      <c r="CQR359" s="4"/>
      <c r="CQS359" s="4"/>
      <c r="CQT359" s="4"/>
      <c r="CQU359" s="4"/>
      <c r="CQV359" s="4"/>
      <c r="CQW359" s="4"/>
      <c r="CQX359" s="4"/>
      <c r="CQY359" s="4"/>
      <c r="CQZ359" s="4"/>
      <c r="CRA359" s="4"/>
      <c r="CRB359" s="4"/>
      <c r="CRC359" s="4"/>
      <c r="CRD359" s="4"/>
      <c r="CRE359" s="4"/>
      <c r="CRF359" s="4"/>
      <c r="CRG359" s="4"/>
      <c r="CRH359" s="4"/>
      <c r="CRI359" s="4"/>
      <c r="CRJ359" s="4"/>
      <c r="CRK359" s="4"/>
      <c r="CRL359" s="4"/>
      <c r="CRM359" s="4"/>
      <c r="CRN359" s="4"/>
      <c r="CRO359" s="4"/>
      <c r="CRP359" s="4"/>
      <c r="CRQ359" s="4"/>
      <c r="CRR359" s="4"/>
      <c r="CRS359" s="4"/>
      <c r="CRT359" s="4"/>
      <c r="CRU359" s="4"/>
      <c r="CRV359" s="4"/>
      <c r="CRW359" s="4"/>
      <c r="CRX359" s="4"/>
      <c r="CRY359" s="4"/>
      <c r="CRZ359" s="4"/>
      <c r="CSA359" s="4"/>
      <c r="CSB359" s="4"/>
      <c r="CSC359" s="4"/>
      <c r="CSD359" s="4"/>
      <c r="CSE359" s="4"/>
      <c r="CSF359" s="4"/>
      <c r="CSG359" s="4"/>
      <c r="CSH359" s="4"/>
      <c r="CSI359" s="4"/>
      <c r="CSJ359" s="4"/>
      <c r="CSK359" s="4"/>
      <c r="CSL359" s="4"/>
      <c r="CSM359" s="4"/>
      <c r="CSN359" s="4"/>
      <c r="CSO359" s="4"/>
      <c r="CSP359" s="4"/>
      <c r="CSQ359" s="4"/>
      <c r="CSR359" s="4"/>
      <c r="CSS359" s="4"/>
      <c r="CST359" s="4"/>
      <c r="CSU359" s="4"/>
      <c r="CSV359" s="4"/>
      <c r="CSW359" s="4"/>
      <c r="CSX359" s="4"/>
      <c r="CSY359" s="4"/>
      <c r="CSZ359" s="4"/>
      <c r="CTA359" s="4"/>
      <c r="CTB359" s="4"/>
      <c r="CTC359" s="4"/>
      <c r="CTD359" s="4"/>
      <c r="CTE359" s="4"/>
      <c r="CTF359" s="4"/>
      <c r="CTG359" s="4"/>
      <c r="CTH359" s="4"/>
      <c r="CTI359" s="4"/>
      <c r="CTJ359" s="4"/>
      <c r="CTK359" s="4"/>
      <c r="CTL359" s="4"/>
      <c r="CTM359" s="4"/>
      <c r="CTN359" s="4"/>
      <c r="CTO359" s="4"/>
      <c r="CTP359" s="4"/>
      <c r="CTQ359" s="4"/>
      <c r="CTR359" s="4"/>
      <c r="CTS359" s="4"/>
      <c r="CTT359" s="4"/>
      <c r="CTU359" s="4"/>
      <c r="CTV359" s="4"/>
      <c r="CTW359" s="4"/>
      <c r="CTX359" s="4"/>
      <c r="CTY359" s="4"/>
      <c r="CTZ359" s="4"/>
      <c r="CUA359" s="4"/>
      <c r="CUB359" s="4"/>
      <c r="CUC359" s="4"/>
      <c r="CUD359" s="4"/>
      <c r="CUE359" s="4"/>
      <c r="CUF359" s="4"/>
      <c r="CUG359" s="4"/>
      <c r="CUH359" s="4"/>
      <c r="CUI359" s="4"/>
      <c r="CUJ359" s="4"/>
      <c r="CUK359" s="4"/>
      <c r="CUL359" s="4"/>
      <c r="CUM359" s="4"/>
      <c r="CUN359" s="4"/>
      <c r="CUO359" s="4"/>
      <c r="CUP359" s="4"/>
      <c r="CUQ359" s="4"/>
      <c r="CUR359" s="4"/>
      <c r="CUS359" s="4"/>
      <c r="CUT359" s="4"/>
      <c r="CUU359" s="4"/>
      <c r="CUV359" s="4"/>
      <c r="CUW359" s="4"/>
      <c r="CUX359" s="4"/>
      <c r="CUY359" s="4"/>
      <c r="CUZ359" s="4"/>
      <c r="CVA359" s="4"/>
      <c r="CVB359" s="4"/>
      <c r="CVC359" s="4"/>
      <c r="CVD359" s="4"/>
      <c r="CVE359" s="4"/>
      <c r="CVF359" s="4"/>
      <c r="CVG359" s="4"/>
      <c r="CVH359" s="4"/>
      <c r="CVI359" s="4"/>
      <c r="CVJ359" s="4"/>
      <c r="CVK359" s="4"/>
      <c r="CVL359" s="4"/>
      <c r="CVM359" s="4"/>
      <c r="CVN359" s="4"/>
      <c r="CVO359" s="4"/>
      <c r="CVP359" s="4"/>
      <c r="CVQ359" s="4"/>
      <c r="CVR359" s="4"/>
      <c r="CVS359" s="4"/>
      <c r="CVT359" s="4"/>
      <c r="CVU359" s="4"/>
      <c r="CVV359" s="4"/>
      <c r="CVW359" s="4"/>
      <c r="CVX359" s="4"/>
      <c r="CVY359" s="4"/>
      <c r="CVZ359" s="4"/>
      <c r="CWA359" s="4"/>
      <c r="CWB359" s="4"/>
      <c r="CWC359" s="4"/>
      <c r="CWD359" s="4"/>
      <c r="CWE359" s="4"/>
      <c r="CWF359" s="4"/>
      <c r="CWG359" s="4"/>
      <c r="CWH359" s="4"/>
      <c r="CWI359" s="4"/>
      <c r="CWJ359" s="4"/>
      <c r="CWK359" s="4"/>
      <c r="CWL359" s="4"/>
      <c r="CWM359" s="4"/>
      <c r="CWN359" s="4"/>
      <c r="CWO359" s="4"/>
      <c r="CWP359" s="4"/>
      <c r="CWQ359" s="4"/>
      <c r="CWR359" s="4"/>
      <c r="CWS359" s="4"/>
      <c r="CWT359" s="4"/>
      <c r="CWU359" s="4"/>
      <c r="CWV359" s="4"/>
      <c r="CWW359" s="4"/>
      <c r="CWX359" s="4"/>
      <c r="CWY359" s="4"/>
      <c r="CWZ359" s="4"/>
      <c r="CXA359" s="4"/>
      <c r="CXB359" s="4"/>
      <c r="CXC359" s="4"/>
      <c r="CXD359" s="4"/>
      <c r="CXE359" s="4"/>
      <c r="CXF359" s="4"/>
      <c r="CXG359" s="4"/>
      <c r="CXH359" s="4"/>
      <c r="CXI359" s="4"/>
      <c r="CXJ359" s="4"/>
      <c r="CXK359" s="4"/>
      <c r="CXL359" s="4"/>
      <c r="CXM359" s="4"/>
      <c r="CXN359" s="4"/>
      <c r="CXO359" s="4"/>
      <c r="CXP359" s="4"/>
      <c r="CXQ359" s="4"/>
      <c r="CXR359" s="4"/>
      <c r="CXS359" s="4"/>
      <c r="CXT359" s="4"/>
      <c r="CXU359" s="4"/>
      <c r="CXV359" s="4"/>
      <c r="CXW359" s="4"/>
      <c r="CXX359" s="4"/>
      <c r="CXY359" s="4"/>
      <c r="CXZ359" s="4"/>
      <c r="CYA359" s="4"/>
      <c r="CYB359" s="4"/>
      <c r="CYC359" s="4"/>
      <c r="CYD359" s="4"/>
      <c r="CYE359" s="4"/>
      <c r="CYF359" s="4"/>
      <c r="CYG359" s="4"/>
      <c r="CYH359" s="4"/>
      <c r="CYI359" s="4"/>
      <c r="CYJ359" s="4"/>
      <c r="CYK359" s="4"/>
      <c r="CYL359" s="4"/>
      <c r="CYM359" s="4"/>
      <c r="CYN359" s="4"/>
      <c r="CYO359" s="4"/>
      <c r="CYP359" s="4"/>
      <c r="CYQ359" s="4"/>
      <c r="CYR359" s="4"/>
      <c r="CYS359" s="4"/>
      <c r="CYT359" s="4"/>
      <c r="CYU359" s="4"/>
      <c r="CYV359" s="4"/>
      <c r="CYW359" s="4"/>
      <c r="CYX359" s="4"/>
      <c r="CYY359" s="4"/>
      <c r="CYZ359" s="4"/>
      <c r="CZA359" s="4"/>
      <c r="CZB359" s="4"/>
      <c r="CZC359" s="4"/>
      <c r="CZD359" s="4"/>
      <c r="CZE359" s="4"/>
      <c r="CZF359" s="4"/>
      <c r="CZG359" s="4"/>
      <c r="CZH359" s="4"/>
      <c r="CZI359" s="4"/>
      <c r="CZJ359" s="4"/>
      <c r="CZK359" s="4"/>
      <c r="CZL359" s="4"/>
      <c r="CZM359" s="4"/>
      <c r="CZN359" s="4"/>
      <c r="CZO359" s="4"/>
      <c r="CZP359" s="4"/>
      <c r="CZQ359" s="4"/>
      <c r="CZR359" s="4"/>
      <c r="CZS359" s="4"/>
      <c r="CZT359" s="4"/>
      <c r="CZU359" s="4"/>
      <c r="CZV359" s="4"/>
      <c r="CZW359" s="4"/>
      <c r="CZX359" s="4"/>
      <c r="CZY359" s="4"/>
      <c r="CZZ359" s="4"/>
      <c r="DAA359" s="4"/>
      <c r="DAB359" s="4"/>
      <c r="DAC359" s="4"/>
      <c r="DAD359" s="4"/>
      <c r="DAE359" s="4"/>
      <c r="DAF359" s="4"/>
      <c r="DAG359" s="4"/>
      <c r="DAH359" s="4"/>
      <c r="DAI359" s="4"/>
      <c r="DAJ359" s="4"/>
      <c r="DAK359" s="4"/>
      <c r="DAL359" s="4"/>
      <c r="DAM359" s="4"/>
      <c r="DAN359" s="4"/>
      <c r="DAO359" s="4"/>
      <c r="DAP359" s="4"/>
      <c r="DAQ359" s="4"/>
      <c r="DAR359" s="4"/>
      <c r="DAS359" s="4"/>
      <c r="DAT359" s="4"/>
      <c r="DAU359" s="4"/>
      <c r="DAV359" s="4"/>
      <c r="DAW359" s="4"/>
      <c r="DAX359" s="4"/>
      <c r="DAY359" s="4"/>
      <c r="DAZ359" s="4"/>
      <c r="DBA359" s="4"/>
      <c r="DBB359" s="4"/>
      <c r="DBC359" s="4"/>
      <c r="DBD359" s="4"/>
      <c r="DBE359" s="4"/>
      <c r="DBF359" s="4"/>
      <c r="DBG359" s="4"/>
      <c r="DBH359" s="4"/>
      <c r="DBI359" s="4"/>
      <c r="DBJ359" s="4"/>
      <c r="DBK359" s="4"/>
      <c r="DBL359" s="4"/>
      <c r="DBM359" s="4"/>
      <c r="DBN359" s="4"/>
      <c r="DBO359" s="4"/>
      <c r="DBP359" s="4"/>
      <c r="DBQ359" s="4"/>
      <c r="DBR359" s="4"/>
      <c r="DBS359" s="4"/>
      <c r="DBT359" s="4"/>
      <c r="DBU359" s="4"/>
      <c r="DBV359" s="4"/>
      <c r="DBW359" s="4"/>
      <c r="DBX359" s="4"/>
      <c r="DBY359" s="4"/>
      <c r="DBZ359" s="4"/>
      <c r="DCA359" s="4"/>
      <c r="DCB359" s="4"/>
      <c r="DCC359" s="4"/>
      <c r="DCD359" s="4"/>
      <c r="DCE359" s="4"/>
      <c r="DCF359" s="4"/>
      <c r="DCG359" s="4"/>
      <c r="DCH359" s="4"/>
      <c r="DCI359" s="4"/>
      <c r="DCJ359" s="4"/>
      <c r="DCK359" s="4"/>
      <c r="DCL359" s="4"/>
      <c r="DCM359" s="4"/>
      <c r="DCN359" s="4"/>
      <c r="DCO359" s="4"/>
      <c r="DCP359" s="4"/>
      <c r="DCQ359" s="4"/>
      <c r="DCR359" s="4"/>
      <c r="DCS359" s="4"/>
      <c r="DCT359" s="4"/>
      <c r="DCU359" s="4"/>
      <c r="DCV359" s="4"/>
      <c r="DCW359" s="4"/>
      <c r="DCX359" s="4"/>
      <c r="DCY359" s="4"/>
      <c r="DCZ359" s="4"/>
      <c r="DDA359" s="4"/>
      <c r="DDB359" s="4"/>
      <c r="DDC359" s="4"/>
      <c r="DDD359" s="4"/>
      <c r="DDE359" s="4"/>
      <c r="DDF359" s="4"/>
      <c r="DDG359" s="4"/>
      <c r="DDH359" s="4"/>
      <c r="DDI359" s="4"/>
      <c r="DDJ359" s="4"/>
      <c r="DDK359" s="4"/>
      <c r="DDL359" s="4"/>
      <c r="DDM359" s="4"/>
      <c r="DDN359" s="4"/>
      <c r="DDO359" s="4"/>
      <c r="DDP359" s="4"/>
      <c r="DDQ359" s="4"/>
      <c r="DDR359" s="4"/>
      <c r="DDS359" s="4"/>
      <c r="DDT359" s="4"/>
      <c r="DDU359" s="4"/>
      <c r="DDV359" s="4"/>
      <c r="DDW359" s="4"/>
      <c r="DDX359" s="4"/>
      <c r="DDY359" s="4"/>
      <c r="DDZ359" s="4"/>
      <c r="DEA359" s="4"/>
      <c r="DEB359" s="4"/>
      <c r="DEC359" s="4"/>
      <c r="DED359" s="4"/>
      <c r="DEE359" s="4"/>
      <c r="DEF359" s="4"/>
      <c r="DEG359" s="4"/>
      <c r="DEH359" s="4"/>
      <c r="DEI359" s="4"/>
      <c r="DEJ359" s="4"/>
      <c r="DEK359" s="4"/>
      <c r="DEL359" s="4"/>
      <c r="DEM359" s="4"/>
      <c r="DEN359" s="4"/>
      <c r="DEO359" s="4"/>
      <c r="DEP359" s="4"/>
      <c r="DEQ359" s="4"/>
      <c r="DER359" s="4"/>
      <c r="DES359" s="4"/>
      <c r="DET359" s="4"/>
      <c r="DEU359" s="4"/>
      <c r="DEV359" s="4"/>
      <c r="DEW359" s="4"/>
      <c r="DEX359" s="4"/>
      <c r="DEY359" s="4"/>
      <c r="DEZ359" s="4"/>
      <c r="DFA359" s="4"/>
      <c r="DFB359" s="4"/>
      <c r="DFC359" s="4"/>
      <c r="DFD359" s="4"/>
      <c r="DFE359" s="4"/>
      <c r="DFF359" s="4"/>
      <c r="DFG359" s="4"/>
      <c r="DFH359" s="4"/>
      <c r="DFI359" s="4"/>
      <c r="DFJ359" s="4"/>
      <c r="DFK359" s="4"/>
      <c r="DFL359" s="4"/>
      <c r="DFM359" s="4"/>
      <c r="DFN359" s="4"/>
      <c r="DFO359" s="4"/>
      <c r="DFP359" s="4"/>
      <c r="DFQ359" s="4"/>
      <c r="DFR359" s="4"/>
      <c r="DFS359" s="4"/>
      <c r="DFT359" s="4"/>
      <c r="DFU359" s="4"/>
      <c r="DFV359" s="4"/>
      <c r="DFW359" s="4"/>
      <c r="DFX359" s="4"/>
      <c r="DFY359" s="4"/>
      <c r="DFZ359" s="4"/>
      <c r="DGA359" s="4"/>
      <c r="DGB359" s="4"/>
      <c r="DGC359" s="4"/>
      <c r="DGD359" s="4"/>
      <c r="DGE359" s="4"/>
      <c r="DGF359" s="4"/>
      <c r="DGG359" s="4"/>
      <c r="DGH359" s="4"/>
      <c r="DGI359" s="4"/>
      <c r="DGJ359" s="4"/>
      <c r="DGK359" s="4"/>
      <c r="DGL359" s="4"/>
      <c r="DGM359" s="4"/>
      <c r="DGN359" s="4"/>
      <c r="DGO359" s="4"/>
      <c r="DGP359" s="4"/>
      <c r="DGQ359" s="4"/>
      <c r="DGR359" s="4"/>
      <c r="DGS359" s="4"/>
      <c r="DGT359" s="4"/>
      <c r="DGU359" s="4"/>
      <c r="DGV359" s="4"/>
      <c r="DGW359" s="4"/>
      <c r="DGX359" s="4"/>
      <c r="DGY359" s="4"/>
      <c r="DGZ359" s="4"/>
      <c r="DHA359" s="4"/>
      <c r="DHB359" s="4"/>
      <c r="DHC359" s="4"/>
      <c r="DHD359" s="4"/>
      <c r="DHE359" s="4"/>
      <c r="DHF359" s="4"/>
      <c r="DHG359" s="4"/>
      <c r="DHH359" s="4"/>
      <c r="DHI359" s="4"/>
      <c r="DHJ359" s="4"/>
      <c r="DHK359" s="4"/>
      <c r="DHL359" s="4"/>
      <c r="DHM359" s="4"/>
      <c r="DHN359" s="4"/>
      <c r="DHO359" s="4"/>
      <c r="DHP359" s="4"/>
      <c r="DHQ359" s="4"/>
      <c r="DHR359" s="4"/>
      <c r="DHS359" s="4"/>
      <c r="DHT359" s="4"/>
      <c r="DHU359" s="4"/>
      <c r="DHV359" s="4"/>
      <c r="DHW359" s="4"/>
      <c r="DHX359" s="4"/>
      <c r="DHY359" s="4"/>
      <c r="DHZ359" s="4"/>
      <c r="DIA359" s="4"/>
      <c r="DIB359" s="4"/>
      <c r="DIC359" s="4"/>
      <c r="DID359" s="4"/>
      <c r="DIE359" s="4"/>
      <c r="DIF359" s="4"/>
      <c r="DIG359" s="4"/>
      <c r="DIH359" s="4"/>
      <c r="DII359" s="4"/>
      <c r="DIJ359" s="4"/>
      <c r="DIK359" s="4"/>
      <c r="DIL359" s="4"/>
      <c r="DIM359" s="4"/>
      <c r="DIN359" s="4"/>
      <c r="DIO359" s="4"/>
      <c r="DIP359" s="4"/>
      <c r="DIQ359" s="4"/>
      <c r="DIR359" s="4"/>
      <c r="DIS359" s="4"/>
      <c r="DIT359" s="4"/>
      <c r="DIU359" s="4"/>
      <c r="DIV359" s="4"/>
      <c r="DIW359" s="4"/>
      <c r="DIX359" s="4"/>
      <c r="DIY359" s="4"/>
      <c r="DIZ359" s="4"/>
      <c r="DJA359" s="4"/>
      <c r="DJB359" s="4"/>
      <c r="DJC359" s="4"/>
      <c r="DJD359" s="4"/>
      <c r="DJE359" s="4"/>
      <c r="DJF359" s="4"/>
      <c r="DJG359" s="4"/>
      <c r="DJH359" s="4"/>
      <c r="DJI359" s="4"/>
      <c r="DJJ359" s="4"/>
      <c r="DJK359" s="4"/>
      <c r="DJL359" s="4"/>
      <c r="DJM359" s="4"/>
      <c r="DJN359" s="4"/>
      <c r="DJO359" s="4"/>
      <c r="DJP359" s="4"/>
      <c r="DJQ359" s="4"/>
      <c r="DJR359" s="4"/>
      <c r="DJS359" s="4"/>
      <c r="DJT359" s="4"/>
      <c r="DJU359" s="4"/>
      <c r="DJV359" s="4"/>
      <c r="DJW359" s="4"/>
      <c r="DJX359" s="4"/>
      <c r="DJY359" s="4"/>
      <c r="DJZ359" s="4"/>
      <c r="DKA359" s="4"/>
      <c r="DKB359" s="4"/>
      <c r="DKC359" s="4"/>
      <c r="DKD359" s="4"/>
      <c r="DKE359" s="4"/>
      <c r="DKF359" s="4"/>
      <c r="DKG359" s="4"/>
      <c r="DKH359" s="4"/>
      <c r="DKI359" s="4"/>
      <c r="DKJ359" s="4"/>
      <c r="DKK359" s="4"/>
      <c r="DKL359" s="4"/>
      <c r="DKM359" s="4"/>
      <c r="DKN359" s="4"/>
      <c r="DKO359" s="4"/>
      <c r="DKP359" s="4"/>
      <c r="DKQ359" s="4"/>
      <c r="DKR359" s="4"/>
      <c r="DKS359" s="4"/>
      <c r="DKT359" s="4"/>
      <c r="DKU359" s="4"/>
      <c r="DKV359" s="4"/>
      <c r="DKW359" s="4"/>
      <c r="DKX359" s="4"/>
      <c r="DKY359" s="4"/>
      <c r="DKZ359" s="4"/>
      <c r="DLA359" s="4"/>
      <c r="DLB359" s="4"/>
      <c r="DLC359" s="4"/>
      <c r="DLD359" s="4"/>
      <c r="DLE359" s="4"/>
      <c r="DLF359" s="4"/>
      <c r="DLG359" s="4"/>
      <c r="DLH359" s="4"/>
      <c r="DLI359" s="4"/>
      <c r="DLJ359" s="4"/>
      <c r="DLK359" s="4"/>
      <c r="DLL359" s="4"/>
      <c r="DLM359" s="4"/>
      <c r="DLN359" s="4"/>
      <c r="DLO359" s="4"/>
      <c r="DLP359" s="4"/>
      <c r="DLQ359" s="4"/>
      <c r="DLR359" s="4"/>
      <c r="DLS359" s="4"/>
      <c r="DLT359" s="4"/>
      <c r="DLU359" s="4"/>
      <c r="DLV359" s="4"/>
      <c r="DLW359" s="4"/>
      <c r="DLX359" s="4"/>
      <c r="DLY359" s="4"/>
      <c r="DLZ359" s="4"/>
      <c r="DMA359" s="4"/>
      <c r="DMB359" s="4"/>
      <c r="DMC359" s="4"/>
      <c r="DMD359" s="4"/>
      <c r="DME359" s="4"/>
      <c r="DMF359" s="4"/>
      <c r="DMG359" s="4"/>
      <c r="DMH359" s="4"/>
      <c r="DMI359" s="4"/>
      <c r="DMJ359" s="4"/>
      <c r="DMK359" s="4"/>
      <c r="DML359" s="4"/>
      <c r="DMM359" s="4"/>
      <c r="DMN359" s="4"/>
      <c r="DMO359" s="4"/>
      <c r="DMP359" s="4"/>
      <c r="DMQ359" s="4"/>
      <c r="DMR359" s="4"/>
      <c r="DMS359" s="4"/>
      <c r="DMT359" s="4"/>
      <c r="DMU359" s="4"/>
      <c r="DMV359" s="4"/>
      <c r="DMW359" s="4"/>
      <c r="DMX359" s="4"/>
      <c r="DMY359" s="4"/>
      <c r="DMZ359" s="4"/>
      <c r="DNA359" s="4"/>
      <c r="DNB359" s="4"/>
      <c r="DNC359" s="4"/>
      <c r="DND359" s="4"/>
      <c r="DNE359" s="4"/>
      <c r="DNF359" s="4"/>
      <c r="DNG359" s="4"/>
      <c r="DNH359" s="4"/>
      <c r="DNI359" s="4"/>
      <c r="DNJ359" s="4"/>
      <c r="DNK359" s="4"/>
      <c r="DNL359" s="4"/>
      <c r="DNM359" s="4"/>
      <c r="DNN359" s="4"/>
      <c r="DNO359" s="4"/>
      <c r="DNP359" s="4"/>
      <c r="DNQ359" s="4"/>
      <c r="DNR359" s="4"/>
      <c r="DNS359" s="4"/>
      <c r="DNT359" s="4"/>
      <c r="DNU359" s="4"/>
      <c r="DNV359" s="4"/>
      <c r="DNW359" s="4"/>
      <c r="DNX359" s="4"/>
      <c r="DNY359" s="4"/>
      <c r="DNZ359" s="4"/>
      <c r="DOA359" s="4"/>
      <c r="DOB359" s="4"/>
      <c r="DOC359" s="4"/>
      <c r="DOD359" s="4"/>
      <c r="DOE359" s="4"/>
      <c r="DOF359" s="4"/>
      <c r="DOG359" s="4"/>
      <c r="DOH359" s="4"/>
      <c r="DOI359" s="4"/>
      <c r="DOJ359" s="4"/>
      <c r="DOK359" s="4"/>
      <c r="DOL359" s="4"/>
      <c r="DOM359" s="4"/>
      <c r="DON359" s="4"/>
      <c r="DOO359" s="4"/>
      <c r="DOP359" s="4"/>
      <c r="DOQ359" s="4"/>
      <c r="DOR359" s="4"/>
      <c r="DOS359" s="4"/>
      <c r="DOT359" s="4"/>
      <c r="DOU359" s="4"/>
      <c r="DOV359" s="4"/>
      <c r="DOW359" s="4"/>
      <c r="DOX359" s="4"/>
      <c r="DOY359" s="4"/>
      <c r="DOZ359" s="4"/>
      <c r="DPA359" s="4"/>
      <c r="DPB359" s="4"/>
      <c r="DPC359" s="4"/>
      <c r="DPD359" s="4"/>
      <c r="DPE359" s="4"/>
      <c r="DPF359" s="4"/>
      <c r="DPG359" s="4"/>
      <c r="DPH359" s="4"/>
      <c r="DPI359" s="4"/>
      <c r="DPJ359" s="4"/>
      <c r="DPK359" s="4"/>
      <c r="DPL359" s="4"/>
      <c r="DPM359" s="4"/>
      <c r="DPN359" s="4"/>
      <c r="DPO359" s="4"/>
      <c r="DPP359" s="4"/>
      <c r="DPQ359" s="4"/>
      <c r="DPR359" s="4"/>
      <c r="DPS359" s="4"/>
      <c r="DPT359" s="4"/>
      <c r="DPU359" s="4"/>
      <c r="DPV359" s="4"/>
      <c r="DPW359" s="4"/>
      <c r="DPX359" s="4"/>
      <c r="DPY359" s="4"/>
      <c r="DPZ359" s="4"/>
      <c r="DQA359" s="4"/>
      <c r="DQB359" s="4"/>
      <c r="DQC359" s="4"/>
      <c r="DQD359" s="4"/>
      <c r="DQE359" s="4"/>
      <c r="DQF359" s="4"/>
      <c r="DQG359" s="4"/>
      <c r="DQH359" s="4"/>
      <c r="DQI359" s="4"/>
      <c r="DQJ359" s="4"/>
      <c r="DQK359" s="4"/>
      <c r="DQL359" s="4"/>
      <c r="DQM359" s="4"/>
      <c r="DQN359" s="4"/>
      <c r="DQO359" s="4"/>
      <c r="DQP359" s="4"/>
      <c r="DQQ359" s="4"/>
      <c r="DQR359" s="4"/>
      <c r="DQS359" s="4"/>
      <c r="DQT359" s="4"/>
      <c r="DQU359" s="4"/>
      <c r="DQV359" s="4"/>
      <c r="DQW359" s="4"/>
      <c r="DQX359" s="4"/>
      <c r="DQY359" s="4"/>
      <c r="DQZ359" s="4"/>
      <c r="DRA359" s="4"/>
      <c r="DRB359" s="4"/>
      <c r="DRC359" s="4"/>
      <c r="DRD359" s="4"/>
      <c r="DRE359" s="4"/>
      <c r="DRF359" s="4"/>
      <c r="DRG359" s="4"/>
      <c r="DRH359" s="4"/>
      <c r="DRI359" s="4"/>
      <c r="DRJ359" s="4"/>
      <c r="DRK359" s="4"/>
      <c r="DRL359" s="4"/>
      <c r="DRM359" s="4"/>
      <c r="DRN359" s="4"/>
      <c r="DRO359" s="4"/>
      <c r="DRP359" s="4"/>
      <c r="DRQ359" s="4"/>
      <c r="DRR359" s="4"/>
      <c r="DRS359" s="4"/>
      <c r="DRT359" s="4"/>
      <c r="DRU359" s="4"/>
      <c r="DRV359" s="4"/>
      <c r="DRW359" s="4"/>
      <c r="DRX359" s="4"/>
      <c r="DRY359" s="4"/>
      <c r="DRZ359" s="4"/>
      <c r="DSA359" s="4"/>
      <c r="DSB359" s="4"/>
      <c r="DSC359" s="4"/>
      <c r="DSD359" s="4"/>
      <c r="DSE359" s="4"/>
      <c r="DSF359" s="4"/>
      <c r="DSG359" s="4"/>
      <c r="DSH359" s="4"/>
      <c r="DSI359" s="4"/>
      <c r="DSJ359" s="4"/>
      <c r="DSK359" s="4"/>
      <c r="DSL359" s="4"/>
      <c r="DSM359" s="4"/>
      <c r="DSN359" s="4"/>
      <c r="DSO359" s="4"/>
      <c r="DSP359" s="4"/>
      <c r="DSQ359" s="4"/>
      <c r="DSR359" s="4"/>
      <c r="DSS359" s="4"/>
      <c r="DST359" s="4"/>
      <c r="DSU359" s="4"/>
      <c r="DSV359" s="4"/>
      <c r="DSW359" s="4"/>
      <c r="DSX359" s="4"/>
      <c r="DSY359" s="4"/>
      <c r="DSZ359" s="4"/>
      <c r="DTA359" s="4"/>
      <c r="DTB359" s="4"/>
      <c r="DTC359" s="4"/>
      <c r="DTD359" s="4"/>
      <c r="DTE359" s="4"/>
      <c r="DTF359" s="4"/>
      <c r="DTG359" s="4"/>
      <c r="DTH359" s="4"/>
      <c r="DTI359" s="4"/>
      <c r="DTJ359" s="4"/>
      <c r="DTK359" s="4"/>
      <c r="DTL359" s="4"/>
      <c r="DTM359" s="4"/>
      <c r="DTN359" s="4"/>
      <c r="DTO359" s="4"/>
      <c r="DTP359" s="4"/>
      <c r="DTQ359" s="4"/>
      <c r="DTR359" s="4"/>
      <c r="DTS359" s="4"/>
      <c r="DTT359" s="4"/>
      <c r="DTU359" s="4"/>
      <c r="DTV359" s="4"/>
      <c r="DTW359" s="4"/>
      <c r="DTX359" s="4"/>
      <c r="DTY359" s="4"/>
      <c r="DTZ359" s="4"/>
      <c r="DUA359" s="4"/>
      <c r="DUB359" s="4"/>
      <c r="DUC359" s="4"/>
      <c r="DUD359" s="4"/>
      <c r="DUE359" s="4"/>
      <c r="DUF359" s="4"/>
      <c r="DUG359" s="4"/>
      <c r="DUH359" s="4"/>
      <c r="DUI359" s="4"/>
      <c r="DUJ359" s="4"/>
      <c r="DUK359" s="4"/>
      <c r="DUL359" s="4"/>
      <c r="DUM359" s="4"/>
      <c r="DUN359" s="4"/>
      <c r="DUO359" s="4"/>
      <c r="DUP359" s="4"/>
      <c r="DUQ359" s="4"/>
      <c r="DUR359" s="4"/>
      <c r="DUS359" s="4"/>
      <c r="DUT359" s="4"/>
      <c r="DUU359" s="4"/>
      <c r="DUV359" s="4"/>
      <c r="DUW359" s="4"/>
      <c r="DUX359" s="4"/>
      <c r="DUY359" s="4"/>
      <c r="DUZ359" s="4"/>
      <c r="DVA359" s="4"/>
      <c r="DVB359" s="4"/>
      <c r="DVC359" s="4"/>
      <c r="DVD359" s="4"/>
      <c r="DVE359" s="4"/>
      <c r="DVF359" s="4"/>
      <c r="DVG359" s="4"/>
      <c r="DVH359" s="4"/>
      <c r="DVI359" s="4"/>
      <c r="DVJ359" s="4"/>
      <c r="DVK359" s="4"/>
      <c r="DVL359" s="4"/>
      <c r="DVM359" s="4"/>
      <c r="DVN359" s="4"/>
      <c r="DVO359" s="4"/>
      <c r="DVP359" s="4"/>
      <c r="DVQ359" s="4"/>
      <c r="DVR359" s="4"/>
      <c r="DVS359" s="4"/>
      <c r="DVT359" s="4"/>
      <c r="DVU359" s="4"/>
      <c r="DVV359" s="4"/>
      <c r="DVW359" s="4"/>
      <c r="DVX359" s="4"/>
      <c r="DVY359" s="4"/>
      <c r="DVZ359" s="4"/>
      <c r="DWA359" s="4"/>
      <c r="DWB359" s="4"/>
      <c r="DWC359" s="4"/>
      <c r="DWD359" s="4"/>
      <c r="DWE359" s="4"/>
      <c r="DWF359" s="4"/>
      <c r="DWG359" s="4"/>
      <c r="DWH359" s="4"/>
      <c r="DWI359" s="4"/>
      <c r="DWJ359" s="4"/>
      <c r="DWK359" s="4"/>
      <c r="DWL359" s="4"/>
      <c r="DWM359" s="4"/>
      <c r="DWN359" s="4"/>
      <c r="DWO359" s="4"/>
      <c r="DWP359" s="4"/>
      <c r="DWQ359" s="4"/>
      <c r="DWR359" s="4"/>
      <c r="DWS359" s="4"/>
      <c r="DWT359" s="4"/>
      <c r="DWU359" s="4"/>
      <c r="DWV359" s="4"/>
      <c r="DWW359" s="4"/>
      <c r="DWX359" s="4"/>
      <c r="DWY359" s="4"/>
      <c r="DWZ359" s="4"/>
      <c r="DXA359" s="4"/>
      <c r="DXB359" s="4"/>
      <c r="DXC359" s="4"/>
      <c r="DXD359" s="4"/>
      <c r="DXE359" s="4"/>
      <c r="DXF359" s="4"/>
      <c r="DXG359" s="4"/>
      <c r="DXH359" s="4"/>
      <c r="DXI359" s="4"/>
      <c r="DXJ359" s="4"/>
      <c r="DXK359" s="4"/>
      <c r="DXL359" s="4"/>
      <c r="DXM359" s="4"/>
      <c r="DXN359" s="4"/>
      <c r="DXO359" s="4"/>
      <c r="DXP359" s="4"/>
      <c r="DXQ359" s="4"/>
      <c r="DXR359" s="4"/>
      <c r="DXS359" s="4"/>
      <c r="DXT359" s="4"/>
      <c r="DXU359" s="4"/>
      <c r="DXV359" s="4"/>
      <c r="DXW359" s="4"/>
      <c r="DXX359" s="4"/>
      <c r="DXY359" s="4"/>
      <c r="DXZ359" s="4"/>
      <c r="DYA359" s="4"/>
      <c r="DYB359" s="4"/>
      <c r="DYC359" s="4"/>
      <c r="DYD359" s="4"/>
      <c r="DYE359" s="4"/>
      <c r="DYF359" s="4"/>
      <c r="DYG359" s="4"/>
      <c r="DYH359" s="4"/>
      <c r="DYI359" s="4"/>
      <c r="DYJ359" s="4"/>
      <c r="DYK359" s="4"/>
      <c r="DYL359" s="4"/>
      <c r="DYM359" s="4"/>
      <c r="DYN359" s="4"/>
      <c r="DYO359" s="4"/>
      <c r="DYP359" s="4"/>
      <c r="DYQ359" s="4"/>
      <c r="DYR359" s="4"/>
      <c r="DYS359" s="4"/>
      <c r="DYT359" s="4"/>
      <c r="DYU359" s="4"/>
      <c r="DYV359" s="4"/>
      <c r="DYW359" s="4"/>
      <c r="DYX359" s="4"/>
      <c r="DYY359" s="4"/>
      <c r="DYZ359" s="4"/>
      <c r="DZA359" s="4"/>
      <c r="DZB359" s="4"/>
      <c r="DZC359" s="4"/>
      <c r="DZD359" s="4"/>
      <c r="DZE359" s="4"/>
      <c r="DZF359" s="4"/>
      <c r="DZG359" s="4"/>
      <c r="DZH359" s="4"/>
      <c r="DZI359" s="4"/>
      <c r="DZJ359" s="4"/>
      <c r="DZK359" s="4"/>
      <c r="DZL359" s="4"/>
      <c r="DZM359" s="4"/>
      <c r="DZN359" s="4"/>
      <c r="DZO359" s="4"/>
      <c r="DZP359" s="4"/>
      <c r="DZQ359" s="4"/>
      <c r="DZR359" s="4"/>
      <c r="DZS359" s="4"/>
      <c r="DZT359" s="4"/>
      <c r="DZU359" s="4"/>
      <c r="DZV359" s="4"/>
      <c r="DZW359" s="4"/>
      <c r="DZX359" s="4"/>
      <c r="DZY359" s="4"/>
      <c r="DZZ359" s="4"/>
      <c r="EAA359" s="4"/>
      <c r="EAB359" s="4"/>
      <c r="EAC359" s="4"/>
      <c r="EAD359" s="4"/>
      <c r="EAE359" s="4"/>
      <c r="EAF359" s="4"/>
      <c r="EAG359" s="4"/>
      <c r="EAH359" s="4"/>
      <c r="EAI359" s="4"/>
      <c r="EAJ359" s="4"/>
      <c r="EAK359" s="4"/>
      <c r="EAL359" s="4"/>
      <c r="EAM359" s="4"/>
      <c r="EAN359" s="4"/>
      <c r="EAO359" s="4"/>
      <c r="EAP359" s="4"/>
      <c r="EAQ359" s="4"/>
      <c r="EAR359" s="4"/>
      <c r="EAS359" s="4"/>
      <c r="EAT359" s="4"/>
      <c r="EAU359" s="4"/>
      <c r="EAV359" s="4"/>
      <c r="EAW359" s="4"/>
      <c r="EAX359" s="4"/>
      <c r="EAY359" s="4"/>
      <c r="EAZ359" s="4"/>
      <c r="EBA359" s="4"/>
      <c r="EBB359" s="4"/>
      <c r="EBC359" s="4"/>
      <c r="EBD359" s="4"/>
      <c r="EBE359" s="4"/>
      <c r="EBF359" s="4"/>
      <c r="EBG359" s="4"/>
      <c r="EBH359" s="4"/>
      <c r="EBI359" s="4"/>
      <c r="EBJ359" s="4"/>
      <c r="EBK359" s="4"/>
      <c r="EBL359" s="4"/>
      <c r="EBM359" s="4"/>
      <c r="EBN359" s="4"/>
      <c r="EBO359" s="4"/>
      <c r="EBP359" s="4"/>
      <c r="EBQ359" s="4"/>
      <c r="EBR359" s="4"/>
      <c r="EBS359" s="4"/>
      <c r="EBT359" s="4"/>
      <c r="EBU359" s="4"/>
      <c r="EBV359" s="4"/>
      <c r="EBW359" s="4"/>
      <c r="EBX359" s="4"/>
      <c r="EBY359" s="4"/>
      <c r="EBZ359" s="4"/>
      <c r="ECA359" s="4"/>
      <c r="ECB359" s="4"/>
      <c r="ECC359" s="4"/>
      <c r="ECD359" s="4"/>
      <c r="ECE359" s="4"/>
      <c r="ECF359" s="4"/>
      <c r="ECG359" s="4"/>
      <c r="ECH359" s="4"/>
      <c r="ECI359" s="4"/>
      <c r="ECJ359" s="4"/>
      <c r="ECK359" s="4"/>
      <c r="ECL359" s="4"/>
      <c r="ECM359" s="4"/>
      <c r="ECN359" s="4"/>
      <c r="ECO359" s="4"/>
      <c r="ECP359" s="4"/>
      <c r="ECQ359" s="4"/>
      <c r="ECR359" s="4"/>
      <c r="ECS359" s="4"/>
      <c r="ECT359" s="4"/>
      <c r="ECU359" s="4"/>
      <c r="ECV359" s="4"/>
      <c r="ECW359" s="4"/>
      <c r="ECX359" s="4"/>
      <c r="ECY359" s="4"/>
      <c r="ECZ359" s="4"/>
      <c r="EDA359" s="4"/>
      <c r="EDB359" s="4"/>
      <c r="EDC359" s="4"/>
      <c r="EDD359" s="4"/>
      <c r="EDE359" s="4"/>
      <c r="EDF359" s="4"/>
      <c r="EDG359" s="4"/>
      <c r="EDH359" s="4"/>
      <c r="EDI359" s="4"/>
      <c r="EDJ359" s="4"/>
      <c r="EDK359" s="4"/>
      <c r="EDL359" s="4"/>
      <c r="EDM359" s="4"/>
      <c r="EDN359" s="4"/>
      <c r="EDO359" s="4"/>
      <c r="EDP359" s="4"/>
      <c r="EDQ359" s="4"/>
      <c r="EDR359" s="4"/>
      <c r="EDS359" s="4"/>
      <c r="EDT359" s="4"/>
      <c r="EDU359" s="4"/>
      <c r="EDV359" s="4"/>
      <c r="EDW359" s="4"/>
      <c r="EDX359" s="4"/>
      <c r="EDY359" s="4"/>
      <c r="EDZ359" s="4"/>
      <c r="EEA359" s="4"/>
      <c r="EEB359" s="4"/>
      <c r="EEC359" s="4"/>
      <c r="EED359" s="4"/>
      <c r="EEE359" s="4"/>
      <c r="EEF359" s="4"/>
      <c r="EEG359" s="4"/>
      <c r="EEH359" s="4"/>
      <c r="EEI359" s="4"/>
      <c r="EEJ359" s="4"/>
      <c r="EEK359" s="4"/>
      <c r="EEL359" s="4"/>
      <c r="EEM359" s="4"/>
      <c r="EEN359" s="4"/>
      <c r="EEO359" s="4"/>
      <c r="EEP359" s="4"/>
      <c r="EEQ359" s="4"/>
      <c r="EER359" s="4"/>
      <c r="EES359" s="4"/>
      <c r="EET359" s="4"/>
      <c r="EEU359" s="4"/>
      <c r="EEV359" s="4"/>
      <c r="EEW359" s="4"/>
      <c r="EEX359" s="4"/>
      <c r="EEY359" s="4"/>
      <c r="EEZ359" s="4"/>
      <c r="EFA359" s="4"/>
      <c r="EFB359" s="4"/>
      <c r="EFC359" s="4"/>
      <c r="EFD359" s="4"/>
      <c r="EFE359" s="4"/>
      <c r="EFF359" s="4"/>
      <c r="EFG359" s="4"/>
      <c r="EFH359" s="4"/>
      <c r="EFI359" s="4"/>
      <c r="EFJ359" s="4"/>
      <c r="EFK359" s="4"/>
      <c r="EFL359" s="4"/>
      <c r="EFM359" s="4"/>
      <c r="EFN359" s="4"/>
      <c r="EFO359" s="4"/>
      <c r="EFP359" s="4"/>
      <c r="EFQ359" s="4"/>
      <c r="EFR359" s="4"/>
      <c r="EFS359" s="4"/>
      <c r="EFT359" s="4"/>
      <c r="EFU359" s="4"/>
      <c r="EFV359" s="4"/>
      <c r="EFW359" s="4"/>
      <c r="EFX359" s="4"/>
      <c r="EFY359" s="4"/>
      <c r="EFZ359" s="4"/>
      <c r="EGA359" s="4"/>
      <c r="EGB359" s="4"/>
      <c r="EGC359" s="4"/>
      <c r="EGD359" s="4"/>
      <c r="EGE359" s="4"/>
      <c r="EGF359" s="4"/>
      <c r="EGG359" s="4"/>
      <c r="EGH359" s="4"/>
      <c r="EGI359" s="4"/>
      <c r="EGJ359" s="4"/>
      <c r="EGK359" s="4"/>
      <c r="EGL359" s="4"/>
      <c r="EGM359" s="4"/>
      <c r="EGN359" s="4"/>
      <c r="EGO359" s="4"/>
      <c r="EGP359" s="4"/>
      <c r="EGQ359" s="4"/>
      <c r="EGR359" s="4"/>
      <c r="EGS359" s="4"/>
      <c r="EGT359" s="4"/>
      <c r="EGU359" s="4"/>
      <c r="EGV359" s="4"/>
      <c r="EGW359" s="4"/>
      <c r="EGX359" s="4"/>
      <c r="EGY359" s="4"/>
      <c r="EGZ359" s="4"/>
      <c r="EHA359" s="4"/>
      <c r="EHB359" s="4"/>
      <c r="EHC359" s="4"/>
      <c r="EHD359" s="4"/>
      <c r="EHE359" s="4"/>
      <c r="EHF359" s="4"/>
      <c r="EHG359" s="4"/>
      <c r="EHH359" s="4"/>
      <c r="EHI359" s="4"/>
      <c r="EHJ359" s="4"/>
      <c r="EHK359" s="4"/>
      <c r="EHL359" s="4"/>
      <c r="EHM359" s="4"/>
      <c r="EHN359" s="4"/>
      <c r="EHO359" s="4"/>
      <c r="EHP359" s="4"/>
      <c r="EHQ359" s="4"/>
      <c r="EHR359" s="4"/>
      <c r="EHS359" s="4"/>
      <c r="EHT359" s="4"/>
      <c r="EHU359" s="4"/>
      <c r="EHV359" s="4"/>
      <c r="EHW359" s="4"/>
      <c r="EHX359" s="4"/>
      <c r="EHY359" s="4"/>
      <c r="EHZ359" s="4"/>
      <c r="EIA359" s="4"/>
      <c r="EIB359" s="4"/>
      <c r="EIC359" s="4"/>
      <c r="EID359" s="4"/>
      <c r="EIE359" s="4"/>
      <c r="EIF359" s="4"/>
      <c r="EIG359" s="4"/>
      <c r="EIH359" s="4"/>
      <c r="EII359" s="4"/>
      <c r="EIJ359" s="4"/>
      <c r="EIK359" s="4"/>
      <c r="EIL359" s="4"/>
      <c r="EIM359" s="4"/>
      <c r="EIN359" s="4"/>
      <c r="EIO359" s="4"/>
      <c r="EIP359" s="4"/>
      <c r="EIQ359" s="4"/>
      <c r="EIR359" s="4"/>
      <c r="EIS359" s="4"/>
      <c r="EIT359" s="4"/>
      <c r="EIU359" s="4"/>
      <c r="EIV359" s="4"/>
      <c r="EIW359" s="4"/>
      <c r="EIX359" s="4"/>
      <c r="EIY359" s="4"/>
      <c r="EIZ359" s="4"/>
      <c r="EJA359" s="4"/>
      <c r="EJB359" s="4"/>
      <c r="EJC359" s="4"/>
      <c r="EJD359" s="4"/>
      <c r="EJE359" s="4"/>
      <c r="EJF359" s="4"/>
      <c r="EJG359" s="4"/>
      <c r="EJH359" s="4"/>
      <c r="EJI359" s="4"/>
      <c r="EJJ359" s="4"/>
      <c r="EJK359" s="4"/>
      <c r="EJL359" s="4"/>
      <c r="EJM359" s="4"/>
      <c r="EJN359" s="4"/>
      <c r="EJO359" s="4"/>
      <c r="EJP359" s="4"/>
      <c r="EJQ359" s="4"/>
      <c r="EJR359" s="4"/>
      <c r="EJS359" s="4"/>
      <c r="EJT359" s="4"/>
      <c r="EJU359" s="4"/>
      <c r="EJV359" s="4"/>
      <c r="EJW359" s="4"/>
      <c r="EJX359" s="4"/>
      <c r="EJY359" s="4"/>
      <c r="EJZ359" s="4"/>
      <c r="EKA359" s="4"/>
      <c r="EKB359" s="4"/>
      <c r="EKC359" s="4"/>
      <c r="EKD359" s="4"/>
      <c r="EKE359" s="4"/>
      <c r="EKF359" s="4"/>
      <c r="EKG359" s="4"/>
      <c r="EKH359" s="4"/>
      <c r="EKI359" s="4"/>
      <c r="EKJ359" s="4"/>
      <c r="EKK359" s="4"/>
      <c r="EKL359" s="4"/>
      <c r="EKM359" s="4"/>
      <c r="EKN359" s="4"/>
      <c r="EKO359" s="4"/>
      <c r="EKP359" s="4"/>
      <c r="EKQ359" s="4"/>
      <c r="EKR359" s="4"/>
      <c r="EKS359" s="4"/>
      <c r="EKT359" s="4"/>
      <c r="EKU359" s="4"/>
      <c r="EKV359" s="4"/>
      <c r="EKW359" s="4"/>
      <c r="EKX359" s="4"/>
      <c r="EKY359" s="4"/>
      <c r="EKZ359" s="4"/>
      <c r="ELA359" s="4"/>
      <c r="ELB359" s="4"/>
      <c r="ELC359" s="4"/>
      <c r="ELD359" s="4"/>
      <c r="ELE359" s="4"/>
      <c r="ELF359" s="4"/>
      <c r="ELG359" s="4"/>
      <c r="ELH359" s="4"/>
      <c r="ELI359" s="4"/>
      <c r="ELJ359" s="4"/>
      <c r="ELK359" s="4"/>
      <c r="ELL359" s="4"/>
      <c r="ELM359" s="4"/>
      <c r="ELN359" s="4"/>
      <c r="ELO359" s="4"/>
      <c r="ELP359" s="4"/>
      <c r="ELQ359" s="4"/>
      <c r="ELR359" s="4"/>
      <c r="ELS359" s="4"/>
      <c r="ELT359" s="4"/>
      <c r="ELU359" s="4"/>
      <c r="ELV359" s="4"/>
      <c r="ELW359" s="4"/>
      <c r="ELX359" s="4"/>
      <c r="ELY359" s="4"/>
      <c r="ELZ359" s="4"/>
      <c r="EMA359" s="4"/>
      <c r="EMB359" s="4"/>
      <c r="EMC359" s="4"/>
      <c r="EMD359" s="4"/>
      <c r="EME359" s="4"/>
      <c r="EMF359" s="4"/>
      <c r="EMG359" s="4"/>
      <c r="EMH359" s="4"/>
      <c r="EMI359" s="4"/>
      <c r="EMJ359" s="4"/>
      <c r="EMK359" s="4"/>
      <c r="EML359" s="4"/>
      <c r="EMM359" s="4"/>
      <c r="EMN359" s="4"/>
      <c r="EMO359" s="4"/>
      <c r="EMP359" s="4"/>
      <c r="EMQ359" s="4"/>
      <c r="EMR359" s="4"/>
      <c r="EMS359" s="4"/>
      <c r="EMT359" s="4"/>
      <c r="EMU359" s="4"/>
      <c r="EMV359" s="4"/>
      <c r="EMW359" s="4"/>
      <c r="EMX359" s="4"/>
      <c r="EMY359" s="4"/>
      <c r="EMZ359" s="4"/>
      <c r="ENA359" s="4"/>
      <c r="ENB359" s="4"/>
      <c r="ENC359" s="4"/>
      <c r="END359" s="4"/>
      <c r="ENE359" s="4"/>
      <c r="ENF359" s="4"/>
      <c r="ENG359" s="4"/>
      <c r="ENH359" s="4"/>
      <c r="ENI359" s="4"/>
      <c r="ENJ359" s="4"/>
      <c r="ENK359" s="4"/>
      <c r="ENL359" s="4"/>
      <c r="ENM359" s="4"/>
      <c r="ENN359" s="4"/>
      <c r="ENO359" s="4"/>
      <c r="ENP359" s="4"/>
      <c r="ENQ359" s="4"/>
      <c r="ENR359" s="4"/>
      <c r="ENS359" s="4"/>
      <c r="ENT359" s="4"/>
      <c r="ENU359" s="4"/>
      <c r="ENV359" s="4"/>
      <c r="ENW359" s="4"/>
      <c r="ENX359" s="4"/>
      <c r="ENY359" s="4"/>
      <c r="ENZ359" s="4"/>
      <c r="EOA359" s="4"/>
      <c r="EOB359" s="4"/>
      <c r="EOC359" s="4"/>
      <c r="EOD359" s="4"/>
      <c r="EOE359" s="4"/>
      <c r="EOF359" s="4"/>
      <c r="EOG359" s="4"/>
      <c r="EOH359" s="4"/>
      <c r="EOI359" s="4"/>
      <c r="EOJ359" s="4"/>
      <c r="EOK359" s="4"/>
      <c r="EOL359" s="4"/>
      <c r="EOM359" s="4"/>
      <c r="EON359" s="4"/>
      <c r="EOO359" s="4"/>
      <c r="EOP359" s="4"/>
      <c r="EOQ359" s="4"/>
      <c r="EOR359" s="4"/>
      <c r="EOS359" s="4"/>
      <c r="EOT359" s="4"/>
      <c r="EOU359" s="4"/>
      <c r="EOV359" s="4"/>
      <c r="EOW359" s="4"/>
      <c r="EOX359" s="4"/>
      <c r="EOY359" s="4"/>
      <c r="EOZ359" s="4"/>
      <c r="EPA359" s="4"/>
      <c r="EPB359" s="4"/>
      <c r="EPC359" s="4"/>
      <c r="EPD359" s="4"/>
      <c r="EPE359" s="4"/>
      <c r="EPF359" s="4"/>
      <c r="EPG359" s="4"/>
      <c r="EPH359" s="4"/>
      <c r="EPI359" s="4"/>
      <c r="EPJ359" s="4"/>
      <c r="EPK359" s="4"/>
      <c r="EPL359" s="4"/>
      <c r="EPM359" s="4"/>
      <c r="EPN359" s="4"/>
      <c r="EPO359" s="4"/>
      <c r="EPP359" s="4"/>
      <c r="EPQ359" s="4"/>
      <c r="EPR359" s="4"/>
      <c r="EPS359" s="4"/>
      <c r="EPT359" s="4"/>
      <c r="EPU359" s="4"/>
      <c r="EPV359" s="4"/>
      <c r="EPW359" s="4"/>
      <c r="EPX359" s="4"/>
      <c r="EPY359" s="4"/>
      <c r="EPZ359" s="4"/>
      <c r="EQA359" s="4"/>
      <c r="EQB359" s="4"/>
      <c r="EQC359" s="4"/>
      <c r="EQD359" s="4"/>
      <c r="EQE359" s="4"/>
      <c r="EQF359" s="4"/>
      <c r="EQG359" s="4"/>
      <c r="EQH359" s="4"/>
      <c r="EQI359" s="4"/>
      <c r="EQJ359" s="4"/>
      <c r="EQK359" s="4"/>
      <c r="EQL359" s="4"/>
      <c r="EQM359" s="4"/>
      <c r="EQN359" s="4"/>
      <c r="EQO359" s="4"/>
      <c r="EQP359" s="4"/>
      <c r="EQQ359" s="4"/>
      <c r="EQR359" s="4"/>
      <c r="EQS359" s="4"/>
      <c r="EQT359" s="4"/>
      <c r="EQU359" s="4"/>
      <c r="EQV359" s="4"/>
      <c r="EQW359" s="4"/>
      <c r="EQX359" s="4"/>
      <c r="EQY359" s="4"/>
      <c r="EQZ359" s="4"/>
      <c r="ERA359" s="4"/>
      <c r="ERB359" s="4"/>
      <c r="ERC359" s="4"/>
      <c r="ERD359" s="4"/>
      <c r="ERE359" s="4"/>
      <c r="ERF359" s="4"/>
      <c r="ERG359" s="4"/>
      <c r="ERH359" s="4"/>
      <c r="ERI359" s="4"/>
      <c r="ERJ359" s="4"/>
      <c r="ERK359" s="4"/>
      <c r="ERL359" s="4"/>
      <c r="ERM359" s="4"/>
      <c r="ERN359" s="4"/>
      <c r="ERO359" s="4"/>
      <c r="ERP359" s="4"/>
      <c r="ERQ359" s="4"/>
      <c r="ERR359" s="4"/>
      <c r="ERS359" s="4"/>
      <c r="ERT359" s="4"/>
      <c r="ERU359" s="4"/>
      <c r="ERV359" s="4"/>
      <c r="ERW359" s="4"/>
      <c r="ERX359" s="4"/>
      <c r="ERY359" s="4"/>
      <c r="ERZ359" s="4"/>
      <c r="ESA359" s="4"/>
      <c r="ESB359" s="4"/>
      <c r="ESC359" s="4"/>
      <c r="ESD359" s="4"/>
      <c r="ESE359" s="4"/>
      <c r="ESF359" s="4"/>
      <c r="ESG359" s="4"/>
      <c r="ESH359" s="4"/>
      <c r="ESI359" s="4"/>
      <c r="ESJ359" s="4"/>
      <c r="ESK359" s="4"/>
      <c r="ESL359" s="4"/>
      <c r="ESM359" s="4"/>
      <c r="ESN359" s="4"/>
      <c r="ESO359" s="4"/>
      <c r="ESP359" s="4"/>
      <c r="ESQ359" s="4"/>
      <c r="ESR359" s="4"/>
      <c r="ESS359" s="4"/>
      <c r="EST359" s="4"/>
      <c r="ESU359" s="4"/>
      <c r="ESV359" s="4"/>
      <c r="ESW359" s="4"/>
      <c r="ESX359" s="4"/>
      <c r="ESY359" s="4"/>
      <c r="ESZ359" s="4"/>
      <c r="ETA359" s="4"/>
      <c r="ETB359" s="4"/>
      <c r="ETC359" s="4"/>
      <c r="ETD359" s="4"/>
      <c r="ETE359" s="4"/>
      <c r="ETF359" s="4"/>
      <c r="ETG359" s="4"/>
      <c r="ETH359" s="4"/>
      <c r="ETI359" s="4"/>
      <c r="ETJ359" s="4"/>
      <c r="ETK359" s="4"/>
      <c r="ETL359" s="4"/>
      <c r="ETM359" s="4"/>
      <c r="ETN359" s="4"/>
      <c r="ETO359" s="4"/>
      <c r="ETP359" s="4"/>
      <c r="ETQ359" s="4"/>
      <c r="ETR359" s="4"/>
      <c r="ETS359" s="4"/>
      <c r="ETT359" s="4"/>
      <c r="ETU359" s="4"/>
      <c r="ETV359" s="4"/>
      <c r="ETW359" s="4"/>
      <c r="ETX359" s="4"/>
      <c r="ETY359" s="4"/>
      <c r="ETZ359" s="4"/>
      <c r="EUA359" s="4"/>
      <c r="EUB359" s="4"/>
      <c r="EUC359" s="4"/>
      <c r="EUD359" s="4"/>
      <c r="EUE359" s="4"/>
      <c r="EUF359" s="4"/>
      <c r="EUG359" s="4"/>
      <c r="EUH359" s="4"/>
      <c r="EUI359" s="4"/>
      <c r="EUJ359" s="4"/>
      <c r="EUK359" s="4"/>
      <c r="EUL359" s="4"/>
      <c r="EUM359" s="4"/>
      <c r="EUN359" s="4"/>
      <c r="EUO359" s="4"/>
      <c r="EUP359" s="4"/>
      <c r="EUQ359" s="4"/>
      <c r="EUR359" s="4"/>
      <c r="EUS359" s="4"/>
      <c r="EUT359" s="4"/>
      <c r="EUU359" s="4"/>
      <c r="EUV359" s="4"/>
      <c r="EUW359" s="4"/>
      <c r="EUX359" s="4"/>
      <c r="EUY359" s="4"/>
      <c r="EUZ359" s="4"/>
      <c r="EVA359" s="4"/>
      <c r="EVB359" s="4"/>
      <c r="EVC359" s="4"/>
      <c r="EVD359" s="4"/>
      <c r="EVE359" s="4"/>
      <c r="EVF359" s="4"/>
      <c r="EVG359" s="4"/>
      <c r="EVH359" s="4"/>
      <c r="EVI359" s="4"/>
      <c r="EVJ359" s="4"/>
      <c r="EVK359" s="4"/>
      <c r="EVL359" s="4"/>
      <c r="EVM359" s="4"/>
      <c r="EVN359" s="4"/>
      <c r="EVO359" s="4"/>
      <c r="EVP359" s="4"/>
      <c r="EVQ359" s="4"/>
      <c r="EVR359" s="4"/>
      <c r="EVS359" s="4"/>
      <c r="EVT359" s="4"/>
      <c r="EVU359" s="4"/>
      <c r="EVV359" s="4"/>
      <c r="EVW359" s="4"/>
      <c r="EVX359" s="4"/>
      <c r="EVY359" s="4"/>
      <c r="EVZ359" s="4"/>
      <c r="EWA359" s="4"/>
      <c r="EWB359" s="4"/>
      <c r="EWC359" s="4"/>
      <c r="EWD359" s="4"/>
      <c r="EWE359" s="4"/>
      <c r="EWF359" s="4"/>
      <c r="EWG359" s="4"/>
      <c r="EWH359" s="4"/>
      <c r="EWI359" s="4"/>
      <c r="EWJ359" s="4"/>
      <c r="EWK359" s="4"/>
      <c r="EWL359" s="4"/>
      <c r="EWM359" s="4"/>
      <c r="EWN359" s="4"/>
      <c r="EWO359" s="4"/>
      <c r="EWP359" s="4"/>
      <c r="EWQ359" s="4"/>
      <c r="EWR359" s="4"/>
      <c r="EWS359" s="4"/>
      <c r="EWT359" s="4"/>
      <c r="EWU359" s="4"/>
      <c r="EWV359" s="4"/>
      <c r="EWW359" s="4"/>
      <c r="EWX359" s="4"/>
      <c r="EWY359" s="4"/>
      <c r="EWZ359" s="4"/>
      <c r="EXA359" s="4"/>
      <c r="EXB359" s="4"/>
      <c r="EXC359" s="4"/>
      <c r="EXD359" s="4"/>
      <c r="EXE359" s="4"/>
      <c r="EXF359" s="4"/>
      <c r="EXG359" s="4"/>
      <c r="EXH359" s="4"/>
      <c r="EXI359" s="4"/>
      <c r="EXJ359" s="4"/>
      <c r="EXK359" s="4"/>
      <c r="EXL359" s="4"/>
      <c r="EXM359" s="4"/>
      <c r="EXN359" s="4"/>
      <c r="EXO359" s="4"/>
      <c r="EXP359" s="4"/>
      <c r="EXQ359" s="4"/>
      <c r="EXR359" s="4"/>
      <c r="EXS359" s="4"/>
      <c r="EXT359" s="4"/>
      <c r="EXU359" s="4"/>
      <c r="EXV359" s="4"/>
      <c r="EXW359" s="4"/>
      <c r="EXX359" s="4"/>
      <c r="EXY359" s="4"/>
      <c r="EXZ359" s="4"/>
      <c r="EYA359" s="4"/>
      <c r="EYB359" s="4"/>
      <c r="EYC359" s="4"/>
      <c r="EYD359" s="4"/>
      <c r="EYE359" s="4"/>
      <c r="EYF359" s="4"/>
      <c r="EYG359" s="4"/>
      <c r="EYH359" s="4"/>
      <c r="EYI359" s="4"/>
      <c r="EYJ359" s="4"/>
      <c r="EYK359" s="4"/>
      <c r="EYL359" s="4"/>
      <c r="EYM359" s="4"/>
      <c r="EYN359" s="4"/>
      <c r="EYO359" s="4"/>
      <c r="EYP359" s="4"/>
      <c r="EYQ359" s="4"/>
      <c r="EYR359" s="4"/>
      <c r="EYS359" s="4"/>
      <c r="EYT359" s="4"/>
      <c r="EYU359" s="4"/>
      <c r="EYV359" s="4"/>
      <c r="EYW359" s="4"/>
      <c r="EYX359" s="4"/>
      <c r="TOX359" s="2"/>
      <c r="TOY359" s="2"/>
      <c r="TOZ359" s="2"/>
      <c r="TPA359" s="2"/>
      <c r="TPB359" s="2"/>
      <c r="TPC359" s="2"/>
      <c r="TPD359" s="2"/>
      <c r="TPE359" s="2"/>
      <c r="TPF359" s="2"/>
      <c r="TPG359" s="2"/>
      <c r="TPH359" s="2"/>
      <c r="TPI359" s="2"/>
      <c r="TPJ359" s="2"/>
      <c r="TPK359" s="2"/>
      <c r="TPL359" s="2"/>
      <c r="TPM359" s="2"/>
      <c r="TPN359" s="2"/>
      <c r="TPO359" s="2"/>
      <c r="TPP359" s="2"/>
      <c r="TPQ359" s="2"/>
      <c r="TPR359" s="2"/>
      <c r="TPS359" s="2"/>
      <c r="TPT359" s="2"/>
      <c r="TPU359" s="2"/>
      <c r="TPV359" s="2"/>
      <c r="TPW359" s="2"/>
      <c r="TPX359" s="2"/>
      <c r="TPY359" s="2"/>
      <c r="TPZ359" s="2"/>
      <c r="TQA359" s="2"/>
      <c r="TQB359" s="2"/>
      <c r="TQC359" s="2"/>
      <c r="TQD359" s="2"/>
      <c r="TQE359" s="2"/>
      <c r="TQF359" s="2"/>
      <c r="TQG359" s="2"/>
      <c r="TQH359" s="2"/>
      <c r="TQI359" s="2"/>
      <c r="TQJ359" s="2"/>
      <c r="TQK359" s="2"/>
      <c r="TQL359" s="2"/>
      <c r="TQM359" s="2"/>
      <c r="TQN359" s="2"/>
      <c r="TQO359" s="2"/>
      <c r="TQP359" s="2"/>
      <c r="TQQ359" s="2"/>
      <c r="TQR359" s="2"/>
      <c r="TQS359" s="2"/>
      <c r="TQT359" s="2"/>
      <c r="TQU359" s="2"/>
      <c r="TQV359" s="2"/>
      <c r="TQW359" s="2"/>
      <c r="TQX359" s="2"/>
      <c r="TQY359" s="2"/>
      <c r="TQZ359" s="2"/>
      <c r="TRA359" s="2"/>
      <c r="TRB359" s="2"/>
      <c r="TRC359" s="2"/>
      <c r="TRD359" s="2"/>
      <c r="TRE359" s="2"/>
      <c r="TRF359" s="2"/>
      <c r="TRG359" s="2"/>
      <c r="TRH359" s="2"/>
      <c r="TRI359" s="2"/>
      <c r="TRJ359" s="2"/>
      <c r="TRK359" s="2"/>
      <c r="TRL359" s="2"/>
      <c r="TRM359" s="2"/>
      <c r="TRN359" s="2"/>
      <c r="TRO359" s="2"/>
      <c r="TRP359" s="2"/>
      <c r="TRQ359" s="2"/>
      <c r="TRR359" s="2"/>
      <c r="TRS359" s="2"/>
      <c r="TRT359" s="2"/>
      <c r="TRU359" s="2"/>
      <c r="TRV359" s="2"/>
      <c r="TRW359" s="2"/>
      <c r="TRX359" s="2"/>
      <c r="TRY359" s="2"/>
      <c r="TRZ359" s="2"/>
      <c r="TSA359" s="2"/>
      <c r="TSB359" s="2"/>
      <c r="TSC359" s="2"/>
      <c r="TSD359" s="2"/>
      <c r="TSE359" s="2"/>
      <c r="TSF359" s="2"/>
      <c r="TSG359" s="2"/>
      <c r="TSH359" s="2"/>
      <c r="TSI359" s="2"/>
      <c r="TSJ359" s="2"/>
      <c r="TSK359" s="2"/>
      <c r="TSL359" s="2"/>
      <c r="TSM359" s="2"/>
      <c r="TSN359" s="2"/>
      <c r="TSO359" s="2"/>
      <c r="TSP359" s="2"/>
      <c r="TSQ359" s="2"/>
      <c r="TSR359" s="2"/>
      <c r="TSS359" s="2"/>
      <c r="TST359" s="2"/>
      <c r="TSU359" s="2"/>
      <c r="TSV359" s="2"/>
      <c r="TSW359" s="2"/>
      <c r="TSX359" s="2"/>
      <c r="TSY359" s="2"/>
      <c r="TSZ359" s="2"/>
      <c r="TTA359" s="2"/>
      <c r="TTB359" s="2"/>
      <c r="TTC359" s="2"/>
      <c r="TTD359" s="2"/>
      <c r="TTE359" s="2"/>
      <c r="TTF359" s="2"/>
      <c r="TTG359" s="2"/>
      <c r="TTH359" s="2"/>
      <c r="TTI359" s="2"/>
      <c r="TTJ359" s="2"/>
      <c r="TTK359" s="2"/>
      <c r="TTL359" s="2"/>
      <c r="TTM359" s="2"/>
      <c r="TTN359" s="2"/>
      <c r="TTO359" s="2"/>
      <c r="TTP359" s="2"/>
      <c r="TTQ359" s="2"/>
      <c r="TTR359" s="2"/>
      <c r="TTS359" s="2"/>
      <c r="TTT359" s="2"/>
      <c r="TTU359" s="2"/>
      <c r="TTV359" s="2"/>
      <c r="TTW359" s="2"/>
      <c r="TTX359" s="2"/>
      <c r="TTY359" s="2"/>
      <c r="TTZ359" s="2"/>
      <c r="TUA359" s="2"/>
      <c r="TUB359" s="2"/>
      <c r="TUC359" s="2"/>
      <c r="TUD359" s="2"/>
      <c r="TUE359" s="2"/>
      <c r="TUF359" s="2"/>
      <c r="TUG359" s="2"/>
      <c r="TUH359" s="2"/>
      <c r="TUI359" s="2"/>
      <c r="TUJ359" s="2"/>
      <c r="TUK359" s="2"/>
      <c r="TUL359" s="2"/>
      <c r="TUM359" s="2"/>
      <c r="TUN359" s="2"/>
      <c r="TUO359" s="2"/>
      <c r="TUP359" s="2"/>
      <c r="TUQ359" s="2"/>
      <c r="TUR359" s="2"/>
      <c r="TUS359" s="2"/>
      <c r="TUT359" s="2"/>
      <c r="TUU359" s="2"/>
      <c r="TUV359" s="2"/>
      <c r="TUW359" s="2"/>
      <c r="TUX359" s="2"/>
      <c r="TUY359" s="2"/>
      <c r="TUZ359" s="2"/>
      <c r="TVA359" s="2"/>
      <c r="TVB359" s="2"/>
      <c r="TVC359" s="2"/>
      <c r="TVD359" s="2"/>
      <c r="TVE359" s="2"/>
      <c r="TVF359" s="2"/>
      <c r="TVG359" s="2"/>
      <c r="TVH359" s="2"/>
      <c r="TVI359" s="2"/>
      <c r="TVJ359" s="2"/>
      <c r="TVK359" s="2"/>
      <c r="TVL359" s="2"/>
      <c r="TVM359" s="2"/>
      <c r="TVN359" s="2"/>
      <c r="TVO359" s="2"/>
      <c r="TVP359" s="2"/>
      <c r="TVQ359" s="2"/>
      <c r="TVR359" s="2"/>
      <c r="TVS359" s="2"/>
      <c r="TVT359" s="2"/>
      <c r="TVU359" s="2"/>
      <c r="TVV359" s="2"/>
      <c r="TVW359" s="2"/>
      <c r="TVX359" s="2"/>
      <c r="TVY359" s="2"/>
      <c r="TVZ359" s="2"/>
      <c r="TWA359" s="2"/>
      <c r="TWB359" s="2"/>
      <c r="TWC359" s="2"/>
      <c r="TWD359" s="2"/>
      <c r="TWE359" s="2"/>
      <c r="TWF359" s="2"/>
      <c r="TWG359" s="2"/>
      <c r="TWH359" s="2"/>
      <c r="TWI359" s="2"/>
      <c r="TWJ359" s="2"/>
      <c r="TWK359" s="2"/>
      <c r="TWL359" s="2"/>
      <c r="TWM359" s="2"/>
      <c r="TWN359" s="2"/>
      <c r="TWO359" s="2"/>
      <c r="TWP359" s="2"/>
      <c r="TWQ359" s="2"/>
      <c r="TWR359" s="2"/>
      <c r="TWS359" s="2"/>
      <c r="TWT359" s="2"/>
      <c r="TWU359" s="2"/>
      <c r="TWV359" s="2"/>
      <c r="TWW359" s="2"/>
      <c r="TWX359" s="2"/>
      <c r="TWY359" s="2"/>
      <c r="TWZ359" s="2"/>
      <c r="TXA359" s="2"/>
      <c r="TXB359" s="2"/>
      <c r="TXC359" s="2"/>
      <c r="TXD359" s="2"/>
      <c r="TXE359" s="2"/>
      <c r="TXF359" s="2"/>
      <c r="TXG359" s="2"/>
      <c r="TXH359" s="2"/>
      <c r="TXI359" s="2"/>
      <c r="TXJ359" s="2"/>
      <c r="TXK359" s="2"/>
      <c r="TXL359" s="2"/>
      <c r="TXM359" s="2"/>
      <c r="TXN359" s="2"/>
      <c r="TXO359" s="2"/>
      <c r="TXP359" s="2"/>
      <c r="TXQ359" s="2"/>
      <c r="TXR359" s="2"/>
      <c r="TXS359" s="2"/>
      <c r="TXT359" s="2"/>
      <c r="TXU359" s="2"/>
      <c r="TXV359" s="2"/>
      <c r="TXW359" s="2"/>
      <c r="TXX359" s="2"/>
      <c r="TXY359" s="2"/>
      <c r="TXZ359" s="2"/>
      <c r="TYA359" s="2"/>
      <c r="TYB359" s="2"/>
      <c r="TYC359" s="2"/>
      <c r="TYD359" s="2"/>
      <c r="TYE359" s="2"/>
      <c r="TYF359" s="2"/>
      <c r="TYG359" s="2"/>
      <c r="TYH359" s="2"/>
      <c r="TYI359" s="2"/>
      <c r="TYJ359" s="2"/>
      <c r="TYK359" s="2"/>
      <c r="TYL359" s="2"/>
      <c r="TYM359" s="2"/>
      <c r="TYN359" s="2"/>
      <c r="TYO359" s="2"/>
      <c r="TYP359" s="2"/>
      <c r="TYQ359" s="2"/>
      <c r="TYR359" s="2"/>
      <c r="TYS359" s="2"/>
      <c r="TYT359" s="2"/>
      <c r="TYU359" s="2"/>
      <c r="TYV359" s="2"/>
      <c r="TYW359" s="2"/>
      <c r="TYX359" s="2"/>
      <c r="TYY359" s="2"/>
      <c r="TYZ359" s="2"/>
      <c r="TZA359" s="2"/>
      <c r="TZB359" s="2"/>
      <c r="TZC359" s="2"/>
      <c r="TZD359" s="2"/>
      <c r="TZE359" s="2"/>
      <c r="TZF359" s="2"/>
      <c r="TZG359" s="2"/>
      <c r="TZH359" s="2"/>
      <c r="TZI359" s="2"/>
      <c r="TZJ359" s="2"/>
      <c r="TZK359" s="2"/>
      <c r="TZL359" s="2"/>
      <c r="TZM359" s="2"/>
      <c r="TZN359" s="2"/>
      <c r="TZO359" s="2"/>
      <c r="TZP359" s="2"/>
      <c r="TZQ359" s="2"/>
      <c r="TZR359" s="2"/>
      <c r="TZS359" s="2"/>
      <c r="TZT359" s="2"/>
      <c r="TZU359" s="2"/>
      <c r="TZV359" s="2"/>
      <c r="TZW359" s="2"/>
      <c r="TZX359" s="2"/>
      <c r="TZY359" s="2"/>
      <c r="TZZ359" s="2"/>
      <c r="UAA359" s="2"/>
      <c r="UAB359" s="2"/>
      <c r="UAC359" s="2"/>
      <c r="UAD359" s="2"/>
      <c r="UAE359" s="2"/>
      <c r="UAF359" s="2"/>
      <c r="UAG359" s="2"/>
      <c r="UAH359" s="2"/>
      <c r="UAI359" s="2"/>
      <c r="UAJ359" s="2"/>
      <c r="UAK359" s="2"/>
      <c r="UAL359" s="2"/>
      <c r="UAM359" s="2"/>
      <c r="UAN359" s="2"/>
      <c r="UAO359" s="2"/>
      <c r="UAP359" s="2"/>
      <c r="UAQ359" s="2"/>
      <c r="UAR359" s="2"/>
      <c r="UAS359" s="2"/>
      <c r="UAT359" s="2"/>
      <c r="UAU359" s="2"/>
      <c r="UAV359" s="2"/>
      <c r="UAW359" s="2"/>
      <c r="UAX359" s="2"/>
      <c r="UAY359" s="2"/>
      <c r="UAZ359" s="2"/>
      <c r="UBA359" s="2"/>
      <c r="UBB359" s="2"/>
      <c r="UBC359" s="2"/>
      <c r="UBD359" s="2"/>
      <c r="UBE359" s="2"/>
      <c r="UBF359" s="2"/>
      <c r="UBG359" s="2"/>
      <c r="UBH359" s="2"/>
      <c r="UBI359" s="2"/>
      <c r="UBJ359" s="2"/>
      <c r="UBK359" s="2"/>
      <c r="UBL359" s="2"/>
      <c r="UBM359" s="2"/>
      <c r="UBN359" s="2"/>
      <c r="UBO359" s="2"/>
      <c r="UBP359" s="2"/>
      <c r="UBQ359" s="2"/>
      <c r="UBR359" s="2"/>
      <c r="UBS359" s="2"/>
      <c r="UBT359" s="2"/>
      <c r="UBU359" s="2"/>
      <c r="UBV359" s="2"/>
      <c r="UBW359" s="2"/>
      <c r="UBX359" s="2"/>
      <c r="UBY359" s="2"/>
      <c r="UBZ359" s="2"/>
      <c r="UCA359" s="2"/>
      <c r="UCB359" s="2"/>
      <c r="UCC359" s="2"/>
      <c r="UCD359" s="2"/>
      <c r="UCE359" s="2"/>
      <c r="UCF359" s="2"/>
      <c r="UCG359" s="2"/>
      <c r="UCH359" s="2"/>
      <c r="UCI359" s="2"/>
      <c r="UCJ359" s="2"/>
      <c r="UCK359" s="2"/>
      <c r="UCL359" s="2"/>
      <c r="UCM359" s="2"/>
      <c r="UCN359" s="2"/>
      <c r="UCO359" s="2"/>
      <c r="UCP359" s="2"/>
      <c r="UCQ359" s="2"/>
      <c r="UCR359" s="2"/>
      <c r="UCS359" s="2"/>
      <c r="UCT359" s="2"/>
      <c r="UCU359" s="2"/>
      <c r="UCV359" s="2"/>
      <c r="UCW359" s="2"/>
      <c r="UCX359" s="2"/>
      <c r="UCY359" s="2"/>
      <c r="UCZ359" s="2"/>
      <c r="UDA359" s="2"/>
      <c r="UDB359" s="2"/>
      <c r="UDC359" s="2"/>
      <c r="UDD359" s="2"/>
      <c r="UDE359" s="2"/>
      <c r="UDF359" s="2"/>
      <c r="UDG359" s="2"/>
      <c r="UDH359" s="2"/>
      <c r="UDI359" s="2"/>
      <c r="UDJ359" s="2"/>
      <c r="UDK359" s="2"/>
      <c r="UDL359" s="2"/>
      <c r="UDM359" s="2"/>
      <c r="UDN359" s="2"/>
      <c r="UDO359" s="2"/>
      <c r="UDP359" s="2"/>
      <c r="UDQ359" s="2"/>
      <c r="UDR359" s="2"/>
      <c r="UDS359" s="2"/>
      <c r="UDT359" s="2"/>
      <c r="UDU359" s="2"/>
      <c r="UDV359" s="2"/>
      <c r="UDW359" s="2"/>
      <c r="UDX359" s="2"/>
      <c r="UDY359" s="2"/>
      <c r="UDZ359" s="2"/>
      <c r="UEA359" s="2"/>
      <c r="UEB359" s="2"/>
      <c r="UEC359" s="2"/>
      <c r="UED359" s="2"/>
      <c r="UEE359" s="2"/>
      <c r="UEF359" s="2"/>
      <c r="UEG359" s="2"/>
      <c r="UEH359" s="2"/>
      <c r="UEI359" s="2"/>
      <c r="UEJ359" s="2"/>
      <c r="UEK359" s="2"/>
      <c r="UEL359" s="2"/>
      <c r="UEM359" s="2"/>
      <c r="UEN359" s="2"/>
      <c r="UEO359" s="2"/>
      <c r="UEP359" s="2"/>
      <c r="UEQ359" s="2"/>
      <c r="UER359" s="2"/>
      <c r="UES359" s="2"/>
      <c r="UET359" s="2"/>
      <c r="UEU359" s="2"/>
      <c r="UEV359" s="2"/>
      <c r="UEW359" s="2"/>
      <c r="UEX359" s="2"/>
      <c r="UEY359" s="2"/>
      <c r="UEZ359" s="2"/>
      <c r="UFA359" s="2"/>
      <c r="UFB359" s="2"/>
      <c r="UFC359" s="2"/>
      <c r="UFD359" s="2"/>
      <c r="UFE359" s="2"/>
      <c r="UFF359" s="2"/>
      <c r="UFG359" s="2"/>
      <c r="UFH359" s="2"/>
      <c r="UFI359" s="2"/>
      <c r="UFJ359" s="2"/>
      <c r="UFK359" s="2"/>
      <c r="UFL359" s="2"/>
      <c r="UFM359" s="2"/>
      <c r="UFN359" s="43"/>
      <c r="UFO359" s="4"/>
      <c r="UFP359" s="4"/>
      <c r="UFQ359" s="4"/>
      <c r="UFR359" s="4"/>
      <c r="UFS359" s="4"/>
      <c r="UFT359" s="4"/>
      <c r="UFU359" s="4"/>
      <c r="UFV359" s="4"/>
      <c r="UFW359" s="4"/>
      <c r="UFX359" s="4"/>
      <c r="UFY359" s="4"/>
      <c r="UFZ359" s="4"/>
      <c r="UGA359" s="4"/>
      <c r="UGB359" s="4"/>
      <c r="UGC359" s="4"/>
      <c r="UGD359" s="4"/>
      <c r="UGE359" s="4"/>
      <c r="UGF359" s="4"/>
      <c r="UGG359" s="4"/>
      <c r="UGH359" s="4"/>
      <c r="UGI359" s="4"/>
      <c r="UGJ359" s="4"/>
      <c r="UGK359" s="4"/>
      <c r="UGL359" s="4"/>
      <c r="UGM359" s="4"/>
      <c r="UGN359" s="4"/>
      <c r="UGO359" s="4"/>
      <c r="UGP359" s="4"/>
      <c r="UGQ359" s="4"/>
      <c r="UGR359" s="4"/>
      <c r="UGS359" s="4"/>
      <c r="UGT359" s="4"/>
      <c r="UGU359" s="4"/>
      <c r="UGV359" s="4"/>
      <c r="UGW359" s="4"/>
      <c r="UGX359" s="4"/>
      <c r="UGY359" s="4"/>
      <c r="UGZ359" s="4"/>
      <c r="UHA359" s="4"/>
      <c r="UHB359" s="4"/>
      <c r="UHC359" s="4"/>
      <c r="UHD359" s="4"/>
      <c r="UHE359" s="4"/>
      <c r="UHF359" s="4"/>
      <c r="UHG359" s="4"/>
      <c r="UHH359" s="4"/>
      <c r="UHI359" s="4"/>
      <c r="UHJ359" s="4"/>
      <c r="UHK359" s="4"/>
      <c r="UHL359" s="4"/>
      <c r="UHM359" s="4"/>
      <c r="UHN359" s="4"/>
      <c r="UHO359" s="4"/>
      <c r="UHP359" s="4"/>
      <c r="UHQ359" s="4"/>
      <c r="UHR359" s="4"/>
      <c r="UHS359" s="4"/>
      <c r="UHT359" s="4"/>
      <c r="UHU359" s="4"/>
      <c r="UHV359" s="4"/>
      <c r="UHW359" s="4"/>
      <c r="UHX359" s="4"/>
      <c r="UHY359" s="4"/>
      <c r="UHZ359" s="4"/>
      <c r="UIA359" s="4"/>
      <c r="UIB359" s="4"/>
      <c r="UIC359" s="4"/>
      <c r="UID359" s="4"/>
      <c r="UIE359" s="4"/>
      <c r="UIF359" s="4"/>
      <c r="UIG359" s="4"/>
      <c r="UIH359" s="4"/>
      <c r="UII359" s="4"/>
      <c r="UIJ359" s="4"/>
      <c r="UIK359" s="4"/>
      <c r="UIL359" s="4"/>
      <c r="UIM359" s="4"/>
      <c r="UIN359" s="4"/>
      <c r="UIO359" s="4"/>
      <c r="UIP359" s="4"/>
      <c r="UIQ359" s="4"/>
      <c r="UIR359" s="4"/>
      <c r="UIS359" s="4"/>
      <c r="UIT359" s="4"/>
      <c r="UIU359" s="4"/>
      <c r="UIV359" s="4"/>
      <c r="UIW359" s="4"/>
      <c r="UIX359" s="4"/>
      <c r="UIY359" s="4"/>
      <c r="UIZ359" s="4"/>
      <c r="UJA359" s="4"/>
      <c r="UJB359" s="4"/>
      <c r="UJC359" s="4"/>
      <c r="UJD359" s="4"/>
      <c r="UJE359" s="4"/>
      <c r="UJF359" s="4"/>
      <c r="UJG359" s="4"/>
      <c r="UJH359" s="4"/>
      <c r="UJI359" s="4"/>
      <c r="UJJ359" s="4"/>
      <c r="UJK359" s="4"/>
      <c r="UJL359" s="4"/>
      <c r="UJM359" s="4"/>
      <c r="UJN359" s="4"/>
      <c r="UJO359" s="4"/>
      <c r="UJP359" s="4"/>
      <c r="UJQ359" s="4"/>
      <c r="UJR359" s="4"/>
      <c r="UJS359" s="4"/>
      <c r="UJT359" s="4"/>
      <c r="UJU359" s="4"/>
      <c r="UJV359" s="4"/>
      <c r="UJW359" s="4"/>
      <c r="UJX359" s="4"/>
      <c r="UJY359" s="4"/>
      <c r="UJZ359" s="4"/>
      <c r="UKA359" s="4"/>
      <c r="UKB359" s="4"/>
      <c r="UKC359" s="4"/>
      <c r="UKD359" s="4"/>
      <c r="UKE359" s="4"/>
      <c r="UKF359" s="4"/>
      <c r="UKG359" s="4"/>
      <c r="UKH359" s="4"/>
      <c r="UKI359" s="4"/>
      <c r="UKJ359" s="4"/>
      <c r="UKK359" s="4"/>
      <c r="UKL359" s="4"/>
      <c r="UKM359" s="4"/>
      <c r="UKN359" s="4"/>
      <c r="UKO359" s="4"/>
      <c r="UKP359" s="4"/>
      <c r="UKQ359" s="4"/>
      <c r="UKR359" s="4"/>
      <c r="UKS359" s="4"/>
      <c r="UKT359" s="4"/>
      <c r="UKU359" s="4"/>
      <c r="UKV359" s="4"/>
      <c r="UKW359" s="4"/>
      <c r="UKX359" s="4"/>
      <c r="UKY359" s="4"/>
      <c r="UKZ359" s="4"/>
      <c r="ULA359" s="4"/>
      <c r="ULB359" s="4"/>
      <c r="ULC359" s="4"/>
      <c r="ULD359" s="4"/>
      <c r="ULE359" s="4"/>
      <c r="ULF359" s="4"/>
      <c r="ULG359" s="4"/>
      <c r="ULH359" s="4"/>
      <c r="ULI359" s="4"/>
      <c r="ULJ359" s="4"/>
      <c r="ULK359" s="4"/>
      <c r="ULL359" s="4"/>
      <c r="ULM359" s="4"/>
      <c r="ULN359" s="4"/>
      <c r="ULO359" s="4"/>
      <c r="ULP359" s="4"/>
      <c r="ULQ359" s="4"/>
      <c r="ULR359" s="4"/>
      <c r="ULS359" s="4"/>
      <c r="ULT359" s="4"/>
      <c r="ULU359" s="4"/>
      <c r="ULV359" s="4"/>
      <c r="ULW359" s="4"/>
      <c r="ULX359" s="4"/>
      <c r="ULY359" s="4"/>
      <c r="ULZ359" s="4"/>
      <c r="UMA359" s="4"/>
      <c r="UMB359" s="4"/>
      <c r="UMC359" s="4"/>
      <c r="UMD359" s="4"/>
      <c r="UME359" s="4"/>
      <c r="UMF359" s="4"/>
      <c r="UMG359" s="4"/>
      <c r="UMH359" s="4"/>
      <c r="UMI359" s="4"/>
      <c r="UMJ359" s="4"/>
      <c r="UMK359" s="4"/>
      <c r="UML359" s="4"/>
      <c r="UMM359" s="4"/>
      <c r="UMN359" s="4"/>
      <c r="UMO359" s="4"/>
      <c r="UMP359" s="4"/>
      <c r="UMQ359" s="4"/>
      <c r="UMR359" s="4"/>
      <c r="UMS359" s="4"/>
      <c r="UMT359" s="4"/>
      <c r="UMU359" s="4"/>
      <c r="UMV359" s="4"/>
      <c r="UMW359" s="4"/>
      <c r="UMX359" s="4"/>
      <c r="UMY359" s="4"/>
      <c r="UMZ359" s="4"/>
      <c r="UNA359" s="4"/>
      <c r="UNB359" s="4"/>
      <c r="UNC359" s="4"/>
      <c r="UND359" s="4"/>
      <c r="UNE359" s="4"/>
      <c r="UNF359" s="4"/>
      <c r="UNG359" s="4"/>
      <c r="UNH359" s="4"/>
      <c r="UNI359" s="4"/>
      <c r="UNJ359" s="4"/>
      <c r="UNK359" s="4"/>
      <c r="UNL359" s="4"/>
      <c r="UNM359" s="4"/>
      <c r="UNN359" s="4"/>
      <c r="UNO359" s="4"/>
      <c r="UNP359" s="4"/>
      <c r="UNQ359" s="4"/>
      <c r="UNR359" s="4"/>
      <c r="UNS359" s="4"/>
      <c r="UNT359" s="4"/>
      <c r="UNU359" s="4"/>
      <c r="UNV359" s="4"/>
      <c r="UNW359" s="4"/>
      <c r="UNX359" s="4"/>
      <c r="UNY359" s="4"/>
      <c r="UNZ359" s="4"/>
      <c r="UOA359" s="4"/>
      <c r="UOB359" s="4"/>
      <c r="UOC359" s="4"/>
      <c r="UOD359" s="4"/>
      <c r="UOE359" s="4"/>
      <c r="UOF359" s="4"/>
      <c r="UOG359" s="4"/>
      <c r="UOH359" s="4"/>
      <c r="UOI359" s="4"/>
      <c r="UOJ359" s="4"/>
      <c r="UOK359" s="4"/>
      <c r="UOL359" s="4"/>
      <c r="UOM359" s="4"/>
      <c r="UON359" s="4"/>
      <c r="UOO359" s="4"/>
      <c r="UOP359" s="4"/>
      <c r="UOQ359" s="4"/>
      <c r="UOR359" s="4"/>
      <c r="UOS359" s="4"/>
      <c r="UOT359" s="4"/>
      <c r="UOU359" s="4"/>
      <c r="UOV359" s="4"/>
      <c r="UOW359" s="4"/>
      <c r="UOX359" s="4"/>
      <c r="UOY359" s="4"/>
      <c r="UOZ359" s="4"/>
      <c r="UPA359" s="4"/>
      <c r="UPB359" s="4"/>
      <c r="UPC359" s="4"/>
      <c r="UPD359" s="4"/>
      <c r="UPE359" s="4"/>
      <c r="UPF359" s="4"/>
      <c r="UPG359" s="4"/>
      <c r="UPH359" s="4"/>
      <c r="UPI359" s="4"/>
      <c r="UPJ359" s="4"/>
      <c r="UPK359" s="4"/>
      <c r="UPL359" s="4"/>
      <c r="UPM359" s="4"/>
      <c r="UPN359" s="4"/>
      <c r="UPO359" s="4"/>
      <c r="UPP359" s="4"/>
      <c r="UPQ359" s="4"/>
      <c r="UPR359" s="4"/>
      <c r="UPS359" s="4"/>
      <c r="UPT359" s="4"/>
      <c r="UPU359" s="4"/>
      <c r="UPV359" s="4"/>
      <c r="UPW359" s="4"/>
      <c r="UPX359" s="4"/>
      <c r="UPY359" s="4"/>
      <c r="UPZ359" s="4"/>
      <c r="UQA359" s="4"/>
      <c r="UQB359" s="4"/>
      <c r="UQC359" s="4"/>
      <c r="UQD359" s="4"/>
      <c r="UQE359" s="4"/>
      <c r="UQF359" s="4"/>
      <c r="UQG359" s="4"/>
      <c r="UQH359" s="4"/>
      <c r="UQI359" s="4"/>
      <c r="UQJ359" s="4"/>
      <c r="UQK359" s="4"/>
      <c r="UQL359" s="4"/>
      <c r="UQM359" s="4"/>
      <c r="UQN359" s="4"/>
      <c r="UQO359" s="4"/>
      <c r="UQP359" s="4"/>
      <c r="UQQ359" s="4"/>
      <c r="UQR359" s="4"/>
      <c r="UQS359" s="4"/>
      <c r="UQT359" s="4"/>
      <c r="UQU359" s="4"/>
      <c r="UQV359" s="4"/>
      <c r="UQW359" s="4"/>
      <c r="UQX359" s="4"/>
      <c r="UQY359" s="4"/>
      <c r="UQZ359" s="4"/>
      <c r="URA359" s="4"/>
      <c r="URB359" s="4"/>
      <c r="URC359" s="4"/>
      <c r="URD359" s="4"/>
      <c r="URE359" s="4"/>
      <c r="URF359" s="4"/>
      <c r="URG359" s="4"/>
      <c r="URH359" s="4"/>
      <c r="URI359" s="4"/>
      <c r="URJ359" s="4"/>
      <c r="URK359" s="4"/>
      <c r="URL359" s="4"/>
      <c r="URM359" s="4"/>
      <c r="URN359" s="4"/>
      <c r="URO359" s="4"/>
      <c r="URP359" s="4"/>
      <c r="URQ359" s="4"/>
      <c r="URR359" s="4"/>
      <c r="URS359" s="4"/>
      <c r="URT359" s="4"/>
      <c r="URU359" s="4"/>
      <c r="URV359" s="4"/>
      <c r="URW359" s="4"/>
      <c r="URX359" s="4"/>
      <c r="URY359" s="4"/>
      <c r="URZ359" s="4"/>
      <c r="USA359" s="4"/>
      <c r="USB359" s="4"/>
      <c r="USC359" s="4"/>
      <c r="USD359" s="4"/>
      <c r="USE359" s="4"/>
      <c r="USF359" s="4"/>
      <c r="USG359" s="4"/>
      <c r="USH359" s="4"/>
      <c r="USI359" s="4"/>
      <c r="USJ359" s="4"/>
      <c r="USK359" s="4"/>
      <c r="USL359" s="4"/>
      <c r="USM359" s="4"/>
      <c r="USN359" s="4"/>
      <c r="USO359" s="4"/>
      <c r="USP359" s="4"/>
      <c r="USQ359" s="4"/>
      <c r="USR359" s="4"/>
      <c r="USS359" s="4"/>
      <c r="UST359" s="4"/>
      <c r="USU359" s="4"/>
      <c r="USV359" s="4"/>
      <c r="USW359" s="4"/>
      <c r="USX359" s="4"/>
      <c r="USY359" s="4"/>
      <c r="USZ359" s="4"/>
      <c r="UTA359" s="4"/>
      <c r="UTB359" s="4"/>
      <c r="UTC359" s="4"/>
      <c r="UTD359" s="4"/>
      <c r="UTE359" s="4"/>
      <c r="UTF359" s="4"/>
      <c r="UTG359" s="4"/>
      <c r="UTH359" s="4"/>
      <c r="UTI359" s="4"/>
      <c r="UTJ359" s="4"/>
      <c r="UTK359" s="4"/>
      <c r="UTL359" s="4"/>
      <c r="UTM359" s="4"/>
      <c r="UTN359" s="4"/>
      <c r="UTO359" s="4"/>
      <c r="UTP359" s="4"/>
      <c r="UTQ359" s="4"/>
      <c r="UTR359" s="4"/>
      <c r="UTS359" s="4"/>
      <c r="UTT359" s="4"/>
      <c r="UTU359" s="4"/>
      <c r="UTV359" s="4"/>
      <c r="UTW359" s="4"/>
      <c r="UTX359" s="4"/>
      <c r="UTY359" s="4"/>
      <c r="UTZ359" s="4"/>
      <c r="UUA359" s="4"/>
      <c r="UUB359" s="4"/>
      <c r="UUC359" s="4"/>
      <c r="UUD359" s="4"/>
      <c r="UUE359" s="4"/>
      <c r="UUF359" s="4"/>
      <c r="UUG359" s="4"/>
      <c r="UUH359" s="4"/>
      <c r="UUI359" s="4"/>
      <c r="UUJ359" s="4"/>
      <c r="UUK359" s="4"/>
      <c r="UUL359" s="4"/>
      <c r="UUM359" s="4"/>
      <c r="UUN359" s="4"/>
      <c r="UUO359" s="4"/>
      <c r="UUP359" s="4"/>
      <c r="UUQ359" s="4"/>
      <c r="UUR359" s="4"/>
      <c r="UUS359" s="4"/>
      <c r="UUT359" s="4"/>
      <c r="UUU359" s="4"/>
      <c r="UUV359" s="4"/>
      <c r="UUW359" s="4"/>
      <c r="UUX359" s="4"/>
      <c r="UUY359" s="4"/>
      <c r="UUZ359" s="4"/>
      <c r="UVA359" s="4"/>
      <c r="UVB359" s="4"/>
      <c r="UVC359" s="4"/>
      <c r="UVD359" s="4"/>
      <c r="UVE359" s="4"/>
      <c r="UVF359" s="4"/>
      <c r="UVG359" s="4"/>
      <c r="UVH359" s="4"/>
      <c r="UVI359" s="4"/>
      <c r="UVJ359" s="4"/>
      <c r="UVK359" s="4"/>
      <c r="UVL359" s="4"/>
      <c r="UVM359" s="4"/>
      <c r="UVN359" s="4"/>
      <c r="UVO359" s="4"/>
      <c r="UVP359" s="4"/>
      <c r="UVQ359" s="4"/>
      <c r="UVR359" s="4"/>
      <c r="UVS359" s="4"/>
      <c r="UVT359" s="4"/>
      <c r="UVU359" s="4"/>
      <c r="UVV359" s="4"/>
      <c r="UVW359" s="4"/>
      <c r="UVX359" s="4"/>
      <c r="UVY359" s="4"/>
      <c r="UVZ359" s="4"/>
      <c r="UWA359" s="4"/>
      <c r="UWB359" s="4"/>
      <c r="UWC359" s="4"/>
      <c r="UWD359" s="4"/>
      <c r="UWE359" s="4"/>
      <c r="UWF359" s="4"/>
      <c r="UWG359" s="4"/>
      <c r="UWH359" s="4"/>
      <c r="UWI359" s="4"/>
      <c r="UWJ359" s="4"/>
      <c r="UWK359" s="4"/>
      <c r="UWL359" s="4"/>
      <c r="UWM359" s="4"/>
      <c r="UWN359" s="4"/>
      <c r="UWO359" s="4"/>
      <c r="UWP359" s="4"/>
      <c r="UWQ359" s="4"/>
      <c r="UWR359" s="4"/>
      <c r="UWS359" s="4"/>
      <c r="UWT359" s="4"/>
      <c r="UWU359" s="4"/>
      <c r="UWV359" s="4"/>
      <c r="UWW359" s="4"/>
      <c r="UWX359" s="4"/>
      <c r="UWY359" s="4"/>
      <c r="UWZ359" s="4"/>
      <c r="UXA359" s="4"/>
      <c r="UXB359" s="4"/>
      <c r="UXC359" s="4"/>
      <c r="UXD359" s="4"/>
      <c r="UXE359" s="4"/>
      <c r="UXF359" s="4"/>
      <c r="UXG359" s="4"/>
      <c r="UXH359" s="4"/>
      <c r="UXI359" s="4"/>
      <c r="UXJ359" s="4"/>
      <c r="UXK359" s="4"/>
      <c r="UXL359" s="4"/>
      <c r="UXM359" s="4"/>
      <c r="UXN359" s="4"/>
      <c r="UXO359" s="4"/>
      <c r="UXP359" s="4"/>
      <c r="UXQ359" s="4"/>
      <c r="UXR359" s="4"/>
      <c r="UXS359" s="4"/>
      <c r="UXT359" s="4"/>
      <c r="UXU359" s="4"/>
      <c r="UXV359" s="4"/>
      <c r="UXW359" s="4"/>
      <c r="UXX359" s="4"/>
      <c r="UXY359" s="4"/>
      <c r="UXZ359" s="4"/>
      <c r="UYA359" s="4"/>
      <c r="UYB359" s="4"/>
      <c r="UYC359" s="4"/>
      <c r="UYD359" s="4"/>
      <c r="UYE359" s="4"/>
      <c r="UYF359" s="4"/>
      <c r="UYG359" s="4"/>
      <c r="UYH359" s="4"/>
      <c r="UYI359" s="4"/>
      <c r="UYJ359" s="4"/>
      <c r="UYK359" s="4"/>
      <c r="UYL359" s="4"/>
      <c r="UYM359" s="4"/>
      <c r="UYN359" s="4"/>
      <c r="UYO359" s="4"/>
      <c r="UYP359" s="4"/>
      <c r="UYQ359" s="4"/>
      <c r="UYR359" s="4"/>
      <c r="UYS359" s="4"/>
      <c r="UYT359" s="4"/>
      <c r="UYU359" s="4"/>
      <c r="UYV359" s="4"/>
      <c r="UYW359" s="4"/>
      <c r="UYX359" s="4"/>
      <c r="UYY359" s="4"/>
      <c r="UYZ359" s="4"/>
      <c r="UZA359" s="4"/>
      <c r="UZB359" s="4"/>
      <c r="UZC359" s="4"/>
      <c r="UZD359" s="4"/>
      <c r="UZE359" s="4"/>
      <c r="UZF359" s="4"/>
      <c r="UZG359" s="4"/>
      <c r="UZH359" s="4"/>
      <c r="UZI359" s="4"/>
      <c r="UZJ359" s="4"/>
      <c r="UZK359" s="4"/>
      <c r="UZL359" s="4"/>
      <c r="UZM359" s="4"/>
      <c r="UZN359" s="4"/>
      <c r="UZO359" s="4"/>
      <c r="UZP359" s="4"/>
      <c r="UZQ359" s="4"/>
      <c r="UZR359" s="4"/>
      <c r="UZS359" s="4"/>
      <c r="UZT359" s="4"/>
      <c r="UZU359" s="4"/>
      <c r="UZV359" s="4"/>
      <c r="UZW359" s="4"/>
      <c r="UZX359" s="4"/>
      <c r="UZY359" s="4"/>
      <c r="UZZ359" s="4"/>
      <c r="VAA359" s="4"/>
      <c r="VAB359" s="4"/>
      <c r="VAC359" s="4"/>
      <c r="VAD359" s="4"/>
      <c r="VAE359" s="4"/>
      <c r="VAF359" s="4"/>
      <c r="VAG359" s="4"/>
      <c r="VAH359" s="4"/>
      <c r="VAI359" s="4"/>
      <c r="VAJ359" s="4"/>
      <c r="VAK359" s="4"/>
      <c r="VAL359" s="4"/>
      <c r="VAM359" s="4"/>
      <c r="VAN359" s="4"/>
      <c r="VAO359" s="4"/>
      <c r="VAP359" s="4"/>
      <c r="VAQ359" s="4"/>
      <c r="VAR359" s="4"/>
      <c r="VAS359" s="4"/>
      <c r="VAT359" s="4"/>
      <c r="VAU359" s="4"/>
      <c r="VAV359" s="4"/>
      <c r="VAW359" s="4"/>
      <c r="VAX359" s="4"/>
      <c r="VAY359" s="4"/>
      <c r="VAZ359" s="4"/>
      <c r="VBA359" s="4"/>
      <c r="VBB359" s="4"/>
      <c r="VBC359" s="4"/>
      <c r="VBD359" s="4"/>
      <c r="VBE359" s="4"/>
      <c r="VBF359" s="4"/>
      <c r="VBG359" s="4"/>
      <c r="VBH359" s="4"/>
      <c r="VBI359" s="4"/>
      <c r="VBJ359" s="4"/>
      <c r="VBK359" s="4"/>
      <c r="VBL359" s="4"/>
      <c r="VBM359" s="4"/>
      <c r="VBN359" s="4"/>
      <c r="VBO359" s="4"/>
      <c r="VBP359" s="4"/>
      <c r="VBQ359" s="4"/>
      <c r="VBR359" s="4"/>
      <c r="VBS359" s="4"/>
      <c r="VBT359" s="4"/>
      <c r="VBU359" s="4"/>
      <c r="VBV359" s="4"/>
      <c r="VBW359" s="4"/>
      <c r="VBX359" s="4"/>
      <c r="VBY359" s="4"/>
      <c r="VBZ359" s="4"/>
      <c r="VCA359" s="4"/>
      <c r="VCB359" s="4"/>
      <c r="VCC359" s="4"/>
      <c r="VCD359" s="4"/>
      <c r="VCE359" s="4"/>
      <c r="VCF359" s="4"/>
      <c r="VCG359" s="4"/>
      <c r="VCH359" s="4"/>
      <c r="VCI359" s="4"/>
      <c r="VCJ359" s="4"/>
      <c r="VCK359" s="4"/>
      <c r="VCL359" s="4"/>
      <c r="VCM359" s="4"/>
      <c r="VCN359" s="4"/>
      <c r="VCO359" s="4"/>
      <c r="VCP359" s="4"/>
      <c r="VCQ359" s="4"/>
      <c r="VCR359" s="4"/>
      <c r="VCS359" s="4"/>
      <c r="VCT359" s="4"/>
      <c r="VCU359" s="4"/>
      <c r="VCV359" s="4"/>
      <c r="VCW359" s="4"/>
      <c r="VCX359" s="4"/>
      <c r="VCY359" s="4"/>
      <c r="VCZ359" s="4"/>
      <c r="VDA359" s="4"/>
      <c r="VDB359" s="4"/>
      <c r="VDC359" s="4"/>
      <c r="VDD359" s="4"/>
      <c r="VDE359" s="4"/>
      <c r="VDF359" s="4"/>
      <c r="VDG359" s="4"/>
      <c r="VDH359" s="4"/>
      <c r="VDI359" s="4"/>
      <c r="VDJ359" s="4"/>
      <c r="VDK359" s="4"/>
      <c r="VDL359" s="4"/>
      <c r="VDM359" s="4"/>
      <c r="VDN359" s="4"/>
      <c r="VDO359" s="4"/>
      <c r="VDP359" s="4"/>
      <c r="VDQ359" s="4"/>
      <c r="VDR359" s="4"/>
      <c r="VDS359" s="4"/>
      <c r="VDT359" s="4"/>
      <c r="VDU359" s="4"/>
      <c r="VDV359" s="4"/>
      <c r="VDW359" s="4"/>
      <c r="VDX359" s="4"/>
      <c r="VDY359" s="4"/>
      <c r="VDZ359" s="4"/>
      <c r="VEA359" s="4"/>
      <c r="VEB359" s="4"/>
      <c r="VEC359" s="4"/>
      <c r="VED359" s="4"/>
      <c r="VEE359" s="4"/>
      <c r="VEF359" s="4"/>
      <c r="VEG359" s="4"/>
      <c r="VEH359" s="4"/>
      <c r="VEI359" s="4"/>
      <c r="VEJ359" s="4"/>
      <c r="VEK359" s="4"/>
      <c r="VEL359" s="4"/>
      <c r="VEM359" s="4"/>
      <c r="VEN359" s="4"/>
      <c r="VEO359" s="4"/>
      <c r="VEP359" s="4"/>
      <c r="VEQ359" s="4"/>
      <c r="VER359" s="4"/>
      <c r="VES359" s="4"/>
      <c r="VET359" s="4"/>
      <c r="VEU359" s="4"/>
      <c r="VEV359" s="4"/>
      <c r="VEW359" s="4"/>
      <c r="VEX359" s="4"/>
      <c r="VEY359" s="4"/>
      <c r="VEZ359" s="4"/>
      <c r="VFA359" s="4"/>
      <c r="VFB359" s="4"/>
      <c r="VFC359" s="4"/>
      <c r="VFD359" s="4"/>
      <c r="VFE359" s="4"/>
      <c r="VFF359" s="4"/>
      <c r="VFG359" s="4"/>
      <c r="VFH359" s="4"/>
      <c r="VFI359" s="4"/>
      <c r="VFJ359" s="4"/>
      <c r="VFK359" s="4"/>
      <c r="VFL359" s="4"/>
      <c r="VFM359" s="4"/>
      <c r="VFN359" s="4"/>
      <c r="VFO359" s="4"/>
      <c r="VFP359" s="4"/>
      <c r="VFQ359" s="4"/>
      <c r="VFR359" s="4"/>
      <c r="VFS359" s="4"/>
      <c r="VFT359" s="4"/>
      <c r="VFU359" s="4"/>
      <c r="VFV359" s="4"/>
      <c r="VFW359" s="4"/>
      <c r="VFX359" s="4"/>
      <c r="VFY359" s="4"/>
      <c r="VFZ359" s="4"/>
      <c r="VGA359" s="4"/>
      <c r="VGB359" s="4"/>
      <c r="VGC359" s="4"/>
      <c r="VGD359" s="4"/>
      <c r="VGE359" s="4"/>
      <c r="VGF359" s="4"/>
      <c r="VGG359" s="4"/>
      <c r="VGH359" s="4"/>
      <c r="VGI359" s="4"/>
      <c r="VGJ359" s="4"/>
      <c r="VGK359" s="4"/>
      <c r="VGL359" s="4"/>
      <c r="VGM359" s="4"/>
      <c r="VGN359" s="4"/>
      <c r="VGO359" s="4"/>
      <c r="VGP359" s="4"/>
      <c r="VGQ359" s="4"/>
      <c r="VGR359" s="4"/>
      <c r="VGS359" s="4"/>
      <c r="VGT359" s="4"/>
      <c r="VGU359" s="4"/>
      <c r="VGV359" s="4"/>
      <c r="VGW359" s="4"/>
      <c r="VGX359" s="4"/>
      <c r="VGY359" s="4"/>
      <c r="VGZ359" s="4"/>
      <c r="VHA359" s="4"/>
      <c r="VHB359" s="4"/>
      <c r="VHC359" s="4"/>
      <c r="VHD359" s="4"/>
      <c r="VHE359" s="4"/>
      <c r="VHF359" s="4"/>
      <c r="VHG359" s="4"/>
      <c r="VHH359" s="4"/>
      <c r="VHI359" s="4"/>
      <c r="VHJ359" s="4"/>
      <c r="VHK359" s="4"/>
      <c r="VHL359" s="4"/>
      <c r="VHM359" s="4"/>
      <c r="VHN359" s="4"/>
      <c r="VHO359" s="4"/>
      <c r="VHP359" s="4"/>
      <c r="VHQ359" s="4"/>
      <c r="VHR359" s="4"/>
      <c r="VHS359" s="4"/>
      <c r="VHT359" s="4"/>
      <c r="VHU359" s="4"/>
      <c r="VHV359" s="4"/>
      <c r="VHW359" s="4"/>
      <c r="VHX359" s="4"/>
      <c r="VHY359" s="4"/>
      <c r="VHZ359" s="4"/>
      <c r="VIA359" s="4"/>
      <c r="VIB359" s="4"/>
      <c r="VIC359" s="4"/>
      <c r="VID359" s="4"/>
      <c r="VIE359" s="4"/>
      <c r="VIF359" s="4"/>
      <c r="VIG359" s="4"/>
      <c r="VIH359" s="4"/>
      <c r="VII359" s="4"/>
      <c r="VIJ359" s="4"/>
      <c r="VIK359" s="4"/>
      <c r="VIL359" s="4"/>
      <c r="VIM359" s="4"/>
      <c r="VIN359" s="4"/>
      <c r="VIO359" s="4"/>
      <c r="VIP359" s="4"/>
      <c r="VIQ359" s="4"/>
      <c r="VIR359" s="4"/>
      <c r="VIS359" s="4"/>
      <c r="VIT359" s="4"/>
      <c r="VIU359" s="4"/>
      <c r="VIV359" s="4"/>
      <c r="VIW359" s="4"/>
      <c r="VIX359" s="4"/>
      <c r="VIY359" s="4"/>
      <c r="VIZ359" s="4"/>
      <c r="VJA359" s="4"/>
      <c r="VJB359" s="4"/>
      <c r="VJC359" s="4"/>
      <c r="VJD359" s="4"/>
      <c r="VJE359" s="4"/>
      <c r="VJF359" s="4"/>
      <c r="VJG359" s="4"/>
      <c r="VJH359" s="4"/>
      <c r="VJI359" s="4"/>
      <c r="VJJ359" s="4"/>
      <c r="VJK359" s="4"/>
      <c r="VJL359" s="4"/>
      <c r="VJM359" s="4"/>
      <c r="VJN359" s="4"/>
      <c r="VJO359" s="4"/>
      <c r="VJP359" s="4"/>
      <c r="VJQ359" s="4"/>
      <c r="VJR359" s="4"/>
      <c r="VJS359" s="4"/>
      <c r="VJT359" s="4"/>
      <c r="VJU359" s="4"/>
      <c r="VJV359" s="4"/>
      <c r="VJW359" s="4"/>
      <c r="VJX359" s="4"/>
      <c r="VJY359" s="4"/>
      <c r="VJZ359" s="4"/>
      <c r="VKA359" s="4"/>
      <c r="VKB359" s="4"/>
      <c r="VKC359" s="4"/>
      <c r="VKD359" s="4"/>
      <c r="VKE359" s="4"/>
      <c r="VKF359" s="4"/>
      <c r="VKG359" s="4"/>
      <c r="VKH359" s="4"/>
      <c r="VKI359" s="4"/>
      <c r="VKJ359" s="4"/>
      <c r="VKK359" s="4"/>
      <c r="VKL359" s="4"/>
      <c r="VKM359" s="4"/>
      <c r="VKN359" s="4"/>
      <c r="VKO359" s="4"/>
      <c r="VKP359" s="4"/>
      <c r="VKQ359" s="4"/>
      <c r="VKR359" s="4"/>
      <c r="VKS359" s="4"/>
      <c r="VKT359" s="4"/>
      <c r="VKU359" s="4"/>
      <c r="VKV359" s="4"/>
      <c r="VKW359" s="4"/>
      <c r="VKX359" s="4"/>
      <c r="VKY359" s="4"/>
      <c r="VKZ359" s="4"/>
      <c r="VLA359" s="4"/>
      <c r="VLB359" s="4"/>
      <c r="VLC359" s="4"/>
      <c r="VLD359" s="4"/>
      <c r="VLE359" s="4"/>
      <c r="VLF359" s="4"/>
      <c r="VLG359" s="4"/>
      <c r="VLH359" s="4"/>
      <c r="VLI359" s="4"/>
      <c r="VLJ359" s="4"/>
      <c r="VLK359" s="4"/>
      <c r="VLL359" s="4"/>
      <c r="VLM359" s="4"/>
      <c r="VLN359" s="4"/>
      <c r="VLO359" s="4"/>
      <c r="VLP359" s="4"/>
      <c r="VLQ359" s="4"/>
      <c r="VLR359" s="4"/>
      <c r="VLS359" s="4"/>
      <c r="VLT359" s="4"/>
      <c r="VLU359" s="4"/>
      <c r="VLV359" s="4"/>
      <c r="VLW359" s="4"/>
      <c r="VLX359" s="4"/>
      <c r="VLY359" s="4"/>
      <c r="VLZ359" s="4"/>
      <c r="VMA359" s="4"/>
      <c r="VMB359" s="4"/>
      <c r="VMC359" s="4"/>
      <c r="VMD359" s="4"/>
      <c r="VME359" s="4"/>
      <c r="VMF359" s="4"/>
      <c r="VMG359" s="4"/>
      <c r="VMH359" s="4"/>
      <c r="VMI359" s="4"/>
      <c r="VMJ359" s="4"/>
      <c r="VMK359" s="4"/>
      <c r="VML359" s="4"/>
      <c r="VMM359" s="4"/>
      <c r="VMN359" s="4"/>
      <c r="VMO359" s="4"/>
      <c r="VMP359" s="4"/>
      <c r="VMQ359" s="4"/>
      <c r="VMR359" s="4"/>
      <c r="VMS359" s="4"/>
      <c r="VMT359" s="4"/>
      <c r="VMU359" s="4"/>
      <c r="VMV359" s="4"/>
      <c r="VMW359" s="4"/>
      <c r="VMX359" s="4"/>
      <c r="VMY359" s="4"/>
      <c r="VMZ359" s="4"/>
      <c r="VNA359" s="4"/>
      <c r="VNB359" s="4"/>
      <c r="VNC359" s="4"/>
      <c r="VND359" s="4"/>
      <c r="VNE359" s="4"/>
      <c r="VNF359" s="4"/>
      <c r="VNG359" s="4"/>
      <c r="VNH359" s="4"/>
      <c r="VNI359" s="4"/>
      <c r="VNJ359" s="4"/>
      <c r="VNK359" s="4"/>
      <c r="VNL359" s="4"/>
      <c r="VNM359" s="4"/>
      <c r="VNN359" s="4"/>
      <c r="VNO359" s="4"/>
      <c r="VNP359" s="4"/>
      <c r="VNQ359" s="4"/>
      <c r="VNR359" s="4"/>
      <c r="VNS359" s="4"/>
      <c r="VNT359" s="4"/>
      <c r="VNU359" s="4"/>
      <c r="VNV359" s="4"/>
      <c r="VNW359" s="4"/>
      <c r="VNX359" s="4"/>
      <c r="VNY359" s="4"/>
      <c r="VNZ359" s="4"/>
      <c r="VOA359" s="4"/>
      <c r="VOB359" s="4"/>
      <c r="VOC359" s="4"/>
      <c r="VOD359" s="4"/>
      <c r="VOE359" s="4"/>
      <c r="VOF359" s="4"/>
      <c r="VOG359" s="4"/>
      <c r="VOH359" s="4"/>
      <c r="VOI359" s="4"/>
      <c r="VOJ359" s="4"/>
      <c r="VOK359" s="4"/>
      <c r="VOL359" s="4"/>
      <c r="VOM359" s="4"/>
      <c r="VON359" s="4"/>
      <c r="VOO359" s="4"/>
      <c r="VOP359" s="4"/>
      <c r="VOQ359" s="4"/>
      <c r="VOR359" s="4"/>
      <c r="VOS359" s="4"/>
      <c r="VOT359" s="4"/>
      <c r="VOU359" s="4"/>
      <c r="VOV359" s="4"/>
      <c r="VOW359" s="4"/>
      <c r="VOX359" s="4"/>
      <c r="VOY359" s="4"/>
      <c r="VOZ359" s="4"/>
      <c r="VPA359" s="4"/>
      <c r="VPB359" s="4"/>
      <c r="VPC359" s="4"/>
      <c r="VPD359" s="4"/>
      <c r="VPE359" s="4"/>
      <c r="VPF359" s="4"/>
      <c r="VPG359" s="4"/>
      <c r="VPH359" s="4"/>
      <c r="VPI359" s="4"/>
      <c r="VPJ359" s="4"/>
      <c r="VPK359" s="4"/>
      <c r="VPL359" s="4"/>
      <c r="VPM359" s="4"/>
      <c r="VPN359" s="4"/>
      <c r="VPO359" s="4"/>
      <c r="VPP359" s="4"/>
      <c r="VPQ359" s="4"/>
      <c r="VPR359" s="4"/>
      <c r="VPS359" s="4"/>
      <c r="VPT359" s="4"/>
      <c r="VPU359" s="4"/>
      <c r="VPV359" s="4"/>
      <c r="VPW359" s="4"/>
      <c r="VPX359" s="4"/>
      <c r="VPY359" s="4"/>
      <c r="VPZ359" s="4"/>
      <c r="VQA359" s="4"/>
      <c r="VQB359" s="4"/>
      <c r="VQC359" s="4"/>
      <c r="VQD359" s="4"/>
      <c r="VQE359" s="4"/>
      <c r="VQF359" s="4"/>
      <c r="VQG359" s="4"/>
      <c r="VQH359" s="4"/>
      <c r="VQI359" s="4"/>
      <c r="VQJ359" s="4"/>
      <c r="VQK359" s="4"/>
      <c r="VQL359" s="4"/>
      <c r="VQM359" s="4"/>
      <c r="VQN359" s="4"/>
      <c r="VQO359" s="4"/>
      <c r="VQP359" s="4"/>
      <c r="VQQ359" s="4"/>
      <c r="VQR359" s="4"/>
      <c r="VQS359" s="4"/>
      <c r="VQT359" s="4"/>
      <c r="VQU359" s="4"/>
      <c r="VQV359" s="4"/>
      <c r="VQW359" s="4"/>
      <c r="VQX359" s="4"/>
      <c r="VQY359" s="4"/>
      <c r="VQZ359" s="4"/>
      <c r="VRA359" s="4"/>
      <c r="VRB359" s="4"/>
      <c r="VRC359" s="4"/>
      <c r="VRD359" s="4"/>
      <c r="VRE359" s="4"/>
      <c r="VRF359" s="4"/>
      <c r="VRG359" s="4"/>
      <c r="VRH359" s="4"/>
      <c r="VRI359" s="4"/>
      <c r="VRJ359" s="4"/>
      <c r="VRK359" s="4"/>
      <c r="VRL359" s="4"/>
      <c r="VRM359" s="4"/>
      <c r="VRN359" s="4"/>
      <c r="VRO359" s="4"/>
      <c r="VRP359" s="4"/>
      <c r="VRQ359" s="4"/>
      <c r="VRR359" s="4"/>
      <c r="VRS359" s="4"/>
      <c r="VRT359" s="4"/>
      <c r="VRU359" s="4"/>
      <c r="VRV359" s="4"/>
      <c r="VRW359" s="4"/>
      <c r="VRX359" s="4"/>
      <c r="VRY359" s="4"/>
      <c r="VRZ359" s="4"/>
      <c r="VSA359" s="4"/>
      <c r="VSB359" s="4"/>
      <c r="VSC359" s="4"/>
      <c r="VSD359" s="4"/>
      <c r="VSE359" s="4"/>
      <c r="VSF359" s="4"/>
      <c r="VSG359" s="4"/>
      <c r="VSH359" s="4"/>
      <c r="VSI359" s="4"/>
      <c r="VSJ359" s="4"/>
      <c r="VSK359" s="4"/>
      <c r="VSL359" s="4"/>
      <c r="VSM359" s="4"/>
      <c r="VSN359" s="4"/>
      <c r="VSO359" s="4"/>
      <c r="VSP359" s="4"/>
      <c r="VSQ359" s="4"/>
      <c r="VSR359" s="4"/>
      <c r="VSS359" s="4"/>
      <c r="VST359" s="4"/>
      <c r="VSU359" s="4"/>
      <c r="VSV359" s="4"/>
      <c r="VSW359" s="4"/>
      <c r="VSX359" s="4"/>
      <c r="VSY359" s="4"/>
      <c r="VSZ359" s="4"/>
      <c r="VTA359" s="4"/>
      <c r="VTB359" s="4"/>
      <c r="VTC359" s="4"/>
      <c r="VTD359" s="4"/>
      <c r="VTE359" s="4"/>
      <c r="VTF359" s="4"/>
      <c r="VTG359" s="4"/>
      <c r="VTH359" s="4"/>
      <c r="VTI359" s="4"/>
      <c r="VTJ359" s="4"/>
      <c r="VTK359" s="4"/>
      <c r="VTL359" s="4"/>
      <c r="VTM359" s="4"/>
      <c r="VTN359" s="4"/>
      <c r="VTO359" s="4"/>
      <c r="VTP359" s="4"/>
      <c r="VTQ359" s="4"/>
      <c r="VTR359" s="4"/>
      <c r="VTS359" s="4"/>
      <c r="VTT359" s="4"/>
      <c r="VTU359" s="4"/>
      <c r="VTV359" s="4"/>
      <c r="VTW359" s="4"/>
      <c r="VTX359" s="4"/>
      <c r="VTY359" s="4"/>
      <c r="VTZ359" s="4"/>
      <c r="VUA359" s="4"/>
      <c r="VUB359" s="4"/>
      <c r="VUC359" s="4"/>
      <c r="VUD359" s="4"/>
      <c r="VUE359" s="4"/>
      <c r="VUF359" s="4"/>
      <c r="VUG359" s="4"/>
      <c r="VUH359" s="4"/>
      <c r="VUI359" s="4"/>
      <c r="VUJ359" s="4"/>
      <c r="VUK359" s="4"/>
      <c r="VUL359" s="4"/>
      <c r="VUM359" s="4"/>
      <c r="VUN359" s="4"/>
      <c r="VUO359" s="4"/>
      <c r="VUP359" s="4"/>
      <c r="VUQ359" s="4"/>
      <c r="VUR359" s="4"/>
      <c r="VUS359" s="4"/>
      <c r="VUT359" s="4"/>
      <c r="VUU359" s="4"/>
      <c r="VUV359" s="4"/>
      <c r="VUW359" s="4"/>
      <c r="VUX359" s="4"/>
      <c r="VUY359" s="4"/>
      <c r="VUZ359" s="4"/>
      <c r="VVA359" s="4"/>
      <c r="VVB359" s="4"/>
      <c r="VVC359" s="4"/>
      <c r="VVD359" s="4"/>
      <c r="VVE359" s="4"/>
      <c r="VVF359" s="4"/>
      <c r="VVG359" s="4"/>
      <c r="VVH359" s="4"/>
      <c r="VVI359" s="4"/>
      <c r="VVJ359" s="4"/>
      <c r="VVK359" s="4"/>
      <c r="VVL359" s="4"/>
      <c r="VVM359" s="4"/>
      <c r="VVN359" s="4"/>
      <c r="VVO359" s="4"/>
      <c r="VVP359" s="4"/>
      <c r="VVQ359" s="4"/>
      <c r="VVR359" s="4"/>
      <c r="VVS359" s="4"/>
      <c r="VVT359" s="4"/>
      <c r="VVU359" s="4"/>
      <c r="VVV359" s="4"/>
      <c r="VVW359" s="4"/>
      <c r="VVX359" s="4"/>
      <c r="VVY359" s="4"/>
      <c r="VVZ359" s="4"/>
      <c r="VWA359" s="4"/>
      <c r="VWB359" s="4"/>
      <c r="VWC359" s="4"/>
      <c r="VWD359" s="4"/>
      <c r="VWE359" s="4"/>
      <c r="VWF359" s="4"/>
      <c r="VWG359" s="4"/>
      <c r="VWH359" s="4"/>
      <c r="VWI359" s="4"/>
      <c r="VWJ359" s="4"/>
      <c r="VWK359" s="4"/>
      <c r="VWL359" s="4"/>
      <c r="VWM359" s="4"/>
      <c r="VWN359" s="4"/>
      <c r="VWO359" s="4"/>
      <c r="VWP359" s="4"/>
      <c r="VWQ359" s="4"/>
      <c r="VWR359" s="4"/>
      <c r="VWS359" s="4"/>
      <c r="VWT359" s="4"/>
      <c r="VWU359" s="4"/>
      <c r="VWV359" s="4"/>
      <c r="VWW359" s="4"/>
      <c r="VWX359" s="4"/>
      <c r="VWY359" s="4"/>
      <c r="VWZ359" s="4"/>
      <c r="VXA359" s="4"/>
      <c r="VXB359" s="4"/>
      <c r="VXC359" s="4"/>
      <c r="VXD359" s="4"/>
      <c r="VXE359" s="4"/>
      <c r="VXF359" s="4"/>
      <c r="VXG359" s="4"/>
      <c r="VXH359" s="4"/>
      <c r="VXI359" s="4"/>
      <c r="VXJ359" s="4"/>
      <c r="VXK359" s="4"/>
      <c r="VXL359" s="4"/>
      <c r="VXM359" s="4"/>
      <c r="VXN359" s="4"/>
      <c r="VXO359" s="4"/>
      <c r="VXP359" s="4"/>
      <c r="VXQ359" s="4"/>
      <c r="VXR359" s="4"/>
      <c r="VXS359" s="4"/>
      <c r="VXT359" s="4"/>
      <c r="VXU359" s="4"/>
      <c r="VXV359" s="4"/>
      <c r="VXW359" s="4"/>
      <c r="VXX359" s="4"/>
      <c r="VXY359" s="4"/>
      <c r="VXZ359" s="4"/>
      <c r="VYA359" s="4"/>
      <c r="VYB359" s="4"/>
      <c r="VYC359" s="4"/>
      <c r="VYD359" s="4"/>
      <c r="VYE359" s="4"/>
      <c r="VYF359" s="4"/>
      <c r="VYG359" s="4"/>
      <c r="VYH359" s="4"/>
      <c r="VYI359" s="4"/>
      <c r="VYJ359" s="4"/>
      <c r="VYK359" s="4"/>
      <c r="VYL359" s="4"/>
      <c r="VYM359" s="4"/>
      <c r="VYN359" s="4"/>
      <c r="VYO359" s="4"/>
      <c r="VYP359" s="4"/>
      <c r="VYQ359" s="4"/>
      <c r="VYR359" s="4"/>
      <c r="VYS359" s="4"/>
      <c r="VYT359" s="4"/>
      <c r="VYU359" s="4"/>
      <c r="VYV359" s="4"/>
      <c r="VYW359" s="4"/>
      <c r="VYX359" s="4"/>
      <c r="VYY359" s="4"/>
      <c r="VYZ359" s="4"/>
      <c r="VZA359" s="4"/>
      <c r="VZB359" s="4"/>
      <c r="VZC359" s="4"/>
      <c r="VZD359" s="4"/>
      <c r="VZE359" s="4"/>
      <c r="VZF359" s="4"/>
      <c r="VZG359" s="4"/>
      <c r="VZH359" s="4"/>
      <c r="VZI359" s="4"/>
      <c r="VZJ359" s="4"/>
      <c r="VZK359" s="4"/>
      <c r="VZL359" s="4"/>
      <c r="VZM359" s="4"/>
      <c r="VZN359" s="4"/>
      <c r="VZO359" s="4"/>
      <c r="VZP359" s="4"/>
      <c r="VZQ359" s="4"/>
      <c r="VZR359" s="4"/>
      <c r="VZS359" s="4"/>
      <c r="VZT359" s="4"/>
      <c r="VZU359" s="4"/>
      <c r="VZV359" s="4"/>
      <c r="VZW359" s="4"/>
      <c r="VZX359" s="4"/>
      <c r="VZY359" s="4"/>
      <c r="VZZ359" s="4"/>
      <c r="WAA359" s="4"/>
      <c r="WAB359" s="4"/>
      <c r="WAC359" s="4"/>
      <c r="WAD359" s="4"/>
      <c r="WAE359" s="4"/>
      <c r="WAF359" s="4"/>
      <c r="WAG359" s="4"/>
      <c r="WAH359" s="4"/>
      <c r="WAI359" s="4"/>
      <c r="WAJ359" s="4"/>
      <c r="WAK359" s="4"/>
      <c r="WAL359" s="4"/>
      <c r="WAM359" s="4"/>
      <c r="WAN359" s="4"/>
      <c r="WAO359" s="4"/>
      <c r="WAP359" s="4"/>
      <c r="WAQ359" s="4"/>
      <c r="WAR359" s="4"/>
      <c r="WAS359" s="4"/>
      <c r="WAT359" s="4"/>
      <c r="WAU359" s="4"/>
      <c r="WAV359" s="4"/>
      <c r="WAW359" s="4"/>
      <c r="WAX359" s="4"/>
      <c r="WAY359" s="4"/>
      <c r="WAZ359" s="4"/>
      <c r="WBA359" s="4"/>
      <c r="WBB359" s="4"/>
      <c r="WBC359" s="4"/>
      <c r="WBD359" s="4"/>
      <c r="WBE359" s="4"/>
      <c r="WBF359" s="4"/>
      <c r="WBG359" s="4"/>
      <c r="WBH359" s="4"/>
      <c r="WBI359" s="4"/>
      <c r="WBJ359" s="4"/>
      <c r="WBK359" s="4"/>
      <c r="WBL359" s="4"/>
      <c r="WBM359" s="4"/>
      <c r="WBN359" s="4"/>
      <c r="WBO359" s="4"/>
      <c r="WBP359" s="4"/>
      <c r="WBQ359" s="4"/>
      <c r="WBR359" s="4"/>
      <c r="WBS359" s="4"/>
      <c r="WBT359" s="4"/>
      <c r="WBU359" s="4"/>
      <c r="WBV359" s="4"/>
      <c r="WBW359" s="4"/>
      <c r="WBX359" s="4"/>
      <c r="WBY359" s="4"/>
      <c r="WBZ359" s="4"/>
      <c r="WCA359" s="4"/>
      <c r="WCB359" s="4"/>
      <c r="WCC359" s="4"/>
      <c r="WCD359" s="4"/>
      <c r="WCE359" s="4"/>
      <c r="WCF359" s="4"/>
      <c r="WCG359" s="4"/>
      <c r="WCH359" s="4"/>
      <c r="WCI359" s="4"/>
      <c r="WCJ359" s="4"/>
      <c r="WCK359" s="4"/>
      <c r="WCL359" s="4"/>
      <c r="WCM359" s="4"/>
      <c r="WCN359" s="4"/>
      <c r="WCO359" s="4"/>
      <c r="WCP359" s="4"/>
      <c r="WCQ359" s="4"/>
      <c r="WCR359" s="4"/>
      <c r="WCS359" s="4"/>
      <c r="WCT359" s="4"/>
      <c r="WCU359" s="4"/>
      <c r="WCV359" s="4"/>
      <c r="WCW359" s="4"/>
      <c r="WCX359" s="4"/>
      <c r="WCY359" s="4"/>
      <c r="WCZ359" s="4"/>
      <c r="WDA359" s="4"/>
      <c r="WDB359" s="4"/>
      <c r="WDC359" s="4"/>
      <c r="WDD359" s="4"/>
      <c r="WDE359" s="4"/>
      <c r="WDF359" s="4"/>
      <c r="WDG359" s="4"/>
      <c r="WDH359" s="4"/>
      <c r="WDI359" s="4"/>
      <c r="WDJ359" s="4"/>
      <c r="WDK359" s="4"/>
      <c r="WDL359" s="4"/>
      <c r="WDM359" s="4"/>
      <c r="WDN359" s="4"/>
      <c r="WDO359" s="4"/>
      <c r="WDP359" s="4"/>
      <c r="WDQ359" s="4"/>
      <c r="WDR359" s="4"/>
      <c r="WDS359" s="4"/>
      <c r="WDT359" s="4"/>
      <c r="WDU359" s="4"/>
      <c r="WDV359" s="4"/>
      <c r="WDW359" s="4"/>
      <c r="WDX359" s="4"/>
      <c r="WDY359" s="4"/>
      <c r="WDZ359" s="4"/>
      <c r="WEA359" s="4"/>
      <c r="WEB359" s="4"/>
      <c r="WEC359" s="4"/>
      <c r="WED359" s="4"/>
      <c r="WEE359" s="4"/>
      <c r="WEF359" s="4"/>
      <c r="WEG359" s="4"/>
      <c r="WEH359" s="4"/>
      <c r="WEI359" s="4"/>
      <c r="WEJ359" s="4"/>
      <c r="WEK359" s="4"/>
      <c r="WEL359" s="4"/>
      <c r="WEM359" s="4"/>
      <c r="WEN359" s="4"/>
      <c r="WEO359" s="4"/>
      <c r="WEP359" s="4"/>
      <c r="WEQ359" s="4"/>
      <c r="WER359" s="4"/>
      <c r="WES359" s="4"/>
      <c r="WET359" s="4"/>
      <c r="WEU359" s="4"/>
      <c r="WEV359" s="4"/>
      <c r="WEW359" s="4"/>
      <c r="WEX359" s="4"/>
      <c r="WEY359" s="4"/>
      <c r="WEZ359" s="4"/>
      <c r="WFA359" s="4"/>
      <c r="WFB359" s="4"/>
      <c r="WFC359" s="4"/>
      <c r="WFD359" s="4"/>
      <c r="WFE359" s="4"/>
      <c r="WFF359" s="4"/>
      <c r="WFG359" s="4"/>
      <c r="WFH359" s="4"/>
      <c r="WFI359" s="4"/>
      <c r="WFJ359" s="4"/>
      <c r="WFK359" s="4"/>
      <c r="WFL359" s="4"/>
      <c r="WFM359" s="4"/>
      <c r="WFN359" s="4"/>
      <c r="WFO359" s="4"/>
      <c r="WFP359" s="4"/>
      <c r="WFQ359" s="4"/>
      <c r="WFR359" s="4"/>
      <c r="WFS359" s="4"/>
      <c r="WFT359" s="4"/>
      <c r="WFU359" s="4"/>
      <c r="WFV359" s="4"/>
      <c r="WFW359" s="4"/>
      <c r="WFX359" s="4"/>
      <c r="WFY359" s="4"/>
      <c r="WFZ359" s="4"/>
      <c r="WGA359" s="4"/>
      <c r="WGB359" s="4"/>
      <c r="WGC359" s="4"/>
      <c r="WGD359" s="4"/>
      <c r="WGE359" s="4"/>
      <c r="WGF359" s="4"/>
      <c r="WGG359" s="4"/>
      <c r="WGH359" s="4"/>
      <c r="WGI359" s="4"/>
      <c r="WGJ359" s="4"/>
      <c r="WGK359" s="4"/>
      <c r="WGL359" s="4"/>
      <c r="WGM359" s="4"/>
      <c r="WGN359" s="4"/>
      <c r="WGO359" s="4"/>
      <c r="WGP359" s="4"/>
      <c r="WGQ359" s="4"/>
      <c r="WGR359" s="4"/>
      <c r="WGS359" s="4"/>
      <c r="WGT359" s="4"/>
      <c r="WGU359" s="4"/>
      <c r="WGV359" s="4"/>
      <c r="WGW359" s="4"/>
      <c r="WGX359" s="4"/>
      <c r="WGY359" s="4"/>
      <c r="WGZ359" s="4"/>
      <c r="WHA359" s="4"/>
      <c r="WHB359" s="4"/>
      <c r="WHC359" s="4"/>
      <c r="WHD359" s="4"/>
      <c r="WHE359" s="4"/>
      <c r="WHF359" s="4"/>
      <c r="WHG359" s="4"/>
      <c r="WHH359" s="4"/>
      <c r="WHI359" s="4"/>
      <c r="WHJ359" s="4"/>
      <c r="WHK359" s="4"/>
      <c r="WHL359" s="4"/>
      <c r="WHM359" s="4"/>
      <c r="WHN359" s="4"/>
      <c r="WHO359" s="4"/>
      <c r="WHP359" s="4"/>
      <c r="WHQ359" s="4"/>
      <c r="WHR359" s="4"/>
      <c r="WHS359" s="4"/>
      <c r="WHT359" s="4"/>
      <c r="WHU359" s="4"/>
      <c r="WHV359" s="4"/>
      <c r="WHW359" s="4"/>
      <c r="WHX359" s="4"/>
      <c r="WHY359" s="4"/>
      <c r="WHZ359" s="4"/>
      <c r="WIA359" s="4"/>
      <c r="WIB359" s="4"/>
      <c r="WIC359" s="4"/>
      <c r="WID359" s="4"/>
      <c r="WIE359" s="4"/>
      <c r="WIF359" s="4"/>
      <c r="WIG359" s="4"/>
      <c r="WIH359" s="4"/>
      <c r="WII359" s="4"/>
      <c r="WIJ359" s="4"/>
      <c r="WIK359" s="4"/>
      <c r="WIL359" s="4"/>
      <c r="WIM359" s="4"/>
      <c r="WIN359" s="4"/>
      <c r="WIO359" s="4"/>
      <c r="WIP359" s="4"/>
      <c r="WIQ359" s="4"/>
      <c r="WIR359" s="4"/>
      <c r="WIS359" s="4"/>
      <c r="WIT359" s="4"/>
      <c r="WIU359" s="4"/>
      <c r="WIV359" s="4"/>
      <c r="WIW359" s="4"/>
      <c r="WIX359" s="4"/>
      <c r="WIY359" s="4"/>
      <c r="WIZ359" s="4"/>
      <c r="WJA359" s="4"/>
      <c r="WJB359" s="4"/>
      <c r="WJC359" s="4"/>
      <c r="WJD359" s="4"/>
      <c r="WJE359" s="4"/>
      <c r="WJF359" s="4"/>
      <c r="WJG359" s="4"/>
      <c r="WJH359" s="4"/>
      <c r="WJI359" s="4"/>
      <c r="WJJ359" s="4"/>
      <c r="WJK359" s="4"/>
      <c r="WJL359" s="4"/>
      <c r="WJM359" s="4"/>
      <c r="WJN359" s="4"/>
      <c r="WJO359" s="4"/>
      <c r="WJP359" s="4"/>
      <c r="WJQ359" s="4"/>
      <c r="WJR359" s="4"/>
      <c r="WJS359" s="4"/>
      <c r="WJT359" s="4"/>
      <c r="WJU359" s="4"/>
      <c r="WJV359" s="4"/>
      <c r="WJW359" s="4"/>
      <c r="WJX359" s="4"/>
      <c r="WJY359" s="4"/>
      <c r="WJZ359" s="4"/>
      <c r="WKA359" s="4"/>
      <c r="WKB359" s="4"/>
      <c r="WKC359" s="4"/>
      <c r="WKD359" s="4"/>
      <c r="WKE359" s="4"/>
      <c r="WKF359" s="4"/>
      <c r="WKG359" s="4"/>
      <c r="WKH359" s="4"/>
      <c r="WKI359" s="4"/>
      <c r="WKJ359" s="4"/>
      <c r="WKK359" s="4"/>
      <c r="WKL359" s="4"/>
      <c r="WKM359" s="4"/>
      <c r="WKN359" s="4"/>
      <c r="WKO359" s="4"/>
      <c r="WKP359" s="4"/>
      <c r="WKQ359" s="4"/>
      <c r="WKR359" s="4"/>
      <c r="WKS359" s="4"/>
      <c r="WKT359" s="4"/>
      <c r="WKU359" s="4"/>
      <c r="WKV359" s="4"/>
      <c r="WKW359" s="4"/>
      <c r="WKX359" s="4"/>
      <c r="WKY359" s="4"/>
      <c r="WKZ359" s="4"/>
      <c r="WLA359" s="4"/>
      <c r="WLB359" s="4"/>
      <c r="WLC359" s="4"/>
      <c r="WLD359" s="4"/>
      <c r="WLE359" s="4"/>
      <c r="WLF359" s="4"/>
      <c r="WLG359" s="4"/>
      <c r="WLH359" s="4"/>
      <c r="WLI359" s="4"/>
      <c r="WLJ359" s="4"/>
      <c r="WLK359" s="4"/>
      <c r="WLL359" s="4"/>
      <c r="WLM359" s="4"/>
      <c r="WLN359" s="4"/>
      <c r="WLO359" s="4"/>
      <c r="WLP359" s="4"/>
      <c r="WLQ359" s="4"/>
      <c r="WLR359" s="4"/>
      <c r="WLS359" s="4"/>
      <c r="WLT359" s="4"/>
      <c r="WLU359" s="4"/>
      <c r="WLV359" s="4"/>
      <c r="WLW359" s="4"/>
      <c r="WLX359" s="4"/>
      <c r="WLY359" s="4"/>
      <c r="WLZ359" s="4"/>
      <c r="WMA359" s="4"/>
      <c r="WMB359" s="4"/>
      <c r="WMC359" s="4"/>
      <c r="WMD359" s="4"/>
      <c r="WME359" s="4"/>
      <c r="WMF359" s="4"/>
      <c r="WMG359" s="4"/>
      <c r="WMH359" s="4"/>
      <c r="WMI359" s="4"/>
      <c r="WMJ359" s="4"/>
      <c r="WMK359" s="4"/>
      <c r="WML359" s="4"/>
      <c r="WMM359" s="4"/>
      <c r="WMN359" s="4"/>
      <c r="WMO359" s="4"/>
      <c r="WMP359" s="4"/>
      <c r="WMQ359" s="4"/>
      <c r="WMR359" s="4"/>
      <c r="WMS359" s="4"/>
      <c r="WMT359" s="4"/>
      <c r="WMU359" s="4"/>
      <c r="WMV359" s="4"/>
      <c r="WMW359" s="4"/>
      <c r="WMX359" s="4"/>
      <c r="WMY359" s="4"/>
      <c r="WMZ359" s="4"/>
      <c r="WNA359" s="4"/>
      <c r="WNB359" s="4"/>
      <c r="WNC359" s="4"/>
      <c r="WND359" s="4"/>
      <c r="WNE359" s="4"/>
      <c r="WNF359" s="4"/>
      <c r="WNG359" s="4"/>
      <c r="WNH359" s="4"/>
      <c r="WNI359" s="4"/>
      <c r="WNJ359" s="4"/>
      <c r="WNK359" s="4"/>
      <c r="WNL359" s="4"/>
      <c r="WNM359" s="4"/>
      <c r="WNN359" s="4"/>
      <c r="WNO359" s="4"/>
      <c r="WNP359" s="4"/>
      <c r="WNQ359" s="4"/>
      <c r="WNR359" s="4"/>
      <c r="WNS359" s="4"/>
      <c r="WNT359" s="4"/>
      <c r="WNU359" s="4"/>
      <c r="WNV359" s="4"/>
      <c r="WNW359" s="4"/>
      <c r="WNX359" s="4"/>
      <c r="WNY359" s="4"/>
      <c r="WNZ359" s="4"/>
      <c r="WOA359" s="4"/>
      <c r="WOB359" s="4"/>
      <c r="WOC359" s="4"/>
      <c r="WOD359" s="4"/>
      <c r="WOE359" s="4"/>
      <c r="WOF359" s="4"/>
      <c r="WOG359" s="4"/>
      <c r="WOH359" s="4"/>
      <c r="WOI359" s="4"/>
      <c r="WOJ359" s="4"/>
      <c r="WOK359" s="4"/>
      <c r="WOL359" s="4"/>
      <c r="WOM359" s="4"/>
      <c r="WON359" s="4"/>
      <c r="WOO359" s="4"/>
      <c r="WOP359" s="4"/>
      <c r="WOQ359" s="4"/>
      <c r="WOR359" s="4"/>
      <c r="WOS359" s="4"/>
      <c r="WOT359" s="4"/>
      <c r="WOU359" s="4"/>
      <c r="WOV359" s="4"/>
      <c r="WOW359" s="4"/>
      <c r="WOX359" s="4"/>
      <c r="WOY359" s="4"/>
      <c r="WOZ359" s="4"/>
      <c r="WPA359" s="4"/>
      <c r="WPB359" s="4"/>
      <c r="WPC359" s="4"/>
      <c r="WPD359" s="4"/>
      <c r="WPE359" s="4"/>
      <c r="WPF359" s="4"/>
      <c r="WPG359" s="4"/>
      <c r="WPH359" s="4"/>
      <c r="WPI359" s="4"/>
      <c r="WPJ359" s="4"/>
      <c r="WPK359" s="4"/>
      <c r="WPL359" s="4"/>
      <c r="WPM359" s="4"/>
      <c r="WPN359" s="4"/>
      <c r="WPO359" s="4"/>
      <c r="WPP359" s="4"/>
      <c r="WPQ359" s="4"/>
      <c r="WPR359" s="4"/>
      <c r="WPS359" s="4"/>
      <c r="WPT359" s="4"/>
      <c r="WPU359" s="4"/>
      <c r="WPV359" s="4"/>
      <c r="WPW359" s="4"/>
      <c r="WPX359" s="4"/>
      <c r="WPY359" s="4"/>
      <c r="WPZ359" s="4"/>
      <c r="WQA359" s="4"/>
      <c r="WQB359" s="4"/>
      <c r="WQC359" s="4"/>
      <c r="WQD359" s="4"/>
      <c r="WQE359" s="4"/>
      <c r="WQF359" s="4"/>
      <c r="WQG359" s="4"/>
      <c r="WQH359" s="4"/>
      <c r="WQI359" s="4"/>
      <c r="WQJ359" s="4"/>
      <c r="WQK359" s="4"/>
      <c r="WQL359" s="4"/>
      <c r="WQM359" s="4"/>
      <c r="WQN359" s="4"/>
      <c r="WQO359" s="4"/>
      <c r="WQP359" s="4"/>
      <c r="WQQ359" s="4"/>
      <c r="WQR359" s="4"/>
      <c r="WQS359" s="4"/>
      <c r="WQT359" s="4"/>
      <c r="WQU359" s="4"/>
      <c r="WQV359" s="4"/>
      <c r="WQW359" s="4"/>
      <c r="WQX359" s="4"/>
      <c r="WQY359" s="4"/>
      <c r="WQZ359" s="4"/>
      <c r="WRA359" s="4"/>
      <c r="WRB359" s="4"/>
      <c r="WRC359" s="4"/>
      <c r="WRD359" s="4"/>
      <c r="WRE359" s="4"/>
      <c r="WRF359" s="4"/>
      <c r="WRG359" s="4"/>
      <c r="WRH359" s="4"/>
      <c r="WRI359" s="4"/>
      <c r="WRJ359" s="4"/>
      <c r="WRK359" s="4"/>
      <c r="WRL359" s="4"/>
      <c r="WRM359" s="4"/>
      <c r="WRN359" s="4"/>
      <c r="WRO359" s="4"/>
      <c r="WRP359" s="4"/>
      <c r="WRQ359" s="4"/>
      <c r="WRR359" s="4"/>
      <c r="WRS359" s="4"/>
      <c r="WRT359" s="4"/>
      <c r="WRU359" s="4"/>
      <c r="WRV359" s="4"/>
      <c r="WRW359" s="4"/>
      <c r="WRX359" s="4"/>
      <c r="WRY359" s="4"/>
      <c r="WRZ359" s="4"/>
      <c r="WSA359" s="4"/>
      <c r="WSB359" s="4"/>
      <c r="WSC359" s="4"/>
      <c r="WSD359" s="4"/>
      <c r="WSE359" s="4"/>
      <c r="WSF359" s="4"/>
      <c r="WSG359" s="4"/>
      <c r="WSH359" s="4"/>
      <c r="WSI359" s="4"/>
      <c r="WSJ359" s="4"/>
      <c r="WSK359" s="4"/>
      <c r="WSL359" s="4"/>
      <c r="WSM359" s="4"/>
      <c r="WSN359" s="4"/>
      <c r="WSO359" s="4"/>
      <c r="WSP359" s="4"/>
      <c r="WSQ359" s="4"/>
      <c r="WSR359" s="4"/>
      <c r="WSS359" s="4"/>
      <c r="WST359" s="4"/>
      <c r="WSU359" s="4"/>
      <c r="WSV359" s="4"/>
      <c r="WSW359" s="4"/>
      <c r="WSX359" s="4"/>
      <c r="WSY359" s="4"/>
      <c r="WSZ359" s="4"/>
      <c r="WTA359" s="4"/>
      <c r="WTB359" s="4"/>
      <c r="WTC359" s="4"/>
      <c r="WTD359" s="4"/>
      <c r="WTE359" s="4"/>
      <c r="WTF359" s="4"/>
      <c r="WTG359" s="4"/>
      <c r="WTH359" s="4"/>
      <c r="WTI359" s="4"/>
      <c r="WTJ359" s="4"/>
      <c r="WTK359" s="4"/>
      <c r="WTL359" s="4"/>
      <c r="WTM359" s="4"/>
      <c r="WTN359" s="4"/>
      <c r="WTO359" s="4"/>
      <c r="WTP359" s="4"/>
      <c r="WTQ359" s="4"/>
      <c r="WTR359" s="4"/>
      <c r="WTS359" s="4"/>
      <c r="WTT359" s="4"/>
      <c r="WTU359" s="4"/>
      <c r="WTV359" s="4"/>
      <c r="WTW359" s="4"/>
      <c r="WTX359" s="4"/>
      <c r="WTY359" s="4"/>
      <c r="WTZ359" s="4"/>
      <c r="WUA359" s="4"/>
      <c r="WUB359" s="4"/>
      <c r="WUC359" s="4"/>
      <c r="WUD359" s="4"/>
      <c r="WUE359" s="4"/>
      <c r="WUF359" s="4"/>
      <c r="WUG359" s="4"/>
      <c r="WUH359" s="4"/>
      <c r="WUI359" s="4"/>
      <c r="WUJ359" s="4"/>
      <c r="WUK359" s="4"/>
      <c r="WUL359" s="4"/>
      <c r="WUM359" s="4"/>
      <c r="WUN359" s="4"/>
      <c r="WUO359" s="4"/>
      <c r="WUP359" s="4"/>
      <c r="WUQ359" s="4"/>
      <c r="WUR359" s="4"/>
      <c r="WUS359" s="4"/>
      <c r="WUT359" s="4"/>
      <c r="WUU359" s="4"/>
      <c r="WUV359" s="4"/>
      <c r="WUW359" s="4"/>
      <c r="WUX359" s="4"/>
      <c r="WUY359" s="4"/>
      <c r="WUZ359" s="4"/>
      <c r="WVA359" s="4"/>
      <c r="WVB359" s="4"/>
      <c r="WVC359" s="4"/>
      <c r="WVD359" s="4"/>
      <c r="WVE359" s="4"/>
      <c r="WVF359" s="4"/>
      <c r="WVG359" s="4"/>
      <c r="WVH359" s="4"/>
      <c r="WVI359" s="4"/>
      <c r="WVJ359" s="4"/>
      <c r="WVK359" s="4"/>
      <c r="WVL359" s="4"/>
      <c r="WVM359" s="4"/>
      <c r="WVN359" s="4"/>
      <c r="WVO359" s="4"/>
      <c r="WVP359" s="4"/>
      <c r="WVQ359" s="4"/>
      <c r="WVR359" s="4"/>
      <c r="WVS359" s="4"/>
      <c r="WVT359" s="4"/>
      <c r="WVU359" s="4"/>
      <c r="WVV359" s="4"/>
      <c r="WVW359" s="4"/>
      <c r="WVX359" s="4"/>
      <c r="WVY359" s="4"/>
      <c r="WVZ359" s="4"/>
      <c r="WWA359" s="4"/>
      <c r="WWB359" s="4"/>
      <c r="WWC359" s="4"/>
      <c r="WWD359" s="4"/>
      <c r="WWE359" s="4"/>
      <c r="WWF359" s="4"/>
      <c r="WWG359" s="4"/>
      <c r="WWH359" s="4"/>
      <c r="WWI359" s="4"/>
      <c r="WWJ359" s="4"/>
      <c r="WWK359" s="4"/>
      <c r="WWL359" s="4"/>
      <c r="WWM359" s="4"/>
      <c r="WWN359" s="4"/>
      <c r="WWO359" s="4"/>
      <c r="WWP359" s="4"/>
      <c r="WWQ359" s="4"/>
      <c r="WWR359" s="4"/>
      <c r="WWS359" s="4"/>
      <c r="WWT359" s="4"/>
      <c r="WWU359" s="4"/>
      <c r="WWV359" s="4"/>
      <c r="WWW359" s="4"/>
      <c r="WWX359" s="4"/>
      <c r="WWY359" s="4"/>
      <c r="WWZ359" s="4"/>
      <c r="WXA359" s="4"/>
      <c r="WXB359" s="4"/>
      <c r="WXC359" s="4"/>
      <c r="WXD359" s="4"/>
      <c r="WXE359" s="4"/>
      <c r="WXF359" s="4"/>
      <c r="WXG359" s="4"/>
      <c r="WXH359" s="4"/>
      <c r="WXI359" s="4"/>
      <c r="WXJ359" s="4"/>
      <c r="WXK359" s="4"/>
      <c r="WXL359" s="4"/>
      <c r="WXM359" s="4"/>
      <c r="WXN359" s="4"/>
      <c r="WXO359" s="4"/>
      <c r="WXP359" s="4"/>
      <c r="WXQ359" s="4"/>
      <c r="WXR359" s="4"/>
      <c r="WXS359" s="4"/>
      <c r="WXT359" s="4"/>
      <c r="WXU359" s="4"/>
      <c r="WXV359" s="4"/>
      <c r="WXW359" s="4"/>
      <c r="WXX359" s="4"/>
      <c r="WXY359" s="4"/>
      <c r="WXZ359" s="4"/>
      <c r="WYA359" s="4"/>
      <c r="WYB359" s="4"/>
      <c r="WYC359" s="4"/>
      <c r="WYD359" s="4"/>
      <c r="WYE359" s="4"/>
      <c r="WYF359" s="4"/>
      <c r="WYG359" s="4"/>
      <c r="WYH359" s="4"/>
      <c r="WYI359" s="4"/>
      <c r="WYJ359" s="4"/>
      <c r="WYK359" s="4"/>
      <c r="WYL359" s="4"/>
      <c r="WYM359" s="4"/>
      <c r="WYN359" s="4"/>
      <c r="WYO359" s="4"/>
      <c r="WYP359" s="4"/>
      <c r="WYQ359" s="4"/>
      <c r="WYR359" s="4"/>
      <c r="WYS359" s="4"/>
      <c r="WYT359" s="4"/>
      <c r="WYU359" s="4"/>
      <c r="WYV359" s="4"/>
      <c r="WYW359" s="4"/>
      <c r="WYX359" s="4"/>
      <c r="WYY359" s="4"/>
      <c r="WYZ359" s="4"/>
      <c r="WZA359" s="4"/>
      <c r="WZB359" s="4"/>
      <c r="WZC359" s="4"/>
      <c r="WZD359" s="4"/>
      <c r="WZE359" s="4"/>
      <c r="WZF359" s="4"/>
      <c r="WZG359" s="4"/>
      <c r="WZH359" s="4"/>
      <c r="WZI359" s="4"/>
      <c r="WZJ359" s="4"/>
      <c r="WZK359" s="4"/>
      <c r="WZL359" s="4"/>
      <c r="WZM359" s="4"/>
      <c r="WZN359" s="4"/>
      <c r="WZO359" s="4"/>
      <c r="WZP359" s="4"/>
      <c r="WZQ359" s="4"/>
      <c r="WZR359" s="4"/>
      <c r="WZS359" s="4"/>
      <c r="WZT359" s="4"/>
      <c r="WZU359" s="4"/>
      <c r="WZV359" s="4"/>
      <c r="WZW359" s="4"/>
      <c r="WZX359" s="4"/>
      <c r="WZY359" s="4"/>
      <c r="WZZ359" s="4"/>
      <c r="XAA359" s="4"/>
      <c r="XAB359" s="4"/>
      <c r="XAC359" s="4"/>
      <c r="XAD359" s="4"/>
      <c r="XAE359" s="4"/>
      <c r="XAF359" s="4"/>
      <c r="XAG359" s="4"/>
      <c r="XAH359" s="4"/>
      <c r="XAI359" s="4"/>
      <c r="XAJ359" s="4"/>
      <c r="XAK359" s="4"/>
      <c r="XAL359" s="4"/>
      <c r="XAM359" s="4"/>
      <c r="XAN359" s="4"/>
      <c r="XAO359" s="4"/>
      <c r="XAP359" s="4"/>
      <c r="XAQ359" s="4"/>
      <c r="XAR359" s="4"/>
      <c r="XAS359" s="4"/>
      <c r="XAT359" s="4"/>
      <c r="XAU359" s="4"/>
      <c r="XAV359" s="4"/>
      <c r="XAW359" s="4"/>
      <c r="XAX359" s="4"/>
      <c r="XAY359" s="4"/>
      <c r="XAZ359" s="4"/>
      <c r="XBA359" s="4"/>
      <c r="XBB359" s="4"/>
      <c r="XBC359" s="4"/>
      <c r="XBD359" s="4"/>
      <c r="XBE359" s="4"/>
      <c r="XBF359" s="4"/>
      <c r="XBG359" s="4"/>
      <c r="XBH359" s="4"/>
      <c r="XBI359" s="4"/>
      <c r="XBJ359" s="4"/>
      <c r="XBK359" s="4"/>
      <c r="XBL359" s="4"/>
      <c r="XBM359" s="4"/>
      <c r="XBN359" s="4"/>
      <c r="XBO359" s="4"/>
      <c r="XBP359" s="4"/>
      <c r="XBQ359" s="4"/>
      <c r="XBR359" s="4"/>
      <c r="XBS359" s="4"/>
      <c r="XBT359" s="4"/>
      <c r="XBU359" s="4"/>
      <c r="XBV359" s="4"/>
      <c r="XBW359" s="4"/>
      <c r="XBX359" s="4"/>
      <c r="XBY359" s="4"/>
      <c r="XBZ359" s="4"/>
      <c r="XCA359" s="4"/>
      <c r="XCB359" s="4"/>
      <c r="XCC359" s="4"/>
      <c r="XCD359" s="4"/>
      <c r="XCE359" s="4"/>
      <c r="XCF359" s="4"/>
      <c r="XCG359" s="4"/>
      <c r="XCH359" s="4"/>
      <c r="XCI359" s="4"/>
      <c r="XCJ359" s="4"/>
      <c r="XCK359" s="4"/>
      <c r="XCL359" s="4"/>
      <c r="XCM359" s="4"/>
      <c r="XCN359" s="4"/>
      <c r="XCO359" s="4"/>
      <c r="XCP359" s="4"/>
      <c r="XCQ359" s="4"/>
      <c r="XCR359" s="4"/>
      <c r="XCS359" s="4"/>
      <c r="XCT359" s="4"/>
      <c r="XCU359" s="4"/>
      <c r="XCV359" s="4"/>
      <c r="XCW359" s="4"/>
      <c r="XCX359" s="4"/>
      <c r="XCY359" s="4"/>
      <c r="XCZ359" s="4"/>
      <c r="XDA359" s="4"/>
      <c r="XDB359" s="4"/>
      <c r="XDC359" s="4"/>
      <c r="XDD359" s="4"/>
      <c r="XDE359" s="4"/>
      <c r="XDF359" s="4"/>
      <c r="XDG359" s="4"/>
      <c r="XDH359" s="4"/>
      <c r="XDI359" s="4"/>
      <c r="XDJ359" s="4"/>
      <c r="XDK359" s="4"/>
      <c r="XDL359" s="4"/>
      <c r="XDM359" s="4"/>
      <c r="XDN359" s="4"/>
      <c r="XDO359" s="4"/>
      <c r="XDP359" s="4"/>
      <c r="XDQ359" s="4"/>
      <c r="XDR359" s="4"/>
      <c r="XDS359" s="4"/>
      <c r="XDT359" s="4"/>
      <c r="XDU359" s="4"/>
      <c r="XDV359" s="4"/>
      <c r="XDW359" s="4"/>
      <c r="XDX359" s="4"/>
      <c r="XDY359" s="4"/>
      <c r="XDZ359" s="4"/>
      <c r="XEA359" s="4"/>
      <c r="XEB359" s="4"/>
      <c r="XEC359" s="4"/>
      <c r="XED359" s="4"/>
      <c r="XEE359" s="4"/>
      <c r="XEF359" s="4"/>
      <c r="XEG359" s="4"/>
      <c r="XEH359" s="4"/>
      <c r="XEI359" s="4"/>
      <c r="XEJ359" s="4"/>
      <c r="XEK359" s="4"/>
      <c r="XEL359" s="4"/>
      <c r="XEM359" s="4"/>
      <c r="XEN359" s="4"/>
      <c r="XEO359" s="4"/>
      <c r="XEP359" s="4"/>
      <c r="XEQ359" s="4"/>
      <c r="XER359" s="4"/>
      <c r="XES359" s="4"/>
      <c r="XET359" s="4"/>
      <c r="XEU359" s="4"/>
      <c r="XEV359" s="4"/>
      <c r="XEW359" s="4"/>
      <c r="XEX359" s="4"/>
      <c r="XEY359" s="4"/>
      <c r="XEZ359" s="4"/>
      <c r="XFA359" s="4"/>
      <c r="XFB359" s="4"/>
      <c r="XFC359" s="4"/>
    </row>
    <row r="360" customFormat="false" ht="15" hidden="false" customHeight="false" outlineLevel="0" collapsed="false">
      <c r="A360" s="78"/>
      <c r="B360" s="74"/>
      <c r="C360" s="30" t="s">
        <v>230</v>
      </c>
      <c r="D360" s="31" t="n">
        <f aca="false">SUM(D352:D359)</f>
        <v>820</v>
      </c>
      <c r="E360" s="44"/>
      <c r="F360" s="44"/>
      <c r="G360" s="44"/>
      <c r="H360" s="44"/>
      <c r="I360" s="44"/>
      <c r="J360" s="45"/>
      <c r="K360" s="45"/>
      <c r="L360" s="44"/>
      <c r="M360" s="44"/>
      <c r="N360" s="44"/>
      <c r="O360" s="44"/>
      <c r="P360" s="44"/>
    </row>
    <row r="361" customFormat="false" ht="14.15" hidden="false" customHeight="false" outlineLevel="0" collapsed="false">
      <c r="A361" s="78" t="s">
        <v>93</v>
      </c>
      <c r="B361" s="33"/>
      <c r="C361" s="33" t="s">
        <v>93</v>
      </c>
      <c r="D361" s="33"/>
      <c r="E361" s="77" t="n">
        <f aca="false">SUM(E352:E360)</f>
        <v>30.4026666666667</v>
      </c>
      <c r="F361" s="77" t="n">
        <f aca="false">SUM(F352:F360)</f>
        <v>23.5243333333333</v>
      </c>
      <c r="G361" s="77" t="n">
        <f aca="false">SUM(G352:G360)</f>
        <v>124.772</v>
      </c>
      <c r="H361" s="77" t="n">
        <f aca="false">SUM(H352:H360)</f>
        <v>787.03</v>
      </c>
      <c r="I361" s="77" t="n">
        <f aca="false">SUM(I352:I360)</f>
        <v>115.42</v>
      </c>
      <c r="J361" s="77" t="n">
        <f aca="false">SUM(J352:J360)</f>
        <v>0.261166666666667</v>
      </c>
      <c r="K361" s="77" t="n">
        <f aca="false">SUM(K352:K360)</f>
        <v>0.23</v>
      </c>
      <c r="L361" s="77" t="n">
        <f aca="false">SUM(L352:L360)</f>
        <v>13.91</v>
      </c>
      <c r="M361" s="77" t="n">
        <f aca="false">SUM(M352:M360)</f>
        <v>136.1245</v>
      </c>
      <c r="N361" s="77" t="n">
        <f aca="false">SUM(N352:N360)</f>
        <v>123.8785</v>
      </c>
      <c r="O361" s="77" t="n">
        <f aca="false">SUM(O352:O360)</f>
        <v>429.373</v>
      </c>
      <c r="P361" s="77" t="n">
        <f aca="false">SUM(P352:P360)</f>
        <v>5.42583333333333</v>
      </c>
    </row>
    <row r="362" customFormat="false" ht="13.8" hidden="false" customHeight="false" outlineLevel="0" collapsed="false">
      <c r="A362" s="13"/>
      <c r="B362" s="33"/>
      <c r="C362" s="33"/>
      <c r="D362" s="33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customFormat="false" ht="13.8" hidden="false" customHeight="false" outlineLevel="0" collapsed="false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</row>
    <row r="364" customFormat="false" ht="13.8" hidden="false" customHeight="false" outlineLevel="0" collapsed="false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</row>
    <row r="365" customFormat="false" ht="13.8" hidden="false" customHeight="false" outlineLevel="0" collapsed="false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</row>
    <row r="366" customFormat="false" ht="12.75" hidden="false" customHeight="true" outlineLevel="0" collapsed="false">
      <c r="A366" s="6" t="s">
        <v>0</v>
      </c>
      <c r="B366" s="6" t="s">
        <v>1</v>
      </c>
      <c r="C366" s="7" t="s">
        <v>2</v>
      </c>
      <c r="D366" s="6" t="s">
        <v>3</v>
      </c>
      <c r="E366" s="8" t="s">
        <v>4</v>
      </c>
      <c r="F366" s="8"/>
      <c r="G366" s="8"/>
      <c r="H366" s="49" t="s">
        <v>5</v>
      </c>
      <c r="I366" s="8" t="s">
        <v>6</v>
      </c>
      <c r="J366" s="8"/>
      <c r="K366" s="8"/>
      <c r="L366" s="8"/>
      <c r="M366" s="8" t="s">
        <v>7</v>
      </c>
      <c r="N366" s="8"/>
      <c r="O366" s="8"/>
      <c r="P366" s="8"/>
    </row>
    <row r="367" customFormat="false" ht="13.8" hidden="false" customHeight="false" outlineLevel="0" collapsed="false">
      <c r="A367" s="6"/>
      <c r="B367" s="6"/>
      <c r="C367" s="7"/>
      <c r="D367" s="6"/>
      <c r="E367" s="8"/>
      <c r="F367" s="8"/>
      <c r="G367" s="8"/>
      <c r="H367" s="49"/>
      <c r="I367" s="8"/>
      <c r="J367" s="8"/>
      <c r="K367" s="8"/>
      <c r="L367" s="8"/>
      <c r="M367" s="8"/>
      <c r="N367" s="8"/>
      <c r="O367" s="8"/>
      <c r="P367" s="8"/>
    </row>
    <row r="368" customFormat="false" ht="54.75" hidden="false" customHeight="true" outlineLevel="0" collapsed="false">
      <c r="A368" s="6"/>
      <c r="B368" s="6"/>
      <c r="C368" s="7"/>
      <c r="D368" s="6"/>
      <c r="E368" s="6" t="s">
        <v>8</v>
      </c>
      <c r="F368" s="6" t="s">
        <v>9</v>
      </c>
      <c r="G368" s="6" t="s">
        <v>10</v>
      </c>
      <c r="H368" s="49"/>
      <c r="I368" s="11" t="s">
        <v>11</v>
      </c>
      <c r="J368" s="11" t="s">
        <v>12</v>
      </c>
      <c r="K368" s="11" t="s">
        <v>13</v>
      </c>
      <c r="L368" s="11" t="s">
        <v>14</v>
      </c>
      <c r="M368" s="6" t="s">
        <v>15</v>
      </c>
      <c r="N368" s="6" t="s">
        <v>16</v>
      </c>
      <c r="O368" s="6" t="s">
        <v>17</v>
      </c>
      <c r="P368" s="6" t="s">
        <v>18</v>
      </c>
    </row>
    <row r="369" customFormat="false" ht="21" hidden="false" customHeight="true" outlineLevel="0" collapsed="false">
      <c r="A369" s="63" t="s">
        <v>180</v>
      </c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</row>
    <row r="370" customFormat="false" ht="15" hidden="false" customHeight="true" outlineLevel="0" collapsed="false">
      <c r="A370" s="52" t="s">
        <v>20</v>
      </c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</row>
    <row r="371" s="3" customFormat="true" ht="13.8" hidden="false" customHeight="false" outlineLevel="0" collapsed="false">
      <c r="A371" s="52"/>
      <c r="B371" s="18" t="s">
        <v>23</v>
      </c>
      <c r="C371" s="19" t="s">
        <v>24</v>
      </c>
      <c r="D371" s="18" t="n">
        <v>10</v>
      </c>
      <c r="E371" s="20" t="n">
        <v>0.08</v>
      </c>
      <c r="F371" s="20" t="n">
        <v>7.25</v>
      </c>
      <c r="G371" s="20" t="n">
        <v>0.13</v>
      </c>
      <c r="H371" s="20" t="n">
        <v>66</v>
      </c>
      <c r="I371" s="20" t="n">
        <v>40</v>
      </c>
      <c r="J371" s="20"/>
      <c r="K371" s="20" t="n">
        <v>0.01</v>
      </c>
      <c r="L371" s="20"/>
      <c r="M371" s="20" t="n">
        <v>2.4</v>
      </c>
      <c r="N371" s="20"/>
      <c r="O371" s="20" t="n">
        <v>3</v>
      </c>
      <c r="P371" s="20" t="n">
        <v>0.02</v>
      </c>
      <c r="Q371" s="2"/>
      <c r="XFD371" s="4"/>
    </row>
    <row r="372" customFormat="false" ht="13.8" hidden="false" customHeight="false" outlineLevel="0" collapsed="false">
      <c r="A372" s="52"/>
      <c r="B372" s="14" t="s">
        <v>21</v>
      </c>
      <c r="C372" s="15" t="s">
        <v>22</v>
      </c>
      <c r="D372" s="16" t="n">
        <v>15</v>
      </c>
      <c r="E372" s="17" t="n">
        <v>3.48</v>
      </c>
      <c r="F372" s="17" t="n">
        <v>4.43</v>
      </c>
      <c r="G372" s="17"/>
      <c r="H372" s="17" t="n">
        <v>54</v>
      </c>
      <c r="I372" s="17" t="n">
        <v>39</v>
      </c>
      <c r="J372" s="16" t="n">
        <v>0.005</v>
      </c>
      <c r="K372" s="16" t="n">
        <v>0.045</v>
      </c>
      <c r="L372" s="17" t="n">
        <v>0.11</v>
      </c>
      <c r="M372" s="17" t="n">
        <v>132</v>
      </c>
      <c r="N372" s="17" t="n">
        <v>5.25</v>
      </c>
      <c r="O372" s="17" t="n">
        <v>75</v>
      </c>
      <c r="P372" s="17" t="n">
        <v>0.15</v>
      </c>
      <c r="XCA372" s="2"/>
      <c r="XCB372" s="2"/>
      <c r="XCC372" s="2"/>
      <c r="XCD372" s="2"/>
      <c r="XCE372" s="2"/>
      <c r="XCF372" s="2"/>
      <c r="XCG372" s="2"/>
      <c r="XCH372" s="2"/>
      <c r="XCI372" s="2"/>
      <c r="XCJ372" s="2"/>
      <c r="XCK372" s="2"/>
      <c r="XCL372" s="2"/>
      <c r="XCM372" s="2"/>
      <c r="XCN372" s="2"/>
      <c r="XCO372" s="2"/>
      <c r="XCP372" s="2"/>
      <c r="XCQ372" s="2"/>
      <c r="XCR372" s="2"/>
      <c r="XCS372" s="2"/>
      <c r="XCT372" s="2"/>
      <c r="XCU372" s="2"/>
      <c r="XCV372" s="2"/>
      <c r="XCW372" s="2"/>
      <c r="XCX372" s="2"/>
      <c r="XCY372" s="2"/>
      <c r="XCZ372" s="2"/>
      <c r="XDA372" s="2"/>
      <c r="XDB372" s="2"/>
      <c r="XDC372" s="2"/>
      <c r="XDD372" s="2"/>
      <c r="XDE372" s="2"/>
      <c r="XDF372" s="2"/>
      <c r="XDG372" s="2"/>
      <c r="XDH372" s="2"/>
      <c r="XDI372" s="2"/>
      <c r="XDJ372" s="2"/>
      <c r="XDK372" s="2"/>
      <c r="XDL372" s="2"/>
      <c r="XDM372" s="2"/>
      <c r="XDN372" s="2"/>
      <c r="XDO372" s="2"/>
      <c r="XDP372" s="2"/>
      <c r="XDQ372" s="2"/>
      <c r="XDR372" s="2"/>
      <c r="XDS372" s="2"/>
      <c r="XDT372" s="2"/>
      <c r="XDU372" s="2"/>
      <c r="XDV372" s="2"/>
      <c r="XDW372" s="2"/>
      <c r="XDX372" s="2"/>
      <c r="XDY372" s="2"/>
      <c r="XDZ372" s="2"/>
      <c r="XEA372" s="2"/>
      <c r="XEB372" s="2"/>
      <c r="XEC372" s="2"/>
      <c r="XED372" s="2"/>
      <c r="XEE372" s="2"/>
      <c r="XEF372" s="2"/>
      <c r="XEG372" s="2"/>
      <c r="XEH372" s="2"/>
      <c r="XEI372" s="2"/>
      <c r="XEJ372" s="2"/>
      <c r="XEK372" s="2"/>
      <c r="XEL372" s="2"/>
      <c r="XEM372" s="2"/>
      <c r="XEN372" s="2"/>
      <c r="XEO372" s="2"/>
      <c r="XEP372" s="2"/>
      <c r="XEQ372" s="2"/>
      <c r="XER372" s="2"/>
      <c r="XES372" s="2"/>
      <c r="XET372" s="2"/>
      <c r="XEU372" s="2"/>
      <c r="XEV372" s="2"/>
      <c r="XEW372" s="2"/>
      <c r="XEX372" s="2"/>
      <c r="XEY372" s="2"/>
      <c r="XEZ372" s="2"/>
      <c r="XFA372" s="2"/>
      <c r="XFB372" s="2"/>
      <c r="XFC372" s="2"/>
    </row>
    <row r="373" customFormat="false" ht="13.8" hidden="false" customHeight="false" outlineLevel="0" collapsed="false">
      <c r="A373" s="52"/>
      <c r="B373" s="21" t="s">
        <v>95</v>
      </c>
      <c r="C373" s="26" t="s">
        <v>96</v>
      </c>
      <c r="D373" s="21" t="n">
        <v>150</v>
      </c>
      <c r="E373" s="27" t="n">
        <f aca="false">BD373*150/55</f>
        <v>15.1363636363636</v>
      </c>
      <c r="F373" s="27" t="n">
        <v>22.85</v>
      </c>
      <c r="G373" s="27" t="n">
        <v>2.75</v>
      </c>
      <c r="H373" s="27" t="n">
        <f aca="false">BG373*150/55</f>
        <v>275.454545454545</v>
      </c>
      <c r="I373" s="27" t="n">
        <f aca="false">BH373*150/55</f>
        <v>343.227272727273</v>
      </c>
      <c r="J373" s="27" t="n">
        <f aca="false">BI373*150/55</f>
        <v>0.0818181818181818</v>
      </c>
      <c r="K373" s="27" t="n">
        <f aca="false">BJ373*150/55</f>
        <v>0.518181818181818</v>
      </c>
      <c r="L373" s="27" t="n">
        <f aca="false">BK373*150/55</f>
        <v>0.245454545454545</v>
      </c>
      <c r="M373" s="27" t="n">
        <f aca="false">BL373*150/55</f>
        <v>112.309090909091</v>
      </c>
      <c r="N373" s="27" t="n">
        <f aca="false">BM373*150/55</f>
        <v>18.9</v>
      </c>
      <c r="O373" s="27" t="n">
        <f aca="false">BN373*150/55</f>
        <v>249.054545454545</v>
      </c>
      <c r="P373" s="27" t="n">
        <f aca="false">BO373*150/55</f>
        <v>2.78181818181818</v>
      </c>
      <c r="Q373" s="27" t="n">
        <v>8.6</v>
      </c>
      <c r="R373" s="27" t="n">
        <v>11.3</v>
      </c>
      <c r="S373" s="27" t="n">
        <v>34.3</v>
      </c>
      <c r="T373" s="27" t="n">
        <v>272.9</v>
      </c>
      <c r="U373" s="27" t="n">
        <v>40.2</v>
      </c>
      <c r="V373" s="21" t="n">
        <v>0.21</v>
      </c>
      <c r="W373" s="21" t="n">
        <v>0.17</v>
      </c>
      <c r="X373" s="27" t="n">
        <v>0.52</v>
      </c>
      <c r="Y373" s="27" t="n">
        <v>139</v>
      </c>
      <c r="Z373" s="27" t="n">
        <v>63</v>
      </c>
      <c r="AA373" s="27" t="n">
        <v>233</v>
      </c>
      <c r="AB373" s="27" t="n">
        <v>1.85</v>
      </c>
      <c r="BD373" s="27" t="n">
        <v>5.55</v>
      </c>
      <c r="BE373" s="27" t="n">
        <v>8.38</v>
      </c>
      <c r="BF373" s="27" t="n">
        <v>1.01</v>
      </c>
      <c r="BG373" s="27" t="n">
        <v>101</v>
      </c>
      <c r="BH373" s="27" t="n">
        <v>125.85</v>
      </c>
      <c r="BI373" s="27" t="n">
        <v>0.03</v>
      </c>
      <c r="BJ373" s="27" t="n">
        <v>0.19</v>
      </c>
      <c r="BK373" s="27" t="n">
        <v>0.09</v>
      </c>
      <c r="BL373" s="27" t="n">
        <v>41.18</v>
      </c>
      <c r="BM373" s="27" t="n">
        <v>6.93</v>
      </c>
      <c r="BN373" s="27" t="n">
        <v>91.32</v>
      </c>
      <c r="BO373" s="27" t="n">
        <v>1.02</v>
      </c>
    </row>
    <row r="374" customFormat="false" ht="13.8" hidden="false" customHeight="false" outlineLevel="0" collapsed="false">
      <c r="A374" s="52"/>
      <c r="B374" s="21" t="s">
        <v>31</v>
      </c>
      <c r="C374" s="26" t="s">
        <v>32</v>
      </c>
      <c r="D374" s="21" t="n">
        <v>20</v>
      </c>
      <c r="E374" s="27" t="n">
        <f aca="false">BD374*20/20</f>
        <v>1.36</v>
      </c>
      <c r="F374" s="27" t="n">
        <f aca="false">BE374*20/20</f>
        <v>0.24</v>
      </c>
      <c r="G374" s="27" t="n">
        <f aca="false">BF374*20/20</f>
        <v>6.72</v>
      </c>
      <c r="H374" s="27" t="n">
        <f aca="false">BG374*20/20</f>
        <v>34.16</v>
      </c>
      <c r="I374" s="27" t="n">
        <f aca="false">BH374*20/20</f>
        <v>0</v>
      </c>
      <c r="J374" s="27" t="n">
        <f aca="false">BI374*20/20</f>
        <v>0.03</v>
      </c>
      <c r="K374" s="27" t="n">
        <f aca="false">BJ374*20/20</f>
        <v>0.02</v>
      </c>
      <c r="L374" s="27" t="n">
        <f aca="false">BK374*20/20</f>
        <v>0</v>
      </c>
      <c r="M374" s="27" t="n">
        <f aca="false">BL374*20/20</f>
        <v>9.01</v>
      </c>
      <c r="N374" s="27" t="n">
        <f aca="false">BM374*20/20</f>
        <v>9.41</v>
      </c>
      <c r="O374" s="27" t="n">
        <f aca="false">BN374*20/20</f>
        <v>30.14</v>
      </c>
      <c r="P374" s="27" t="n">
        <f aca="false">BO374*20/20</f>
        <v>0.75</v>
      </c>
      <c r="Q374" s="27" t="n">
        <v>1.7</v>
      </c>
      <c r="R374" s="27" t="n">
        <v>0.3</v>
      </c>
      <c r="S374" s="27" t="n">
        <v>8.4</v>
      </c>
      <c r="T374" s="27" t="n">
        <v>42.7</v>
      </c>
      <c r="U374" s="27"/>
      <c r="V374" s="27" t="n">
        <v>0.04</v>
      </c>
      <c r="W374" s="27" t="n">
        <v>0.02</v>
      </c>
      <c r="X374" s="27"/>
      <c r="Y374" s="27" t="n">
        <v>11.26</v>
      </c>
      <c r="Z374" s="27" t="n">
        <v>11.76</v>
      </c>
      <c r="AA374" s="27" t="n">
        <v>37.68</v>
      </c>
      <c r="AB374" s="27" t="n">
        <v>0.94</v>
      </c>
      <c r="BD374" s="27" t="n">
        <v>1.36</v>
      </c>
      <c r="BE374" s="27" t="n">
        <v>0.24</v>
      </c>
      <c r="BF374" s="27" t="n">
        <v>6.72</v>
      </c>
      <c r="BG374" s="27" t="n">
        <v>34.16</v>
      </c>
      <c r="BH374" s="27"/>
      <c r="BI374" s="27" t="n">
        <v>0.03</v>
      </c>
      <c r="BJ374" s="27" t="n">
        <v>0.02</v>
      </c>
      <c r="BK374" s="27"/>
      <c r="BL374" s="27" t="n">
        <v>9.01</v>
      </c>
      <c r="BM374" s="27" t="n">
        <v>9.41</v>
      </c>
      <c r="BN374" s="27" t="n">
        <v>30.14</v>
      </c>
      <c r="BO374" s="27" t="n">
        <v>0.75</v>
      </c>
    </row>
    <row r="375" customFormat="false" ht="17.15" hidden="false" customHeight="true" outlineLevel="0" collapsed="false">
      <c r="A375" s="52"/>
      <c r="B375" s="21" t="s">
        <v>31</v>
      </c>
      <c r="C375" s="15" t="s">
        <v>33</v>
      </c>
      <c r="D375" s="21" t="n">
        <v>35</v>
      </c>
      <c r="E375" s="27" t="n">
        <f aca="false">BD375*35/40</f>
        <v>2.59</v>
      </c>
      <c r="F375" s="27" t="n">
        <f aca="false">BE375*35/40</f>
        <v>0.315</v>
      </c>
      <c r="G375" s="27" t="n">
        <f aca="false">BF375*35/40</f>
        <v>18.4625</v>
      </c>
      <c r="H375" s="27" t="n">
        <f aca="false">BG375*35/40</f>
        <v>82.0575</v>
      </c>
      <c r="I375" s="27" t="n">
        <f aca="false">BH375*35/40</f>
        <v>0</v>
      </c>
      <c r="J375" s="27" t="n">
        <f aca="false">BI375*35/40</f>
        <v>0</v>
      </c>
      <c r="K375" s="27" t="n">
        <f aca="false">BJ375*35/40</f>
        <v>0.0175</v>
      </c>
      <c r="L375" s="27" t="n">
        <f aca="false">BK375*35/40</f>
        <v>0</v>
      </c>
      <c r="M375" s="27" t="n">
        <f aca="false">BL375*35/40</f>
        <v>7</v>
      </c>
      <c r="N375" s="27" t="n">
        <f aca="false">BM375*35/40</f>
        <v>4.9</v>
      </c>
      <c r="O375" s="27" t="n">
        <f aca="false">BN375*35/40</f>
        <v>22.75</v>
      </c>
      <c r="P375" s="27" t="n">
        <f aca="false">BO375*35/40</f>
        <v>0.385</v>
      </c>
      <c r="Q375" s="27" t="n">
        <v>3.03</v>
      </c>
      <c r="R375" s="27" t="n">
        <v>0.36</v>
      </c>
      <c r="S375" s="27" t="n">
        <v>19.64</v>
      </c>
      <c r="T375" s="27" t="n">
        <v>93.77</v>
      </c>
      <c r="U375" s="27"/>
      <c r="V375" s="27"/>
      <c r="W375" s="27" t="n">
        <v>0.013</v>
      </c>
      <c r="X375" s="27"/>
      <c r="Y375" s="27" t="n">
        <v>8</v>
      </c>
      <c r="Z375" s="27" t="n">
        <v>5.6</v>
      </c>
      <c r="AA375" s="27" t="n">
        <v>26</v>
      </c>
      <c r="AB375" s="27" t="n">
        <v>0.44</v>
      </c>
      <c r="AC375" s="27" t="n">
        <v>3</v>
      </c>
      <c r="AD375" s="27" t="n">
        <f aca="false">AP375*40/40</f>
        <v>0</v>
      </c>
      <c r="AE375" s="27" t="n">
        <f aca="false">AQ375*40/40</f>
        <v>0</v>
      </c>
      <c r="AF375" s="27" t="n">
        <f aca="false">AR375*40/40</f>
        <v>0</v>
      </c>
      <c r="AG375" s="27" t="n">
        <f aca="false">AS375*40/40</f>
        <v>0</v>
      </c>
      <c r="AH375" s="27" t="n">
        <f aca="false">AT375*40/40</f>
        <v>0</v>
      </c>
      <c r="AI375" s="27" t="n">
        <f aca="false">AU375*40/40</f>
        <v>0</v>
      </c>
      <c r="AJ375" s="27" t="n">
        <f aca="false">AV375*40/40</f>
        <v>0</v>
      </c>
      <c r="AK375" s="27" t="n">
        <f aca="false">AW375*40/40</f>
        <v>0</v>
      </c>
      <c r="AL375" s="27" t="n">
        <f aca="false">AX375*40/40</f>
        <v>0</v>
      </c>
      <c r="AM375" s="27" t="n">
        <f aca="false">AY375*40/40</f>
        <v>0</v>
      </c>
      <c r="AN375" s="27" t="n">
        <f aca="false">AZ375*40/40</f>
        <v>0</v>
      </c>
      <c r="BD375" s="27" t="n">
        <v>2.96</v>
      </c>
      <c r="BE375" s="27" t="n">
        <v>0.36</v>
      </c>
      <c r="BF375" s="27" t="n">
        <v>21.1</v>
      </c>
      <c r="BG375" s="27" t="n">
        <v>93.78</v>
      </c>
      <c r="BH375" s="27"/>
      <c r="BI375" s="27"/>
      <c r="BJ375" s="27" t="n">
        <v>0.02</v>
      </c>
      <c r="BK375" s="27"/>
      <c r="BL375" s="27" t="n">
        <v>8</v>
      </c>
      <c r="BM375" s="27" t="n">
        <v>5.6</v>
      </c>
      <c r="BN375" s="27" t="n">
        <v>26</v>
      </c>
      <c r="BO375" s="27" t="n">
        <v>0.44</v>
      </c>
      <c r="WAQ375" s="2"/>
      <c r="WAR375" s="2"/>
      <c r="WAS375" s="2"/>
      <c r="WAT375" s="2"/>
      <c r="WAU375" s="2"/>
      <c r="WAV375" s="2"/>
      <c r="WAW375" s="2"/>
      <c r="WAX375" s="2"/>
      <c r="WAY375" s="2"/>
      <c r="WAZ375" s="2"/>
      <c r="WBA375" s="2"/>
      <c r="WBB375" s="2"/>
      <c r="WBC375" s="2"/>
      <c r="WBD375" s="2"/>
      <c r="WBE375" s="2"/>
      <c r="WBF375" s="2"/>
      <c r="WBG375" s="2"/>
      <c r="WBH375" s="2"/>
      <c r="WBI375" s="2"/>
      <c r="WBJ375" s="2"/>
      <c r="WBK375" s="2"/>
      <c r="WBL375" s="2"/>
      <c r="WBM375" s="2"/>
      <c r="WBN375" s="2"/>
      <c r="WBO375" s="2"/>
      <c r="WBP375" s="2"/>
      <c r="WBQ375" s="2"/>
      <c r="WBR375" s="2"/>
      <c r="WBS375" s="2"/>
      <c r="WBT375" s="2"/>
      <c r="WBU375" s="2"/>
      <c r="WBV375" s="2"/>
      <c r="WBW375" s="2"/>
      <c r="WBX375" s="2"/>
      <c r="WBY375" s="2"/>
      <c r="WBZ375" s="2"/>
      <c r="WCA375" s="2"/>
      <c r="WCB375" s="2"/>
      <c r="WCC375" s="2"/>
      <c r="WCD375" s="2"/>
      <c r="WCE375" s="2"/>
      <c r="WCF375" s="2"/>
      <c r="WCG375" s="2"/>
      <c r="WCH375" s="2"/>
      <c r="WCI375" s="2"/>
      <c r="WCJ375" s="2"/>
      <c r="WCK375" s="2"/>
      <c r="WCL375" s="2"/>
      <c r="WCM375" s="2"/>
      <c r="WCN375" s="2"/>
      <c r="WCO375" s="2"/>
      <c r="WCP375" s="2"/>
      <c r="WCQ375" s="2"/>
      <c r="WCR375" s="2"/>
      <c r="WCS375" s="2"/>
      <c r="WCT375" s="2"/>
      <c r="WCU375" s="2"/>
      <c r="WCV375" s="2"/>
      <c r="WCW375" s="2"/>
      <c r="WCX375" s="2"/>
      <c r="WCY375" s="2"/>
      <c r="WCZ375" s="2"/>
      <c r="WDA375" s="2"/>
      <c r="WDB375" s="2"/>
      <c r="WDC375" s="2"/>
      <c r="WDD375" s="2"/>
      <c r="WDE375" s="2"/>
      <c r="WDF375" s="2"/>
      <c r="WDG375" s="2"/>
      <c r="WDH375" s="2"/>
      <c r="WDI375" s="2"/>
      <c r="WDJ375" s="2"/>
      <c r="WDK375" s="2"/>
      <c r="WDL375" s="2"/>
      <c r="WDM375" s="2"/>
      <c r="WDN375" s="2"/>
      <c r="WDO375" s="2"/>
      <c r="WDP375" s="2"/>
      <c r="WDQ375" s="2"/>
      <c r="WDR375" s="2"/>
      <c r="WDS375" s="2"/>
      <c r="WDT375" s="2"/>
      <c r="WDU375" s="2"/>
      <c r="WDV375" s="2"/>
      <c r="WDW375" s="2"/>
      <c r="WDX375" s="2"/>
      <c r="WDY375" s="2"/>
      <c r="WDZ375" s="2"/>
      <c r="WEA375" s="2"/>
      <c r="WEB375" s="2"/>
      <c r="WEC375" s="2"/>
      <c r="WED375" s="2"/>
      <c r="WEE375" s="2"/>
      <c r="WEF375" s="2"/>
      <c r="WEG375" s="2"/>
      <c r="WEH375" s="2"/>
      <c r="WEI375" s="2"/>
      <c r="WEJ375" s="2"/>
      <c r="WEK375" s="2"/>
      <c r="WEL375" s="2"/>
      <c r="WEM375" s="2"/>
      <c r="WEN375" s="2"/>
      <c r="WEO375" s="2"/>
      <c r="WEP375" s="2"/>
      <c r="WEQ375" s="2"/>
      <c r="WER375" s="2"/>
      <c r="WES375" s="2"/>
      <c r="WET375" s="2"/>
      <c r="WEU375" s="2"/>
      <c r="WEV375" s="2"/>
      <c r="WEW375" s="2"/>
      <c r="WEX375" s="2"/>
      <c r="WEY375" s="2"/>
      <c r="WEZ375" s="2"/>
      <c r="WFA375" s="2"/>
      <c r="WFB375" s="2"/>
      <c r="WFC375" s="2"/>
      <c r="WFD375" s="2"/>
      <c r="WFE375" s="2"/>
      <c r="WFF375" s="2"/>
      <c r="WFG375" s="2"/>
      <c r="WFH375" s="2"/>
      <c r="WFI375" s="2"/>
      <c r="WFJ375" s="2"/>
      <c r="WFK375" s="2"/>
      <c r="WFL375" s="2"/>
      <c r="WFM375" s="2"/>
      <c r="WFN375" s="2"/>
      <c r="WFO375" s="2"/>
      <c r="WFP375" s="2"/>
      <c r="WFQ375" s="2"/>
      <c r="WFR375" s="2"/>
      <c r="WFS375" s="2"/>
      <c r="WFT375" s="2"/>
      <c r="WFU375" s="2"/>
      <c r="WFV375" s="2"/>
      <c r="WFW375" s="2"/>
      <c r="WFX375" s="2"/>
      <c r="WFY375" s="2"/>
      <c r="WFZ375" s="2"/>
      <c r="WGA375" s="2"/>
      <c r="WGB375" s="2"/>
      <c r="WGC375" s="2"/>
      <c r="WGD375" s="2"/>
      <c r="WGE375" s="2"/>
      <c r="WGF375" s="2"/>
      <c r="WGG375" s="2"/>
      <c r="WGH375" s="2"/>
      <c r="WGI375" s="2"/>
      <c r="WGJ375" s="2"/>
      <c r="WGK375" s="2"/>
      <c r="WGL375" s="2"/>
      <c r="WGM375" s="2"/>
      <c r="WGN375" s="2"/>
      <c r="WGO375" s="2"/>
      <c r="WGP375" s="2"/>
      <c r="WGQ375" s="2"/>
      <c r="WGR375" s="2"/>
      <c r="WGS375" s="2"/>
      <c r="WGT375" s="2"/>
      <c r="WGU375" s="2"/>
      <c r="WGV375" s="2"/>
      <c r="WGW375" s="2"/>
      <c r="WGX375" s="2"/>
      <c r="WGY375" s="2"/>
      <c r="WGZ375" s="2"/>
      <c r="WHA375" s="2"/>
      <c r="WHB375" s="2"/>
      <c r="WHC375" s="2"/>
      <c r="WHD375" s="2"/>
      <c r="WHE375" s="2"/>
      <c r="WHF375" s="2"/>
      <c r="WHG375" s="2"/>
      <c r="WHH375" s="2"/>
      <c r="WHI375" s="2"/>
      <c r="WHJ375" s="2"/>
      <c r="WHK375" s="2"/>
      <c r="WHL375" s="2"/>
      <c r="WHM375" s="2"/>
      <c r="WHN375" s="2"/>
      <c r="WHO375" s="2"/>
      <c r="WHP375" s="2"/>
      <c r="WHQ375" s="2"/>
      <c r="WHR375" s="2"/>
      <c r="WHS375" s="2"/>
      <c r="WHT375" s="2"/>
      <c r="WHU375" s="2"/>
      <c r="WHV375" s="2"/>
      <c r="WHW375" s="2"/>
      <c r="WHX375" s="2"/>
      <c r="WHY375" s="2"/>
      <c r="WHZ375" s="2"/>
      <c r="WIA375" s="2"/>
      <c r="WIB375" s="2"/>
      <c r="WIC375" s="2"/>
      <c r="WID375" s="2"/>
      <c r="WIE375" s="2"/>
      <c r="WIF375" s="2"/>
      <c r="WIG375" s="2"/>
      <c r="WIH375" s="2"/>
      <c r="WII375" s="2"/>
      <c r="WIJ375" s="2"/>
      <c r="WIK375" s="2"/>
      <c r="WIL375" s="2"/>
      <c r="WIM375" s="2"/>
      <c r="WIN375" s="2"/>
      <c r="WIO375" s="2"/>
      <c r="WIP375" s="2"/>
      <c r="WIQ375" s="2"/>
      <c r="WIR375" s="2"/>
      <c r="WIS375" s="2"/>
      <c r="WIT375" s="2"/>
      <c r="WIU375" s="2"/>
      <c r="WIV375" s="2"/>
      <c r="WIW375" s="2"/>
      <c r="WIX375" s="2"/>
      <c r="WIY375" s="2"/>
      <c r="WIZ375" s="2"/>
      <c r="WJA375" s="2"/>
      <c r="WJB375" s="2"/>
      <c r="WJC375" s="2"/>
      <c r="WJD375" s="2"/>
      <c r="WJE375" s="2"/>
      <c r="WJF375" s="2"/>
      <c r="WJG375" s="2"/>
      <c r="WJH375" s="2"/>
      <c r="WJI375" s="2"/>
      <c r="WJJ375" s="2"/>
      <c r="WJK375" s="2"/>
      <c r="WJL375" s="2"/>
      <c r="WJM375" s="2"/>
      <c r="WJN375" s="2"/>
      <c r="WJO375" s="2"/>
      <c r="WJP375" s="2"/>
      <c r="WJQ375" s="2"/>
      <c r="WJR375" s="2"/>
      <c r="WJS375" s="2"/>
      <c r="WJT375" s="2"/>
      <c r="WJU375" s="2"/>
      <c r="WJV375" s="2"/>
      <c r="WJW375" s="2"/>
      <c r="WJX375" s="2"/>
      <c r="WJY375" s="2"/>
      <c r="WJZ375" s="2"/>
      <c r="WKA375" s="2"/>
      <c r="WKB375" s="2"/>
      <c r="WKC375" s="2"/>
      <c r="WKD375" s="2"/>
      <c r="WKE375" s="2"/>
      <c r="WKF375" s="2"/>
      <c r="WKG375" s="2"/>
      <c r="WKH375" s="2"/>
      <c r="WKI375" s="2"/>
      <c r="WKJ375" s="2"/>
      <c r="WKK375" s="2"/>
      <c r="WKL375" s="2"/>
      <c r="WKM375" s="2"/>
      <c r="WKN375" s="2"/>
      <c r="WKO375" s="2"/>
      <c r="WKP375" s="2"/>
      <c r="WKQ375" s="2"/>
      <c r="WKR375" s="2"/>
      <c r="WKS375" s="2"/>
      <c r="WKT375" s="2"/>
      <c r="WKU375" s="2"/>
      <c r="WKV375" s="2"/>
      <c r="WKW375" s="2"/>
      <c r="WKX375" s="2"/>
      <c r="WKY375" s="2"/>
      <c r="WKZ375" s="2"/>
      <c r="WLA375" s="2"/>
      <c r="WLB375" s="2"/>
      <c r="WLC375" s="2"/>
      <c r="WLD375" s="2"/>
      <c r="WLE375" s="2"/>
      <c r="WLF375" s="2"/>
      <c r="WLG375" s="2"/>
      <c r="WLH375" s="2"/>
      <c r="WLI375" s="2"/>
      <c r="WLJ375" s="2"/>
      <c r="WLK375" s="2"/>
      <c r="WLL375" s="2"/>
      <c r="WLM375" s="2"/>
      <c r="WLN375" s="2"/>
      <c r="WLO375" s="2"/>
      <c r="WLP375" s="2"/>
      <c r="WLQ375" s="2"/>
      <c r="WLR375" s="2"/>
      <c r="WLS375" s="2"/>
      <c r="WLT375" s="2"/>
      <c r="WLU375" s="2"/>
      <c r="WLV375" s="2"/>
      <c r="WLW375" s="2"/>
      <c r="WLX375" s="2"/>
      <c r="WLY375" s="2"/>
      <c r="WLZ375" s="2"/>
      <c r="WMA375" s="2"/>
      <c r="WMB375" s="2"/>
      <c r="WMC375" s="2"/>
      <c r="WMD375" s="2"/>
      <c r="WME375" s="2"/>
      <c r="WMF375" s="2"/>
      <c r="WMG375" s="2"/>
      <c r="WMH375" s="2"/>
      <c r="WMI375" s="2"/>
      <c r="WMJ375" s="2"/>
      <c r="WMK375" s="2"/>
      <c r="WML375" s="2"/>
      <c r="WMM375" s="2"/>
      <c r="WMN375" s="2"/>
      <c r="WMO375" s="2"/>
      <c r="WMP375" s="2"/>
      <c r="WMQ375" s="2"/>
      <c r="WMR375" s="2"/>
      <c r="WMS375" s="2"/>
      <c r="WMT375" s="2"/>
      <c r="WMU375" s="2"/>
      <c r="WMV375" s="2"/>
      <c r="WMW375" s="2"/>
      <c r="WMX375" s="2"/>
      <c r="WMY375" s="2"/>
      <c r="WMZ375" s="2"/>
      <c r="WNA375" s="2"/>
      <c r="WNB375" s="2"/>
      <c r="WNC375" s="2"/>
      <c r="WND375" s="2"/>
      <c r="WNE375" s="2"/>
      <c r="WNF375" s="2"/>
      <c r="WNG375" s="2"/>
      <c r="WNH375" s="2"/>
      <c r="WNI375" s="2"/>
      <c r="WNJ375" s="2"/>
      <c r="WNK375" s="2"/>
      <c r="WNL375" s="2"/>
      <c r="WNM375" s="2"/>
      <c r="WNN375" s="2"/>
      <c r="WNO375" s="2"/>
      <c r="WNP375" s="2"/>
      <c r="WNQ375" s="2"/>
      <c r="WNR375" s="2"/>
      <c r="WNS375" s="2"/>
      <c r="WNT375" s="2"/>
      <c r="WNU375" s="2"/>
      <c r="WNV375" s="2"/>
      <c r="WNW375" s="2"/>
      <c r="WNX375" s="2"/>
      <c r="WNY375" s="2"/>
      <c r="WNZ375" s="2"/>
      <c r="WOA375" s="2"/>
      <c r="WOB375" s="2"/>
      <c r="WOC375" s="2"/>
      <c r="WOD375" s="2"/>
      <c r="WOE375" s="2"/>
      <c r="WOF375" s="2"/>
      <c r="WOG375" s="2"/>
      <c r="WOH375" s="2"/>
      <c r="WOI375" s="2"/>
      <c r="WOJ375" s="2"/>
      <c r="WOK375" s="2"/>
      <c r="WOL375" s="2"/>
      <c r="WOM375" s="2"/>
      <c r="WRG375" s="4"/>
      <c r="WRH375" s="4"/>
      <c r="WRI375" s="4"/>
      <c r="WRJ375" s="4"/>
      <c r="WRK375" s="4"/>
      <c r="WRL375" s="4"/>
      <c r="WRM375" s="4"/>
      <c r="WRN375" s="4"/>
      <c r="WRO375" s="4"/>
      <c r="WRP375" s="4"/>
      <c r="WRQ375" s="4"/>
      <c r="WRR375" s="4"/>
      <c r="WRS375" s="4"/>
      <c r="WRT375" s="4"/>
      <c r="WRU375" s="4"/>
      <c r="WRV375" s="4"/>
      <c r="WRW375" s="4"/>
      <c r="WRX375" s="4"/>
      <c r="WRY375" s="4"/>
      <c r="WRZ375" s="4"/>
      <c r="WSA375" s="4"/>
      <c r="WSB375" s="4"/>
      <c r="WSC375" s="4"/>
      <c r="WSD375" s="4"/>
      <c r="WSE375" s="4"/>
      <c r="WSF375" s="4"/>
      <c r="WSG375" s="4"/>
      <c r="WSH375" s="4"/>
      <c r="WSI375" s="4"/>
      <c r="WSJ375" s="4"/>
      <c r="WSK375" s="4"/>
      <c r="WSL375" s="4"/>
      <c r="WSM375" s="4"/>
      <c r="WSN375" s="4"/>
      <c r="WSO375" s="4"/>
      <c r="WSP375" s="4"/>
      <c r="WSQ375" s="4"/>
      <c r="WSR375" s="4"/>
      <c r="WSS375" s="4"/>
      <c r="WST375" s="4"/>
      <c r="WSU375" s="4"/>
      <c r="WSV375" s="4"/>
      <c r="WSW375" s="4"/>
      <c r="WSX375" s="4"/>
      <c r="WSY375" s="4"/>
      <c r="WSZ375" s="4"/>
      <c r="WTA375" s="4"/>
      <c r="WTB375" s="4"/>
      <c r="WTC375" s="4"/>
      <c r="WTD375" s="4"/>
      <c r="WTE375" s="4"/>
      <c r="WTF375" s="4"/>
      <c r="WTG375" s="4"/>
      <c r="WTH375" s="4"/>
      <c r="WTI375" s="4"/>
      <c r="WTJ375" s="4"/>
      <c r="WTK375" s="4"/>
      <c r="WTL375" s="4"/>
      <c r="WTM375" s="4"/>
      <c r="WTN375" s="4"/>
      <c r="WTO375" s="4"/>
      <c r="WTP375" s="4"/>
      <c r="WTQ375" s="4"/>
      <c r="WTR375" s="4"/>
      <c r="WTS375" s="4"/>
      <c r="WTT375" s="4"/>
      <c r="WTU375" s="4"/>
      <c r="WTV375" s="4"/>
      <c r="WTW375" s="4"/>
      <c r="WTX375" s="4"/>
      <c r="WTY375" s="4"/>
      <c r="WTZ375" s="4"/>
      <c r="WUA375" s="4"/>
      <c r="WUB375" s="4"/>
      <c r="WUC375" s="4"/>
      <c r="WUD375" s="4"/>
      <c r="WUE375" s="4"/>
      <c r="WUF375" s="4"/>
      <c r="WUG375" s="4"/>
      <c r="WUH375" s="4"/>
      <c r="WUI375" s="4"/>
      <c r="WUJ375" s="4"/>
      <c r="WUK375" s="4"/>
      <c r="WUL375" s="4"/>
      <c r="WUM375" s="4"/>
      <c r="WUN375" s="4"/>
      <c r="WUO375" s="4"/>
      <c r="WUP375" s="4"/>
      <c r="WUQ375" s="4"/>
      <c r="WUR375" s="4"/>
      <c r="WUS375" s="4"/>
      <c r="WUT375" s="4"/>
      <c r="WUU375" s="4"/>
      <c r="WUV375" s="4"/>
      <c r="WUW375" s="4"/>
      <c r="WUX375" s="4"/>
      <c r="WUY375" s="4"/>
      <c r="WUZ375" s="4"/>
      <c r="WVA375" s="4"/>
      <c r="WVB375" s="4"/>
      <c r="WVC375" s="4"/>
      <c r="WVD375" s="4"/>
      <c r="WVE375" s="4"/>
      <c r="WVF375" s="4"/>
      <c r="WVG375" s="4"/>
      <c r="WVH375" s="4"/>
      <c r="WVI375" s="4"/>
      <c r="WVJ375" s="4"/>
      <c r="WVK375" s="4"/>
      <c r="WVL375" s="4"/>
      <c r="WVM375" s="4"/>
      <c r="WVN375" s="4"/>
      <c r="WVO375" s="4"/>
      <c r="WVP375" s="4"/>
      <c r="WVQ375" s="4"/>
      <c r="WVR375" s="4"/>
      <c r="WVS375" s="4"/>
      <c r="WVT375" s="4"/>
      <c r="WVU375" s="4"/>
      <c r="WVV375" s="4"/>
      <c r="WVW375" s="4"/>
      <c r="WVX375" s="4"/>
      <c r="WVY375" s="4"/>
      <c r="WVZ375" s="4"/>
      <c r="WWA375" s="4"/>
      <c r="WWB375" s="4"/>
      <c r="WWC375" s="4"/>
      <c r="WWD375" s="4"/>
      <c r="WWE375" s="4"/>
      <c r="WWF375" s="4"/>
      <c r="WWG375" s="4"/>
      <c r="WWH375" s="4"/>
      <c r="WWI375" s="4"/>
      <c r="WWJ375" s="4"/>
      <c r="WWK375" s="4"/>
      <c r="WWL375" s="4"/>
      <c r="WWM375" s="4"/>
      <c r="WWN375" s="4"/>
      <c r="WWO375" s="4"/>
      <c r="WWP375" s="4"/>
      <c r="WWQ375" s="4"/>
      <c r="WWR375" s="4"/>
      <c r="WWS375" s="4"/>
      <c r="WWT375" s="4"/>
      <c r="WWU375" s="4"/>
      <c r="WWV375" s="4"/>
      <c r="WWW375" s="4"/>
      <c r="WWX375" s="4"/>
      <c r="WWY375" s="4"/>
      <c r="WWZ375" s="4"/>
      <c r="WXA375" s="4"/>
      <c r="WXB375" s="4"/>
      <c r="WXC375" s="4"/>
      <c r="WXD375" s="4"/>
      <c r="WXE375" s="4"/>
      <c r="WXF375" s="4"/>
      <c r="WXG375" s="4"/>
      <c r="WXH375" s="4"/>
      <c r="WXI375" s="4"/>
      <c r="WXJ375" s="4"/>
      <c r="WXK375" s="4"/>
      <c r="WXL375" s="4"/>
      <c r="WXM375" s="4"/>
      <c r="WXN375" s="4"/>
      <c r="WXO375" s="4"/>
      <c r="WXP375" s="4"/>
      <c r="WXQ375" s="4"/>
      <c r="WXR375" s="4"/>
      <c r="WXS375" s="4"/>
      <c r="WXT375" s="4"/>
      <c r="WXU375" s="4"/>
      <c r="WXV375" s="4"/>
      <c r="WXW375" s="4"/>
      <c r="WXX375" s="4"/>
      <c r="WXY375" s="4"/>
      <c r="WXZ375" s="4"/>
      <c r="WYA375" s="4"/>
      <c r="WYB375" s="4"/>
      <c r="WYC375" s="4"/>
      <c r="WYD375" s="4"/>
      <c r="WYE375" s="4"/>
      <c r="WYF375" s="4"/>
      <c r="WYG375" s="4"/>
      <c r="WYH375" s="4"/>
      <c r="WYI375" s="4"/>
      <c r="WYJ375" s="4"/>
      <c r="WYK375" s="4"/>
      <c r="WYL375" s="4"/>
      <c r="WYM375" s="4"/>
      <c r="WYN375" s="4"/>
      <c r="WYO375" s="4"/>
      <c r="WYP375" s="4"/>
      <c r="WYQ375" s="4"/>
      <c r="WYR375" s="4"/>
      <c r="WYS375" s="4"/>
      <c r="WYT375" s="4"/>
      <c r="WYU375" s="4"/>
      <c r="WYV375" s="4"/>
      <c r="WYW375" s="4"/>
      <c r="WYX375" s="4"/>
      <c r="WYY375" s="4"/>
      <c r="WYZ375" s="4"/>
      <c r="WZA375" s="4"/>
      <c r="WZB375" s="4"/>
      <c r="WZC375" s="4"/>
      <c r="WZD375" s="4"/>
      <c r="WZE375" s="4"/>
      <c r="WZF375" s="4"/>
      <c r="WZG375" s="4"/>
      <c r="WZH375" s="4"/>
      <c r="WZI375" s="4"/>
      <c r="WZJ375" s="4"/>
      <c r="WZK375" s="4"/>
      <c r="WZL375" s="4"/>
      <c r="WZM375" s="4"/>
      <c r="WZN375" s="4"/>
      <c r="WZO375" s="4"/>
      <c r="WZP375" s="4"/>
      <c r="WZQ375" s="4"/>
      <c r="WZR375" s="4"/>
      <c r="WZS375" s="4"/>
      <c r="WZT375" s="4"/>
      <c r="WZU375" s="4"/>
      <c r="WZV375" s="4"/>
      <c r="WZW375" s="4"/>
      <c r="WZX375" s="4"/>
      <c r="WZY375" s="4"/>
      <c r="WZZ375" s="4"/>
      <c r="XAA375" s="4"/>
      <c r="XAB375" s="4"/>
      <c r="XAC375" s="4"/>
      <c r="XAD375" s="4"/>
      <c r="XAE375" s="4"/>
      <c r="XAF375" s="4"/>
      <c r="XAG375" s="4"/>
      <c r="XAH375" s="4"/>
      <c r="XAI375" s="4"/>
      <c r="XAJ375" s="4"/>
      <c r="XAK375" s="4"/>
      <c r="XAL375" s="4"/>
      <c r="XAM375" s="4"/>
      <c r="XAN375" s="4"/>
      <c r="XAO375" s="4"/>
      <c r="XAP375" s="4"/>
      <c r="XAQ375" s="4"/>
      <c r="XAR375" s="4"/>
      <c r="XAS375" s="4"/>
      <c r="XAT375" s="4"/>
      <c r="XAU375" s="4"/>
      <c r="XAV375" s="4"/>
      <c r="XAW375" s="4"/>
      <c r="XAX375" s="4"/>
      <c r="XAY375" s="4"/>
      <c r="XAZ375" s="4"/>
      <c r="XBA375" s="4"/>
      <c r="XBB375" s="4"/>
      <c r="XBC375" s="4"/>
      <c r="XBD375" s="4"/>
      <c r="XBE375" s="4"/>
      <c r="XBF375" s="4"/>
      <c r="XBG375" s="4"/>
      <c r="XBH375" s="4"/>
      <c r="XBI375" s="4"/>
      <c r="XBJ375" s="4"/>
      <c r="XBK375" s="4"/>
      <c r="XBL375" s="4"/>
      <c r="XBM375" s="4"/>
      <c r="XBN375" s="4"/>
      <c r="XBO375" s="4"/>
      <c r="XBP375" s="4"/>
      <c r="XBQ375" s="4"/>
      <c r="XBR375" s="4"/>
      <c r="XBS375" s="4"/>
      <c r="XBT375" s="4"/>
      <c r="XBU375" s="4"/>
      <c r="XBV375" s="4"/>
      <c r="XBW375" s="4"/>
      <c r="XBX375" s="4"/>
      <c r="XBY375" s="4"/>
      <c r="XBZ375" s="4"/>
      <c r="XCA375" s="4"/>
      <c r="XCB375" s="4"/>
      <c r="XCC375" s="4"/>
      <c r="XCD375" s="4"/>
      <c r="XCE375" s="4"/>
      <c r="XCF375" s="4"/>
      <c r="XCG375" s="4"/>
      <c r="XCH375" s="4"/>
      <c r="XCI375" s="4"/>
      <c r="XCJ375" s="4"/>
      <c r="XCK375" s="4"/>
      <c r="XCL375" s="4"/>
      <c r="XCM375" s="4"/>
      <c r="XCN375" s="4"/>
      <c r="XCO375" s="4"/>
      <c r="XCP375" s="4"/>
      <c r="XCQ375" s="4"/>
      <c r="XCR375" s="4"/>
      <c r="XCS375" s="4"/>
      <c r="XCT375" s="4"/>
      <c r="XCU375" s="4"/>
      <c r="XCV375" s="4"/>
      <c r="XCW375" s="4"/>
      <c r="XCX375" s="4"/>
      <c r="XCY375" s="4"/>
      <c r="XCZ375" s="4"/>
      <c r="XDA375" s="4"/>
      <c r="XDB375" s="4"/>
      <c r="XDC375" s="4"/>
      <c r="XDD375" s="4"/>
      <c r="XDE375" s="4"/>
      <c r="XDF375" s="4"/>
      <c r="XDG375" s="4"/>
      <c r="XDH375" s="4"/>
      <c r="XDI375" s="4"/>
      <c r="XDJ375" s="4"/>
      <c r="XDK375" s="4"/>
      <c r="XDL375" s="4"/>
      <c r="XDM375" s="4"/>
      <c r="XDN375" s="4"/>
      <c r="XDO375" s="4"/>
      <c r="XDP375" s="4"/>
      <c r="XDQ375" s="4"/>
      <c r="XDR375" s="4"/>
      <c r="XDS375" s="4"/>
      <c r="XDT375" s="4"/>
      <c r="XDU375" s="4"/>
      <c r="XDV375" s="4"/>
      <c r="XDW375" s="4"/>
      <c r="XDX375" s="4"/>
      <c r="XDY375" s="4"/>
      <c r="XDZ375" s="4"/>
      <c r="XEA375" s="4"/>
      <c r="XEB375" s="4"/>
      <c r="XEC375" s="4"/>
      <c r="XED375" s="4"/>
      <c r="XEE375" s="4"/>
      <c r="XEF375" s="4"/>
      <c r="XEG375" s="4"/>
      <c r="XEH375" s="4"/>
      <c r="XEI375" s="4"/>
      <c r="XEJ375" s="4"/>
      <c r="XEK375" s="4"/>
      <c r="XEL375" s="4"/>
      <c r="XEM375" s="4"/>
      <c r="XEN375" s="4"/>
      <c r="XEO375" s="4"/>
      <c r="XEP375" s="4"/>
      <c r="XEQ375" s="4"/>
      <c r="XER375" s="4"/>
      <c r="XES375" s="4"/>
      <c r="XET375" s="4"/>
      <c r="XEU375" s="4"/>
      <c r="XEV375" s="4"/>
      <c r="XEW375" s="4"/>
      <c r="XEX375" s="4"/>
      <c r="XEY375" s="4"/>
      <c r="XEZ375" s="4"/>
      <c r="XFA375" s="4"/>
      <c r="XFB375" s="4"/>
      <c r="XFC375" s="4"/>
    </row>
    <row r="376" customFormat="false" ht="13.8" hidden="false" customHeight="false" outlineLevel="0" collapsed="false">
      <c r="A376" s="52"/>
      <c r="B376" s="21" t="s">
        <v>29</v>
      </c>
      <c r="C376" s="15" t="s">
        <v>60</v>
      </c>
      <c r="D376" s="21" t="n">
        <v>100</v>
      </c>
      <c r="E376" s="27" t="n">
        <v>0.4</v>
      </c>
      <c r="F376" s="27" t="n">
        <v>0.3</v>
      </c>
      <c r="G376" s="27" t="n">
        <v>10.3</v>
      </c>
      <c r="H376" s="27" t="n">
        <v>47</v>
      </c>
      <c r="I376" s="27" t="n">
        <f aca="false">BH376*100/100</f>
        <v>0</v>
      </c>
      <c r="J376" s="27" t="n">
        <v>0.03</v>
      </c>
      <c r="K376" s="27" t="n">
        <v>0.02</v>
      </c>
      <c r="L376" s="27" t="n">
        <v>5</v>
      </c>
      <c r="M376" s="27" t="n">
        <v>19</v>
      </c>
      <c r="N376" s="27" t="n">
        <v>12</v>
      </c>
      <c r="O376" s="27" t="n">
        <v>16</v>
      </c>
      <c r="P376" s="27" t="n">
        <v>2.3</v>
      </c>
      <c r="BD376" s="27" t="n">
        <v>0.4</v>
      </c>
      <c r="BE376" s="27" t="n">
        <v>0.3</v>
      </c>
      <c r="BF376" s="27" t="n">
        <v>10.3</v>
      </c>
      <c r="BG376" s="27" t="n">
        <v>47</v>
      </c>
      <c r="BH376" s="56"/>
      <c r="BI376" s="21" t="n">
        <v>0.02</v>
      </c>
      <c r="BJ376" s="21" t="n">
        <v>0.02</v>
      </c>
      <c r="BK376" s="27" t="n">
        <v>5</v>
      </c>
      <c r="BL376" s="27" t="n">
        <v>19</v>
      </c>
      <c r="BM376" s="27" t="n">
        <v>12</v>
      </c>
      <c r="BN376" s="27" t="n">
        <v>16</v>
      </c>
      <c r="BO376" s="27" t="n">
        <v>2.3</v>
      </c>
      <c r="WAQ376" s="2"/>
      <c r="WAR376" s="2"/>
      <c r="WAS376" s="2"/>
      <c r="WAT376" s="2"/>
      <c r="WAU376" s="2"/>
      <c r="WAV376" s="2"/>
      <c r="WAW376" s="2"/>
      <c r="WAX376" s="2"/>
      <c r="WAY376" s="2"/>
      <c r="WAZ376" s="2"/>
      <c r="WBA376" s="2"/>
      <c r="WBB376" s="2"/>
      <c r="WBC376" s="2"/>
      <c r="WBD376" s="2"/>
      <c r="WBE376" s="2"/>
      <c r="WBF376" s="2"/>
      <c r="WBG376" s="2"/>
      <c r="WBH376" s="2"/>
      <c r="WBI376" s="2"/>
      <c r="WBJ376" s="2"/>
      <c r="WBK376" s="2"/>
      <c r="WBL376" s="2"/>
      <c r="WBM376" s="2"/>
      <c r="WBN376" s="2"/>
      <c r="WBO376" s="2"/>
      <c r="WBP376" s="2"/>
      <c r="WBQ376" s="2"/>
      <c r="WBR376" s="2"/>
      <c r="WBS376" s="2"/>
      <c r="WBT376" s="2"/>
      <c r="WBU376" s="2"/>
      <c r="WBV376" s="2"/>
      <c r="WBW376" s="2"/>
      <c r="WBX376" s="2"/>
      <c r="WBY376" s="2"/>
      <c r="WBZ376" s="2"/>
      <c r="WCA376" s="2"/>
      <c r="WCB376" s="2"/>
      <c r="WCC376" s="2"/>
      <c r="WCD376" s="2"/>
      <c r="WCE376" s="2"/>
      <c r="WCF376" s="2"/>
      <c r="WCG376" s="2"/>
      <c r="WCH376" s="2"/>
      <c r="WCI376" s="2"/>
      <c r="WCJ376" s="2"/>
      <c r="WCK376" s="2"/>
      <c r="WCL376" s="2"/>
      <c r="WCM376" s="2"/>
      <c r="WCN376" s="2"/>
      <c r="WCO376" s="2"/>
      <c r="WCP376" s="2"/>
      <c r="WCQ376" s="2"/>
      <c r="WCR376" s="2"/>
      <c r="WCS376" s="2"/>
      <c r="WCT376" s="2"/>
      <c r="WCU376" s="2"/>
      <c r="WCV376" s="2"/>
      <c r="WCW376" s="2"/>
      <c r="WCX376" s="2"/>
      <c r="WCY376" s="2"/>
      <c r="WCZ376" s="2"/>
      <c r="WDA376" s="2"/>
      <c r="WDB376" s="2"/>
      <c r="WDC376" s="2"/>
      <c r="WDD376" s="2"/>
      <c r="WDE376" s="2"/>
      <c r="WDF376" s="2"/>
      <c r="WDG376" s="2"/>
      <c r="WDH376" s="2"/>
      <c r="WDI376" s="2"/>
      <c r="WDJ376" s="2"/>
      <c r="WDK376" s="2"/>
      <c r="WDL376" s="2"/>
      <c r="WDM376" s="2"/>
      <c r="WDN376" s="2"/>
      <c r="WDO376" s="2"/>
      <c r="WDP376" s="2"/>
      <c r="WDQ376" s="2"/>
      <c r="WDR376" s="2"/>
      <c r="WDS376" s="2"/>
      <c r="WDT376" s="2"/>
      <c r="WDU376" s="2"/>
      <c r="WDV376" s="2"/>
      <c r="WDW376" s="2"/>
      <c r="WDX376" s="2"/>
      <c r="WDY376" s="2"/>
      <c r="WDZ376" s="2"/>
      <c r="WEA376" s="2"/>
      <c r="WEB376" s="2"/>
      <c r="WEC376" s="2"/>
      <c r="WED376" s="2"/>
      <c r="WEE376" s="2"/>
      <c r="WEF376" s="2"/>
      <c r="WEG376" s="2"/>
      <c r="WEH376" s="2"/>
      <c r="WEI376" s="2"/>
      <c r="WEJ376" s="2"/>
      <c r="WEK376" s="2"/>
      <c r="WEL376" s="2"/>
      <c r="WEM376" s="2"/>
      <c r="WEN376" s="2"/>
      <c r="WEO376" s="2"/>
      <c r="WEP376" s="2"/>
      <c r="WEQ376" s="2"/>
      <c r="WER376" s="2"/>
      <c r="WES376" s="2"/>
      <c r="WET376" s="2"/>
      <c r="WEU376" s="2"/>
      <c r="WEV376" s="2"/>
      <c r="WEW376" s="2"/>
      <c r="WEX376" s="2"/>
      <c r="WEY376" s="2"/>
      <c r="WEZ376" s="2"/>
      <c r="WFA376" s="2"/>
      <c r="WFB376" s="2"/>
      <c r="WFC376" s="2"/>
      <c r="WFD376" s="2"/>
      <c r="WFE376" s="2"/>
      <c r="WFF376" s="2"/>
      <c r="WFG376" s="2"/>
      <c r="WFH376" s="2"/>
      <c r="WFI376" s="2"/>
      <c r="WFJ376" s="2"/>
      <c r="WFK376" s="2"/>
      <c r="WFL376" s="2"/>
      <c r="WFM376" s="2"/>
      <c r="WFN376" s="2"/>
      <c r="WFO376" s="2"/>
      <c r="WFP376" s="2"/>
      <c r="WFQ376" s="2"/>
      <c r="WFR376" s="2"/>
      <c r="WFS376" s="2"/>
      <c r="WFT376" s="2"/>
      <c r="WFU376" s="2"/>
      <c r="WFV376" s="2"/>
      <c r="WFW376" s="2"/>
      <c r="WFX376" s="2"/>
      <c r="WFY376" s="2"/>
      <c r="WFZ376" s="2"/>
      <c r="WGA376" s="2"/>
      <c r="WGB376" s="2"/>
      <c r="WGC376" s="2"/>
      <c r="WGD376" s="2"/>
      <c r="WGE376" s="2"/>
      <c r="WGF376" s="2"/>
      <c r="WGG376" s="2"/>
      <c r="WGH376" s="2"/>
      <c r="WGI376" s="2"/>
      <c r="WGJ376" s="2"/>
      <c r="WGK376" s="2"/>
      <c r="WGL376" s="2"/>
      <c r="WGM376" s="2"/>
      <c r="WGN376" s="2"/>
      <c r="WGO376" s="2"/>
      <c r="WGP376" s="2"/>
      <c r="WGQ376" s="2"/>
      <c r="WGR376" s="2"/>
      <c r="WGS376" s="2"/>
      <c r="WGT376" s="2"/>
      <c r="WGU376" s="2"/>
      <c r="WGV376" s="2"/>
      <c r="WGW376" s="2"/>
      <c r="WGX376" s="2"/>
      <c r="WGY376" s="2"/>
      <c r="WGZ376" s="2"/>
      <c r="WHA376" s="2"/>
      <c r="WHB376" s="2"/>
      <c r="WHC376" s="2"/>
      <c r="WHD376" s="2"/>
      <c r="WHE376" s="2"/>
      <c r="WHF376" s="2"/>
      <c r="WHG376" s="2"/>
      <c r="WHH376" s="2"/>
      <c r="WHI376" s="2"/>
      <c r="WHJ376" s="2"/>
      <c r="WHK376" s="2"/>
      <c r="WHL376" s="2"/>
      <c r="WHM376" s="2"/>
      <c r="WHN376" s="2"/>
      <c r="WHO376" s="2"/>
      <c r="WHP376" s="2"/>
      <c r="WHQ376" s="2"/>
      <c r="WHR376" s="2"/>
      <c r="WHS376" s="2"/>
      <c r="WHT376" s="2"/>
      <c r="WHU376" s="2"/>
      <c r="WHV376" s="2"/>
      <c r="WHW376" s="2"/>
      <c r="WHX376" s="2"/>
      <c r="WHY376" s="2"/>
      <c r="WHZ376" s="2"/>
      <c r="WIA376" s="2"/>
      <c r="WIB376" s="2"/>
      <c r="WIC376" s="2"/>
      <c r="WID376" s="2"/>
      <c r="WIE376" s="2"/>
      <c r="WIF376" s="2"/>
      <c r="WIG376" s="2"/>
      <c r="WIH376" s="2"/>
      <c r="WII376" s="2"/>
      <c r="WIJ376" s="2"/>
      <c r="WIK376" s="2"/>
      <c r="WIL376" s="2"/>
      <c r="WIM376" s="2"/>
      <c r="WIN376" s="2"/>
      <c r="WIO376" s="2"/>
      <c r="WIP376" s="2"/>
      <c r="WIQ376" s="2"/>
      <c r="WIR376" s="2"/>
      <c r="WIS376" s="2"/>
      <c r="WIT376" s="2"/>
      <c r="WIU376" s="2"/>
      <c r="WIV376" s="2"/>
      <c r="WIW376" s="2"/>
      <c r="WIX376" s="2"/>
      <c r="WIY376" s="2"/>
      <c r="WIZ376" s="2"/>
      <c r="WJA376" s="2"/>
      <c r="WJB376" s="2"/>
      <c r="WJC376" s="2"/>
      <c r="WJD376" s="2"/>
      <c r="WJE376" s="2"/>
      <c r="WJF376" s="2"/>
      <c r="WJG376" s="2"/>
      <c r="WJH376" s="2"/>
      <c r="WJI376" s="2"/>
      <c r="WJJ376" s="2"/>
      <c r="WJK376" s="2"/>
      <c r="WJL376" s="2"/>
      <c r="WJM376" s="2"/>
      <c r="WJN376" s="2"/>
      <c r="WJO376" s="2"/>
      <c r="WJP376" s="2"/>
      <c r="WJQ376" s="2"/>
      <c r="WJR376" s="2"/>
      <c r="WJS376" s="2"/>
      <c r="WJT376" s="2"/>
      <c r="WJU376" s="2"/>
      <c r="WJV376" s="2"/>
      <c r="WJW376" s="2"/>
      <c r="WJX376" s="2"/>
      <c r="WJY376" s="2"/>
      <c r="WJZ376" s="2"/>
      <c r="WKA376" s="2"/>
      <c r="WKB376" s="2"/>
      <c r="WKC376" s="2"/>
      <c r="WKD376" s="2"/>
      <c r="WKE376" s="2"/>
      <c r="WKF376" s="2"/>
      <c r="WKG376" s="2"/>
      <c r="WKH376" s="2"/>
      <c r="WKI376" s="2"/>
      <c r="WKJ376" s="2"/>
      <c r="WKK376" s="2"/>
      <c r="WKL376" s="2"/>
      <c r="WKM376" s="2"/>
      <c r="WKN376" s="2"/>
      <c r="WKO376" s="2"/>
      <c r="WKP376" s="2"/>
      <c r="WKQ376" s="2"/>
      <c r="WKR376" s="2"/>
      <c r="WKS376" s="2"/>
      <c r="WKT376" s="2"/>
      <c r="WKU376" s="2"/>
      <c r="WKV376" s="2"/>
      <c r="WKW376" s="2"/>
      <c r="WKX376" s="2"/>
      <c r="WKY376" s="2"/>
      <c r="WKZ376" s="2"/>
      <c r="WLA376" s="2"/>
      <c r="WLB376" s="2"/>
      <c r="WLC376" s="2"/>
      <c r="WLD376" s="2"/>
      <c r="WLE376" s="2"/>
      <c r="WLF376" s="2"/>
      <c r="WLG376" s="2"/>
      <c r="WLH376" s="2"/>
      <c r="WLI376" s="2"/>
      <c r="WLJ376" s="2"/>
      <c r="WLK376" s="2"/>
      <c r="WLL376" s="2"/>
      <c r="WLM376" s="2"/>
      <c r="WLN376" s="2"/>
      <c r="WLO376" s="2"/>
      <c r="WLP376" s="2"/>
      <c r="WLQ376" s="2"/>
      <c r="WLR376" s="2"/>
      <c r="WLS376" s="2"/>
      <c r="WLT376" s="2"/>
      <c r="WLU376" s="2"/>
      <c r="WLV376" s="2"/>
      <c r="WLW376" s="2"/>
      <c r="WLX376" s="2"/>
      <c r="WLY376" s="2"/>
      <c r="WLZ376" s="2"/>
      <c r="WMA376" s="2"/>
      <c r="WMB376" s="2"/>
      <c r="WMC376" s="2"/>
      <c r="WMD376" s="2"/>
      <c r="WME376" s="2"/>
      <c r="WMF376" s="2"/>
      <c r="WMG376" s="2"/>
      <c r="WMH376" s="2"/>
      <c r="WMI376" s="2"/>
      <c r="WMJ376" s="2"/>
      <c r="WMK376" s="2"/>
      <c r="WML376" s="2"/>
      <c r="WMM376" s="2"/>
      <c r="WMN376" s="2"/>
      <c r="WMO376" s="2"/>
      <c r="WMP376" s="2"/>
      <c r="WMQ376" s="2"/>
      <c r="WMR376" s="2"/>
      <c r="WMS376" s="2"/>
      <c r="WMT376" s="2"/>
      <c r="WMU376" s="2"/>
      <c r="WMV376" s="2"/>
      <c r="WMW376" s="2"/>
      <c r="WMX376" s="2"/>
      <c r="WMY376" s="2"/>
      <c r="WMZ376" s="2"/>
      <c r="WNA376" s="2"/>
      <c r="WNB376" s="2"/>
      <c r="WNC376" s="2"/>
      <c r="WND376" s="2"/>
      <c r="WNE376" s="2"/>
      <c r="WNF376" s="2"/>
      <c r="WNG376" s="2"/>
      <c r="WNH376" s="2"/>
      <c r="WNI376" s="2"/>
      <c r="WNJ376" s="2"/>
      <c r="WNK376" s="2"/>
      <c r="WNL376" s="2"/>
      <c r="WNM376" s="2"/>
      <c r="WNN376" s="2"/>
      <c r="WNO376" s="2"/>
      <c r="WNP376" s="2"/>
      <c r="WNQ376" s="2"/>
      <c r="WNR376" s="2"/>
      <c r="WNS376" s="2"/>
      <c r="WNT376" s="2"/>
      <c r="WNU376" s="2"/>
      <c r="WNV376" s="2"/>
      <c r="WNW376" s="2"/>
      <c r="WNX376" s="2"/>
      <c r="WNY376" s="2"/>
      <c r="WNZ376" s="2"/>
      <c r="WOA376" s="2"/>
      <c r="WOB376" s="2"/>
      <c r="WOC376" s="2"/>
      <c r="WOD376" s="3"/>
      <c r="WOE376" s="3"/>
      <c r="WOF376" s="3"/>
      <c r="WOG376" s="3"/>
      <c r="WOH376" s="3"/>
      <c r="WOI376" s="3"/>
      <c r="WOJ376" s="3"/>
      <c r="WOK376" s="3"/>
      <c r="WOL376" s="3"/>
      <c r="WOM376" s="3"/>
      <c r="WON376" s="3"/>
      <c r="WOO376" s="3"/>
      <c r="WOP376" s="3"/>
      <c r="WOQ376" s="3"/>
      <c r="WOR376" s="3"/>
      <c r="WOS376" s="3"/>
      <c r="WOT376" s="3"/>
      <c r="WOU376" s="3"/>
      <c r="WOV376" s="3"/>
      <c r="WOW376" s="3"/>
      <c r="WOX376" s="3"/>
      <c r="WOY376" s="3"/>
      <c r="WOZ376" s="3"/>
      <c r="WPA376" s="3"/>
      <c r="WPB376" s="3"/>
      <c r="WPC376" s="3"/>
      <c r="WPD376" s="3"/>
      <c r="WPE376" s="3"/>
      <c r="WPF376" s="3"/>
      <c r="WPG376" s="3"/>
      <c r="WPH376" s="3"/>
      <c r="WPI376" s="3"/>
      <c r="WPJ376" s="3"/>
      <c r="WPK376" s="3"/>
      <c r="WPL376" s="3"/>
      <c r="WPM376" s="3"/>
      <c r="WPN376" s="3"/>
      <c r="WPO376" s="3"/>
      <c r="WPP376" s="3"/>
      <c r="WPQ376" s="3"/>
      <c r="WPR376" s="3"/>
      <c r="WPS376" s="3"/>
      <c r="WPT376" s="3"/>
      <c r="WPU376" s="3"/>
      <c r="WPV376" s="3"/>
      <c r="WPW376" s="3"/>
      <c r="WPX376" s="3"/>
      <c r="WPY376" s="3"/>
      <c r="WPZ376" s="3"/>
      <c r="WQA376" s="3"/>
      <c r="WQB376" s="3"/>
      <c r="WQC376" s="3"/>
      <c r="WQD376" s="3"/>
      <c r="WQE376" s="3"/>
      <c r="WQF376" s="3"/>
      <c r="WQG376" s="3"/>
      <c r="WQH376" s="3"/>
      <c r="WQI376" s="3"/>
      <c r="WQJ376" s="3"/>
      <c r="WQK376" s="3"/>
      <c r="WQL376" s="3"/>
      <c r="WQM376" s="3"/>
      <c r="WQN376" s="3"/>
      <c r="WQO376" s="3"/>
      <c r="WQP376" s="3"/>
      <c r="WQQ376" s="3"/>
      <c r="WQR376" s="3"/>
      <c r="WQS376" s="3"/>
      <c r="WQT376" s="3"/>
      <c r="WQU376" s="3"/>
      <c r="WQV376" s="3"/>
      <c r="WQW376" s="3"/>
      <c r="WQX376" s="3"/>
      <c r="WQY376" s="3"/>
      <c r="WQZ376" s="3"/>
      <c r="WRA376" s="3"/>
      <c r="WRB376" s="3"/>
      <c r="WRC376" s="3"/>
      <c r="WRD376" s="3"/>
      <c r="WRE376" s="3"/>
      <c r="WRF376" s="3"/>
      <c r="WRG376" s="4"/>
      <c r="WRH376" s="4"/>
      <c r="WRI376" s="4"/>
      <c r="WRJ376" s="4"/>
      <c r="WRK376" s="4"/>
      <c r="WRL376" s="4"/>
      <c r="WRM376" s="4"/>
      <c r="WRN376" s="4"/>
      <c r="WRO376" s="4"/>
      <c r="WRP376" s="4"/>
      <c r="WRQ376" s="4"/>
      <c r="WRR376" s="4"/>
      <c r="WRS376" s="4"/>
      <c r="WRT376" s="4"/>
      <c r="WRU376" s="4"/>
      <c r="WRV376" s="4"/>
      <c r="WRW376" s="4"/>
      <c r="WRX376" s="4"/>
      <c r="WRY376" s="4"/>
      <c r="WRZ376" s="4"/>
      <c r="WSA376" s="4"/>
      <c r="WSB376" s="4"/>
      <c r="WSC376" s="4"/>
      <c r="WSD376" s="4"/>
      <c r="WSE376" s="4"/>
      <c r="WSF376" s="4"/>
      <c r="WSG376" s="4"/>
      <c r="WSH376" s="4"/>
      <c r="WSI376" s="4"/>
      <c r="WSJ376" s="4"/>
      <c r="WSK376" s="4"/>
      <c r="WSL376" s="4"/>
      <c r="WSM376" s="4"/>
      <c r="WSN376" s="4"/>
      <c r="WSO376" s="4"/>
      <c r="WSP376" s="4"/>
      <c r="WSQ376" s="4"/>
      <c r="WSR376" s="4"/>
      <c r="WSS376" s="4"/>
      <c r="WST376" s="4"/>
      <c r="WSU376" s="4"/>
      <c r="WSV376" s="4"/>
      <c r="WSW376" s="4"/>
      <c r="WSX376" s="4"/>
      <c r="WSY376" s="4"/>
      <c r="WSZ376" s="4"/>
      <c r="WTA376" s="4"/>
      <c r="WTB376" s="4"/>
      <c r="WTC376" s="4"/>
      <c r="WTD376" s="4"/>
      <c r="WTE376" s="4"/>
      <c r="WTF376" s="4"/>
      <c r="WTG376" s="4"/>
      <c r="WTH376" s="4"/>
      <c r="WTI376" s="4"/>
      <c r="WTJ376" s="4"/>
      <c r="WTK376" s="4"/>
      <c r="WTL376" s="4"/>
      <c r="WTM376" s="4"/>
      <c r="WTN376" s="4"/>
      <c r="WTO376" s="4"/>
      <c r="WTP376" s="4"/>
      <c r="WTQ376" s="4"/>
      <c r="WTR376" s="4"/>
      <c r="WTS376" s="4"/>
      <c r="WTT376" s="4"/>
      <c r="WTU376" s="4"/>
      <c r="WTV376" s="4"/>
      <c r="WTW376" s="4"/>
      <c r="WTX376" s="4"/>
      <c r="WTY376" s="4"/>
      <c r="WTZ376" s="4"/>
      <c r="WUA376" s="4"/>
      <c r="WUB376" s="4"/>
      <c r="WUC376" s="4"/>
      <c r="WUD376" s="4"/>
      <c r="WUE376" s="4"/>
      <c r="WUF376" s="4"/>
      <c r="WUG376" s="4"/>
      <c r="WUH376" s="4"/>
      <c r="WUI376" s="4"/>
      <c r="WUJ376" s="4"/>
      <c r="WUK376" s="4"/>
      <c r="WUL376" s="4"/>
      <c r="WUM376" s="4"/>
      <c r="WUN376" s="4"/>
      <c r="WUO376" s="4"/>
      <c r="WUP376" s="4"/>
      <c r="WUQ376" s="4"/>
      <c r="WUR376" s="4"/>
      <c r="WUS376" s="4"/>
      <c r="WUT376" s="4"/>
      <c r="WUU376" s="4"/>
      <c r="WUV376" s="4"/>
      <c r="WUW376" s="4"/>
      <c r="WUX376" s="4"/>
      <c r="WUY376" s="4"/>
      <c r="WUZ376" s="4"/>
      <c r="WVA376" s="4"/>
      <c r="WVB376" s="4"/>
      <c r="WVC376" s="4"/>
      <c r="WVD376" s="4"/>
      <c r="WVE376" s="4"/>
      <c r="WVF376" s="4"/>
      <c r="WVG376" s="4"/>
      <c r="WVH376" s="4"/>
      <c r="WVI376" s="4"/>
      <c r="WVJ376" s="4"/>
      <c r="WVK376" s="4"/>
      <c r="WVL376" s="4"/>
      <c r="WVM376" s="4"/>
      <c r="WVN376" s="4"/>
      <c r="WVO376" s="4"/>
      <c r="WVP376" s="4"/>
      <c r="WVQ376" s="4"/>
      <c r="WVR376" s="4"/>
      <c r="WVS376" s="4"/>
      <c r="WVT376" s="4"/>
      <c r="WVU376" s="4"/>
      <c r="WVV376" s="4"/>
      <c r="WVW376" s="4"/>
      <c r="WVX376" s="4"/>
      <c r="WVY376" s="4"/>
      <c r="WVZ376" s="4"/>
      <c r="WWA376" s="4"/>
      <c r="WWB376" s="4"/>
      <c r="WWC376" s="4"/>
      <c r="WWD376" s="4"/>
      <c r="WWE376" s="4"/>
      <c r="WWF376" s="4"/>
      <c r="WWG376" s="4"/>
      <c r="WWH376" s="4"/>
      <c r="WWI376" s="4"/>
      <c r="WWJ376" s="4"/>
      <c r="WWK376" s="4"/>
      <c r="WWL376" s="4"/>
      <c r="WWM376" s="4"/>
      <c r="WWN376" s="4"/>
      <c r="WWO376" s="4"/>
      <c r="WWP376" s="4"/>
      <c r="WWQ376" s="4"/>
      <c r="WWR376" s="4"/>
      <c r="WWS376" s="4"/>
      <c r="WWT376" s="4"/>
      <c r="WWU376" s="4"/>
      <c r="WWV376" s="4"/>
      <c r="WWW376" s="4"/>
      <c r="WWX376" s="4"/>
      <c r="WWY376" s="4"/>
      <c r="WWZ376" s="4"/>
      <c r="WXA376" s="4"/>
      <c r="WXB376" s="4"/>
      <c r="WXC376" s="4"/>
      <c r="WXD376" s="4"/>
      <c r="WXE376" s="4"/>
      <c r="WXF376" s="4"/>
      <c r="WXG376" s="4"/>
      <c r="WXH376" s="4"/>
      <c r="WXI376" s="4"/>
      <c r="WXJ376" s="4"/>
      <c r="WXK376" s="4"/>
      <c r="WXL376" s="4"/>
      <c r="WXM376" s="4"/>
      <c r="WXN376" s="4"/>
      <c r="WXO376" s="4"/>
      <c r="WXP376" s="4"/>
      <c r="WXQ376" s="4"/>
      <c r="WXR376" s="4"/>
      <c r="WXS376" s="4"/>
      <c r="WXT376" s="4"/>
      <c r="WXU376" s="4"/>
      <c r="WXV376" s="4"/>
      <c r="WXW376" s="4"/>
      <c r="WXX376" s="4"/>
      <c r="WXY376" s="4"/>
      <c r="WXZ376" s="4"/>
      <c r="WYA376" s="4"/>
      <c r="WYB376" s="4"/>
      <c r="WYC376" s="4"/>
      <c r="WYD376" s="4"/>
      <c r="WYE376" s="4"/>
      <c r="WYF376" s="4"/>
      <c r="WYG376" s="4"/>
      <c r="WYH376" s="4"/>
      <c r="WYI376" s="4"/>
      <c r="WYJ376" s="4"/>
      <c r="WYK376" s="4"/>
      <c r="WYL376" s="4"/>
      <c r="WYM376" s="4"/>
      <c r="WYN376" s="4"/>
      <c r="WYO376" s="4"/>
      <c r="WYP376" s="4"/>
      <c r="WYQ376" s="4"/>
      <c r="WYR376" s="4"/>
      <c r="WYS376" s="4"/>
      <c r="WYT376" s="4"/>
      <c r="WYU376" s="4"/>
      <c r="WYV376" s="4"/>
      <c r="WYW376" s="4"/>
      <c r="WYX376" s="4"/>
      <c r="WYY376" s="4"/>
      <c r="WYZ376" s="4"/>
      <c r="WZA376" s="4"/>
      <c r="WZB376" s="4"/>
      <c r="WZC376" s="4"/>
      <c r="WZD376" s="4"/>
      <c r="WZE376" s="4"/>
      <c r="WZF376" s="4"/>
      <c r="WZG376" s="4"/>
      <c r="WZH376" s="4"/>
      <c r="WZI376" s="4"/>
      <c r="WZJ376" s="4"/>
      <c r="WZK376" s="4"/>
      <c r="WZL376" s="4"/>
      <c r="WZM376" s="4"/>
      <c r="WZN376" s="4"/>
      <c r="WZO376" s="4"/>
      <c r="WZP376" s="4"/>
      <c r="WZQ376" s="4"/>
      <c r="WZR376" s="4"/>
      <c r="WZS376" s="4"/>
      <c r="WZT376" s="4"/>
      <c r="WZU376" s="4"/>
      <c r="WZV376" s="4"/>
      <c r="WZW376" s="4"/>
      <c r="WZX376" s="4"/>
      <c r="WZY376" s="4"/>
      <c r="WZZ376" s="4"/>
      <c r="XAA376" s="4"/>
      <c r="XAB376" s="4"/>
      <c r="XAC376" s="4"/>
      <c r="XAD376" s="4"/>
      <c r="XAE376" s="4"/>
      <c r="XAF376" s="4"/>
      <c r="XAG376" s="4"/>
      <c r="XAH376" s="4"/>
      <c r="XAI376" s="4"/>
      <c r="XAJ376" s="4"/>
      <c r="XAK376" s="4"/>
      <c r="XAL376" s="4"/>
      <c r="XAM376" s="4"/>
      <c r="XAN376" s="4"/>
      <c r="XAO376" s="4"/>
      <c r="XAP376" s="4"/>
      <c r="XAQ376" s="4"/>
      <c r="XAR376" s="4"/>
      <c r="XAS376" s="4"/>
      <c r="XAT376" s="4"/>
      <c r="XAU376" s="4"/>
      <c r="XAV376" s="4"/>
      <c r="XAW376" s="4"/>
      <c r="XAX376" s="4"/>
      <c r="XAY376" s="4"/>
      <c r="XAZ376" s="4"/>
      <c r="XBA376" s="4"/>
      <c r="XBB376" s="4"/>
      <c r="XBC376" s="4"/>
      <c r="XBD376" s="4"/>
      <c r="XBE376" s="4"/>
      <c r="XBF376" s="4"/>
      <c r="XBG376" s="4"/>
      <c r="XBH376" s="4"/>
      <c r="XBI376" s="4"/>
      <c r="XBJ376" s="4"/>
      <c r="XBK376" s="4"/>
      <c r="XBL376" s="4"/>
      <c r="XBM376" s="4"/>
      <c r="XBN376" s="4"/>
      <c r="XBO376" s="4"/>
      <c r="XBP376" s="4"/>
      <c r="XBQ376" s="4"/>
      <c r="XBR376" s="4"/>
      <c r="XBS376" s="4"/>
      <c r="XBT376" s="4"/>
      <c r="XBU376" s="4"/>
      <c r="XBV376" s="4"/>
      <c r="XBW376" s="4"/>
      <c r="XBX376" s="4"/>
      <c r="XBY376" s="4"/>
      <c r="XBZ376" s="4"/>
      <c r="XCA376" s="4"/>
      <c r="XCB376" s="4"/>
      <c r="XCC376" s="4"/>
      <c r="XCD376" s="4"/>
      <c r="XCE376" s="4"/>
      <c r="XCF376" s="4"/>
      <c r="XCG376" s="4"/>
      <c r="XCH376" s="4"/>
      <c r="XCI376" s="4"/>
      <c r="XCJ376" s="4"/>
      <c r="XCK376" s="4"/>
      <c r="XCL376" s="4"/>
      <c r="XCM376" s="4"/>
      <c r="XCN376" s="4"/>
      <c r="XCO376" s="4"/>
      <c r="XCP376" s="4"/>
      <c r="XCQ376" s="4"/>
      <c r="XCR376" s="4"/>
      <c r="XCS376" s="4"/>
      <c r="XCT376" s="4"/>
      <c r="XCU376" s="4"/>
      <c r="XCV376" s="4"/>
      <c r="XCW376" s="4"/>
      <c r="XCX376" s="4"/>
      <c r="XCY376" s="4"/>
      <c r="XCZ376" s="4"/>
      <c r="XDA376" s="4"/>
      <c r="XDB376" s="4"/>
      <c r="XDC376" s="4"/>
      <c r="XDD376" s="4"/>
      <c r="XDE376" s="4"/>
      <c r="XDF376" s="4"/>
      <c r="XDG376" s="4"/>
      <c r="XDH376" s="4"/>
      <c r="XDI376" s="4"/>
      <c r="XDJ376" s="4"/>
      <c r="XDK376" s="4"/>
      <c r="XDL376" s="4"/>
      <c r="XDM376" s="4"/>
      <c r="XDN376" s="4"/>
      <c r="XDO376" s="4"/>
      <c r="XDP376" s="4"/>
      <c r="XDQ376" s="4"/>
      <c r="XDR376" s="4"/>
      <c r="XDS376" s="4"/>
      <c r="XDT376" s="4"/>
      <c r="XDU376" s="4"/>
      <c r="XDV376" s="4"/>
      <c r="XDW376" s="4"/>
      <c r="XDX376" s="4"/>
      <c r="XDY376" s="4"/>
      <c r="XDZ376" s="4"/>
      <c r="XEA376" s="4"/>
      <c r="XEB376" s="4"/>
      <c r="XEC376" s="4"/>
      <c r="XED376" s="4"/>
      <c r="XEE376" s="4"/>
      <c r="XEF376" s="4"/>
      <c r="XEG376" s="4"/>
      <c r="XEH376" s="4"/>
      <c r="XEI376" s="4"/>
      <c r="XEJ376" s="4"/>
      <c r="XEK376" s="4"/>
      <c r="XEL376" s="4"/>
      <c r="XEM376" s="4"/>
      <c r="XEN376" s="4"/>
      <c r="XEO376" s="4"/>
      <c r="XEP376" s="4"/>
      <c r="XEQ376" s="4"/>
      <c r="XER376" s="4"/>
      <c r="XES376" s="4"/>
      <c r="XET376" s="4"/>
      <c r="XEU376" s="4"/>
      <c r="XEV376" s="4"/>
      <c r="XEW376" s="4"/>
      <c r="XEX376" s="4"/>
      <c r="XEY376" s="4"/>
      <c r="XEZ376" s="4"/>
      <c r="XFA376" s="4"/>
      <c r="XFB376" s="4"/>
      <c r="XFC376" s="4"/>
    </row>
    <row r="377" customFormat="false" ht="13.8" hidden="false" customHeight="false" outlineLevel="0" collapsed="false">
      <c r="A377" s="52"/>
      <c r="B377" s="21" t="s">
        <v>111</v>
      </c>
      <c r="C377" s="15" t="s">
        <v>112</v>
      </c>
      <c r="D377" s="21" t="n">
        <v>180</v>
      </c>
      <c r="E377" s="27" t="n">
        <f aca="false">BD377*180/200</f>
        <v>0.063</v>
      </c>
      <c r="F377" s="27" t="n">
        <f aca="false">BE377*180/200</f>
        <v>0.18</v>
      </c>
      <c r="G377" s="27" t="n">
        <f aca="false">BF377*180/200</f>
        <v>9.009</v>
      </c>
      <c r="H377" s="27" t="n">
        <f aca="false">BG377*180/200</f>
        <v>36</v>
      </c>
      <c r="I377" s="27" t="n">
        <f aca="false">BH377*180/200</f>
        <v>0</v>
      </c>
      <c r="J377" s="27" t="n">
        <f aca="false">BI377*180/200</f>
        <v>0</v>
      </c>
      <c r="K377" s="27" t="n">
        <f aca="false">BJ377*180/200</f>
        <v>0</v>
      </c>
      <c r="L377" s="27" t="n">
        <f aca="false">BK377*180/200</f>
        <v>0.027</v>
      </c>
      <c r="M377" s="27" t="n">
        <f aca="false">BL377*180/200</f>
        <v>9.855</v>
      </c>
      <c r="N377" s="27" t="n">
        <f aca="false">BM377*180/200</f>
        <v>1.26</v>
      </c>
      <c r="O377" s="27" t="n">
        <f aca="false">BN377*180/200</f>
        <v>2.52</v>
      </c>
      <c r="P377" s="27" t="n">
        <f aca="false">BO377*180/200</f>
        <v>0.207</v>
      </c>
      <c r="Q377" s="27" t="n">
        <v>3.8</v>
      </c>
      <c r="R377" s="27" t="n">
        <v>2.9</v>
      </c>
      <c r="S377" s="27" t="n">
        <v>11.3</v>
      </c>
      <c r="T377" s="27" t="n">
        <v>86</v>
      </c>
      <c r="U377" s="27" t="n">
        <v>13.3</v>
      </c>
      <c r="V377" s="27" t="n">
        <v>0.03</v>
      </c>
      <c r="W377" s="27" t="n">
        <v>0.13</v>
      </c>
      <c r="X377" s="27" t="n">
        <v>0.52</v>
      </c>
      <c r="Y377" s="27" t="n">
        <v>111</v>
      </c>
      <c r="Z377" s="27" t="n">
        <v>31</v>
      </c>
      <c r="AA377" s="27" t="n">
        <v>107</v>
      </c>
      <c r="AB377" s="27" t="n">
        <v>1.07</v>
      </c>
      <c r="AC377" s="27" t="n">
        <v>0.2</v>
      </c>
      <c r="AD377" s="27" t="n">
        <v>0.1</v>
      </c>
      <c r="AE377" s="27" t="n">
        <v>12.3</v>
      </c>
      <c r="AF377" s="27" t="n">
        <v>50.5</v>
      </c>
      <c r="AG377" s="27" t="n">
        <v>2.45</v>
      </c>
      <c r="AH377" s="27" t="n">
        <v>0.01</v>
      </c>
      <c r="AI377" s="27" t="n">
        <v>0.01</v>
      </c>
      <c r="AJ377" s="27" t="n">
        <v>19.2</v>
      </c>
      <c r="AK377" s="27" t="n">
        <v>9.8</v>
      </c>
      <c r="AL377" s="27" t="n">
        <v>6.5</v>
      </c>
      <c r="AM377" s="27" t="n">
        <v>11</v>
      </c>
      <c r="AN377" s="27" t="n">
        <v>0.29</v>
      </c>
      <c r="BD377" s="27" t="n">
        <v>0.07</v>
      </c>
      <c r="BE377" s="27" t="n">
        <v>0.2</v>
      </c>
      <c r="BF377" s="27" t="n">
        <v>10.01</v>
      </c>
      <c r="BG377" s="27" t="n">
        <v>40</v>
      </c>
      <c r="BH377" s="27"/>
      <c r="BI377" s="27"/>
      <c r="BJ377" s="27"/>
      <c r="BK377" s="27" t="n">
        <v>0.03</v>
      </c>
      <c r="BL377" s="27" t="n">
        <v>10.95</v>
      </c>
      <c r="BM377" s="27" t="n">
        <v>1.4</v>
      </c>
      <c r="BN377" s="27" t="n">
        <v>2.8</v>
      </c>
      <c r="BO377" s="27" t="n">
        <v>0.23</v>
      </c>
    </row>
    <row r="378" customFormat="false" ht="13.8" hidden="false" customHeight="false" outlineLevel="0" collapsed="false">
      <c r="A378" s="30" t="s">
        <v>82</v>
      </c>
      <c r="B378" s="30"/>
      <c r="C378" s="30"/>
      <c r="D378" s="31" t="n">
        <f aca="false">SUM(D371:D377)</f>
        <v>510</v>
      </c>
      <c r="E378" s="32"/>
      <c r="F378" s="32"/>
      <c r="G378" s="32"/>
      <c r="H378" s="32"/>
      <c r="I378" s="32"/>
      <c r="J378" s="31"/>
      <c r="K378" s="31"/>
      <c r="L378" s="32"/>
      <c r="M378" s="32"/>
      <c r="N378" s="32"/>
      <c r="O378" s="32"/>
      <c r="P378" s="32"/>
    </row>
    <row r="379" customFormat="false" ht="13.8" hidden="false" customHeight="false" outlineLevel="0" collapsed="false">
      <c r="A379" s="33" t="s">
        <v>37</v>
      </c>
      <c r="B379" s="33"/>
      <c r="C379" s="33"/>
      <c r="D379" s="33"/>
      <c r="E379" s="32" t="n">
        <f aca="false">SUM(E371:E378)</f>
        <v>23.1093636363636</v>
      </c>
      <c r="F379" s="32" t="n">
        <f aca="false">SUM(F371:F378)</f>
        <v>35.565</v>
      </c>
      <c r="G379" s="32" t="n">
        <f aca="false">SUM(G371:G378)</f>
        <v>47.3715</v>
      </c>
      <c r="H379" s="32" t="n">
        <f aca="false">SUM(H371:H378)</f>
        <v>594.672045454546</v>
      </c>
      <c r="I379" s="32" t="n">
        <f aca="false">SUM(I371:I378)</f>
        <v>422.227272727273</v>
      </c>
      <c r="J379" s="32" t="n">
        <f aca="false">SUM(J371:J378)</f>
        <v>0.146818181818182</v>
      </c>
      <c r="K379" s="32" t="n">
        <f aca="false">SUM(K371:K378)</f>
        <v>0.630681818181818</v>
      </c>
      <c r="L379" s="32" t="n">
        <f aca="false">SUM(L371:L378)</f>
        <v>5.38245454545455</v>
      </c>
      <c r="M379" s="32" t="n">
        <f aca="false">SUM(M371:M378)</f>
        <v>291.574090909091</v>
      </c>
      <c r="N379" s="32" t="n">
        <f aca="false">SUM(N371:N378)</f>
        <v>51.72</v>
      </c>
      <c r="O379" s="32" t="n">
        <f aca="false">SUM(O371:O378)</f>
        <v>398.464545454545</v>
      </c>
      <c r="P379" s="32" t="n">
        <f aca="false">SUM(P371:P378)</f>
        <v>6.59381818181818</v>
      </c>
    </row>
    <row r="380" customFormat="false" ht="15" hidden="false" customHeight="true" outlineLevel="0" collapsed="false">
      <c r="A380" s="75" t="s">
        <v>38</v>
      </c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</row>
    <row r="381" customFormat="false" ht="12.8" hidden="false" customHeight="false" outlineLevel="0" collapsed="false">
      <c r="A381" s="75"/>
      <c r="B381" s="21" t="s">
        <v>39</v>
      </c>
      <c r="C381" s="26" t="s">
        <v>40</v>
      </c>
      <c r="D381" s="21" t="n">
        <v>60</v>
      </c>
      <c r="E381" s="27" t="n">
        <v>0.66</v>
      </c>
      <c r="F381" s="27" t="n">
        <v>3.67</v>
      </c>
      <c r="G381" s="27" t="n">
        <v>2.74</v>
      </c>
      <c r="H381" s="27" t="n">
        <v>46.2</v>
      </c>
      <c r="I381" s="27" t="n">
        <f aca="false">AG381*60/60</f>
        <v>0</v>
      </c>
      <c r="J381" s="27" t="n">
        <v>0.02</v>
      </c>
      <c r="K381" s="27" t="n">
        <v>0.02</v>
      </c>
      <c r="L381" s="27" t="n">
        <v>11.1</v>
      </c>
      <c r="M381" s="27" t="n">
        <v>10.64</v>
      </c>
      <c r="N381" s="27" t="n">
        <v>10.47</v>
      </c>
      <c r="O381" s="27" t="n">
        <v>19.1</v>
      </c>
      <c r="P381" s="27" t="n">
        <v>0.5</v>
      </c>
      <c r="AC381" s="27" t="n">
        <v>0.48</v>
      </c>
      <c r="AD381" s="27" t="n">
        <v>0.06</v>
      </c>
      <c r="AE381" s="27" t="n">
        <v>1.02</v>
      </c>
      <c r="AF381" s="27" t="n">
        <v>6</v>
      </c>
      <c r="AG381" s="27"/>
      <c r="AH381" s="27" t="n">
        <v>0.01</v>
      </c>
      <c r="AI381" s="27" t="n">
        <v>0.06</v>
      </c>
      <c r="AJ381" s="27" t="n">
        <v>2.1</v>
      </c>
      <c r="AK381" s="27" t="n">
        <v>13.8</v>
      </c>
      <c r="AL381" s="27" t="n">
        <v>8.4</v>
      </c>
      <c r="AM381" s="27" t="n">
        <v>14.4</v>
      </c>
      <c r="AN381" s="27" t="n">
        <v>0.36</v>
      </c>
    </row>
    <row r="382" s="35" customFormat="true" ht="12.8" hidden="false" customHeight="false" outlineLevel="0" collapsed="false">
      <c r="A382" s="75"/>
      <c r="B382" s="21" t="s">
        <v>113</v>
      </c>
      <c r="C382" s="26" t="s">
        <v>114</v>
      </c>
      <c r="D382" s="21" t="n">
        <v>200</v>
      </c>
      <c r="E382" s="21" t="n">
        <f aca="false">BD382*200/100</f>
        <v>1.64</v>
      </c>
      <c r="F382" s="21" t="n">
        <f aca="false">BE382*200/100</f>
        <v>5.28</v>
      </c>
      <c r="G382" s="21" t="n">
        <f aca="false">BF382*200/100</f>
        <v>8.24</v>
      </c>
      <c r="H382" s="21" t="n">
        <f aca="false">BG382*200/100</f>
        <v>86</v>
      </c>
      <c r="I382" s="21" t="n">
        <f aca="false">BH382*200/100</f>
        <v>8</v>
      </c>
      <c r="J382" s="21" t="n">
        <f aca="false">BI382*200/100</f>
        <v>0.02</v>
      </c>
      <c r="K382" s="21" t="n">
        <f aca="false">BJ382*200/100</f>
        <v>0.04</v>
      </c>
      <c r="L382" s="21" t="n">
        <f aca="false">BK382*200/100</f>
        <v>21.14</v>
      </c>
      <c r="M382" s="21" t="n">
        <f aca="false">BL382*200/100</f>
        <v>52.3</v>
      </c>
      <c r="N382" s="21" t="n">
        <f aca="false">BM382*200/100</f>
        <v>22.44</v>
      </c>
      <c r="O382" s="21" t="n">
        <f aca="false">BN382*200/100</f>
        <v>41.84</v>
      </c>
      <c r="P382" s="21" t="n">
        <f aca="false">BO382*200/100</f>
        <v>0.9</v>
      </c>
      <c r="BD382" s="21" t="n">
        <v>0.82</v>
      </c>
      <c r="BE382" s="21" t="n">
        <v>2.64</v>
      </c>
      <c r="BF382" s="21" t="n">
        <v>4.12</v>
      </c>
      <c r="BG382" s="21" t="n">
        <v>43</v>
      </c>
      <c r="BH382" s="21" t="n">
        <v>4</v>
      </c>
      <c r="BI382" s="21" t="n">
        <v>0.01</v>
      </c>
      <c r="BJ382" s="21" t="n">
        <v>0.02</v>
      </c>
      <c r="BK382" s="21" t="n">
        <v>10.57</v>
      </c>
      <c r="BL382" s="21" t="n">
        <v>26.15</v>
      </c>
      <c r="BM382" s="21" t="n">
        <v>11.22</v>
      </c>
      <c r="BN382" s="21" t="n">
        <v>20.92</v>
      </c>
      <c r="BO382" s="21" t="n">
        <v>0.45</v>
      </c>
      <c r="XBZ382" s="37"/>
      <c r="XCA382" s="37"/>
      <c r="XCB382" s="37"/>
      <c r="XCC382" s="37"/>
      <c r="XCD382" s="37"/>
      <c r="XCE382" s="37"/>
      <c r="XCF382" s="37"/>
      <c r="XCG382" s="37"/>
      <c r="XCH382" s="37"/>
      <c r="XCI382" s="37"/>
      <c r="XCJ382" s="37"/>
      <c r="XCK382" s="37"/>
      <c r="XCL382" s="37"/>
      <c r="XCM382" s="37"/>
      <c r="XCN382" s="37"/>
      <c r="XCO382" s="37"/>
      <c r="XCP382" s="37"/>
      <c r="XCQ382" s="37"/>
      <c r="XCR382" s="37"/>
      <c r="XCS382" s="37"/>
      <c r="XCT382" s="37"/>
      <c r="XCU382" s="37"/>
      <c r="XCV382" s="37"/>
      <c r="XCW382" s="37"/>
      <c r="XCX382" s="37"/>
      <c r="XCY382" s="37"/>
      <c r="XCZ382" s="37"/>
      <c r="XDA382" s="37"/>
      <c r="XDB382" s="37"/>
      <c r="XDC382" s="37"/>
      <c r="XDD382" s="37"/>
      <c r="XDE382" s="37"/>
      <c r="XDF382" s="37"/>
      <c r="XDG382" s="37"/>
      <c r="XDH382" s="37"/>
      <c r="XDI382" s="37"/>
      <c r="XDJ382" s="37"/>
      <c r="XDK382" s="37"/>
      <c r="XDL382" s="37"/>
      <c r="XDM382" s="37"/>
      <c r="XDN382" s="37"/>
      <c r="XDO382" s="37"/>
      <c r="XDP382" s="37"/>
      <c r="XDQ382" s="37"/>
      <c r="XDR382" s="37"/>
      <c r="XDS382" s="37"/>
      <c r="XDT382" s="37"/>
      <c r="XDU382" s="37"/>
      <c r="XDV382" s="37"/>
      <c r="XDW382" s="37"/>
      <c r="XDX382" s="37"/>
      <c r="XDY382" s="37"/>
      <c r="XDZ382" s="37"/>
      <c r="XEA382" s="37"/>
      <c r="XEB382" s="37"/>
      <c r="XEC382" s="37"/>
      <c r="XED382" s="37"/>
      <c r="XEE382" s="37"/>
      <c r="XEF382" s="37"/>
      <c r="XEG382" s="37"/>
      <c r="XEH382" s="37"/>
      <c r="XEI382" s="37"/>
      <c r="XEJ382" s="37"/>
      <c r="XEK382" s="37"/>
      <c r="XEL382" s="37"/>
      <c r="XEM382" s="37"/>
      <c r="XEN382" s="37"/>
      <c r="XEO382" s="37"/>
      <c r="XEP382" s="37"/>
      <c r="XEQ382" s="37"/>
      <c r="XER382" s="37"/>
      <c r="XES382" s="37"/>
      <c r="XET382" s="37"/>
      <c r="XEU382" s="37"/>
      <c r="XEV382" s="37"/>
      <c r="XEW382" s="37"/>
      <c r="XEX382" s="37"/>
      <c r="XEY382" s="37"/>
      <c r="XEZ382" s="37"/>
      <c r="XFA382" s="37"/>
      <c r="XFB382" s="37"/>
      <c r="XFC382" s="37"/>
      <c r="XFD382" s="4"/>
    </row>
    <row r="383" s="1" customFormat="true" ht="13.8" hidden="false" customHeight="false" outlineLevel="0" collapsed="false">
      <c r="A383" s="75"/>
      <c r="B383" s="18" t="s">
        <v>87</v>
      </c>
      <c r="C383" s="38" t="s">
        <v>226</v>
      </c>
      <c r="D383" s="20" t="n">
        <v>200</v>
      </c>
      <c r="E383" s="39" t="n">
        <v>16.95</v>
      </c>
      <c r="F383" s="39" t="n">
        <v>10.47</v>
      </c>
      <c r="G383" s="39" t="n">
        <v>35.73</v>
      </c>
      <c r="H383" s="39" t="n">
        <v>305.33</v>
      </c>
      <c r="I383" s="39" t="n">
        <v>19.47</v>
      </c>
      <c r="J383" s="39" t="n">
        <v>0.11</v>
      </c>
      <c r="K383" s="39" t="n">
        <v>0.13</v>
      </c>
      <c r="L383" s="39" t="n">
        <v>6.03</v>
      </c>
      <c r="M383" s="39" t="n">
        <v>46.35</v>
      </c>
      <c r="N383" s="39" t="n">
        <v>54.04</v>
      </c>
      <c r="O383" s="39" t="n">
        <v>175.33</v>
      </c>
      <c r="P383" s="39" t="n">
        <v>1.97</v>
      </c>
      <c r="BD383" s="27" t="n">
        <v>10.34</v>
      </c>
      <c r="BE383" s="27" t="n">
        <v>3.41</v>
      </c>
      <c r="BF383" s="27" t="n">
        <v>3.85</v>
      </c>
      <c r="BG383" s="27" t="n">
        <v>87</v>
      </c>
      <c r="BH383" s="27" t="n">
        <v>6.1</v>
      </c>
      <c r="BI383" s="21" t="n">
        <v>0.07</v>
      </c>
      <c r="BJ383" s="21" t="n">
        <v>0.06</v>
      </c>
      <c r="BK383" s="27" t="n">
        <v>4.74</v>
      </c>
      <c r="BL383" s="27" t="n">
        <v>27.65</v>
      </c>
      <c r="BM383" s="27" t="n">
        <v>29.77</v>
      </c>
      <c r="BN383" s="27" t="n">
        <v>148.84</v>
      </c>
      <c r="BO383" s="27" t="n">
        <v>0.63</v>
      </c>
      <c r="CC383" s="39" t="n">
        <v>18</v>
      </c>
      <c r="CD383" s="39" t="n">
        <v>14.25</v>
      </c>
      <c r="CE383" s="39" t="n">
        <v>45.25</v>
      </c>
      <c r="CF383" s="39" t="n">
        <v>412.5</v>
      </c>
      <c r="CG383" s="39" t="n">
        <v>7.63</v>
      </c>
      <c r="CH383" s="39" t="n">
        <v>0.09</v>
      </c>
      <c r="CI383" s="39" t="n">
        <v>0.08</v>
      </c>
      <c r="CJ383" s="39" t="n">
        <v>5.93</v>
      </c>
      <c r="CK383" s="39" t="n">
        <v>34.56</v>
      </c>
      <c r="CL383" s="39" t="n">
        <v>37.21</v>
      </c>
      <c r="CM383" s="39" t="n">
        <v>186.05</v>
      </c>
      <c r="CN383" s="39" t="n">
        <v>0.79</v>
      </c>
      <c r="WRG383" s="4"/>
    </row>
    <row r="384" customFormat="false" ht="12.8" hidden="false" customHeight="false" outlineLevel="0" collapsed="false">
      <c r="A384" s="75"/>
      <c r="B384" s="21" t="s">
        <v>31</v>
      </c>
      <c r="C384" s="26" t="s">
        <v>32</v>
      </c>
      <c r="D384" s="21" t="n">
        <v>25</v>
      </c>
      <c r="E384" s="27" t="n">
        <f aca="false">BD384*25/20</f>
        <v>1.7</v>
      </c>
      <c r="F384" s="27" t="n">
        <f aca="false">BE384*25/20</f>
        <v>0.3</v>
      </c>
      <c r="G384" s="27" t="n">
        <f aca="false">BF384*25/20</f>
        <v>8.4</v>
      </c>
      <c r="H384" s="27" t="n">
        <f aca="false">BG384*25/20</f>
        <v>42.7</v>
      </c>
      <c r="I384" s="27" t="n">
        <f aca="false">BH384*25/20</f>
        <v>0</v>
      </c>
      <c r="J384" s="27" t="n">
        <f aca="false">BI384*25/20</f>
        <v>0.0375</v>
      </c>
      <c r="K384" s="27" t="n">
        <f aca="false">BJ384*25/20</f>
        <v>0.025</v>
      </c>
      <c r="L384" s="27" t="n">
        <f aca="false">BK384*25/20</f>
        <v>0</v>
      </c>
      <c r="M384" s="27" t="n">
        <f aca="false">BL384*25/20</f>
        <v>11.2625</v>
      </c>
      <c r="N384" s="27" t="n">
        <f aca="false">BM384*25/20</f>
        <v>11.7625</v>
      </c>
      <c r="O384" s="27" t="n">
        <f aca="false">BN384*25/20</f>
        <v>37.675</v>
      </c>
      <c r="P384" s="27" t="n">
        <f aca="false">BO384*25/20</f>
        <v>0.9375</v>
      </c>
      <c r="Q384" s="27" t="n">
        <v>1.7</v>
      </c>
      <c r="R384" s="27" t="n">
        <v>0.3</v>
      </c>
      <c r="S384" s="27" t="n">
        <v>8.4</v>
      </c>
      <c r="T384" s="27" t="n">
        <v>42.7</v>
      </c>
      <c r="U384" s="27"/>
      <c r="V384" s="27" t="n">
        <v>0.04</v>
      </c>
      <c r="W384" s="27" t="n">
        <v>0.02</v>
      </c>
      <c r="X384" s="27"/>
      <c r="Y384" s="27" t="n">
        <v>11.26</v>
      </c>
      <c r="Z384" s="27" t="n">
        <v>11.76</v>
      </c>
      <c r="AA384" s="27" t="n">
        <v>37.68</v>
      </c>
      <c r="AB384" s="27" t="n">
        <v>0.94</v>
      </c>
      <c r="BD384" s="27" t="n">
        <v>1.36</v>
      </c>
      <c r="BE384" s="27" t="n">
        <v>0.24</v>
      </c>
      <c r="BF384" s="27" t="n">
        <v>6.72</v>
      </c>
      <c r="BG384" s="27" t="n">
        <v>34.16</v>
      </c>
      <c r="BH384" s="27"/>
      <c r="BI384" s="27" t="n">
        <v>0.03</v>
      </c>
      <c r="BJ384" s="27" t="n">
        <v>0.02</v>
      </c>
      <c r="BK384" s="27"/>
      <c r="BL384" s="27" t="n">
        <v>9.01</v>
      </c>
      <c r="BM384" s="27" t="n">
        <v>9.41</v>
      </c>
      <c r="BN384" s="27" t="n">
        <v>30.14</v>
      </c>
      <c r="BO384" s="27" t="n">
        <v>0.75</v>
      </c>
    </row>
    <row r="385" customFormat="false" ht="17.15" hidden="false" customHeight="true" outlineLevel="0" collapsed="false">
      <c r="A385" s="75"/>
      <c r="B385" s="21" t="s">
        <v>31</v>
      </c>
      <c r="C385" s="15" t="s">
        <v>33</v>
      </c>
      <c r="D385" s="21" t="n">
        <v>40</v>
      </c>
      <c r="E385" s="27" t="n">
        <f aca="false">BD385*40/40</f>
        <v>2.96</v>
      </c>
      <c r="F385" s="27" t="n">
        <f aca="false">BE385*40/40</f>
        <v>0.36</v>
      </c>
      <c r="G385" s="27" t="n">
        <f aca="false">BF385*40/40</f>
        <v>21.1</v>
      </c>
      <c r="H385" s="27" t="n">
        <f aca="false">BG385*40/40</f>
        <v>93.78</v>
      </c>
      <c r="I385" s="27" t="n">
        <f aca="false">BH385*40/40</f>
        <v>0</v>
      </c>
      <c r="J385" s="27" t="n">
        <f aca="false">BI385*40/40</f>
        <v>0</v>
      </c>
      <c r="K385" s="27" t="n">
        <f aca="false">BJ385*40/40</f>
        <v>0.02</v>
      </c>
      <c r="L385" s="27" t="n">
        <f aca="false">BK385*40/40</f>
        <v>0</v>
      </c>
      <c r="M385" s="27" t="n">
        <f aca="false">BL385*40/40</f>
        <v>8</v>
      </c>
      <c r="N385" s="27" t="n">
        <f aca="false">BM385*40/40</f>
        <v>5.6</v>
      </c>
      <c r="O385" s="27" t="n">
        <f aca="false">BN385*40/40</f>
        <v>26</v>
      </c>
      <c r="P385" s="27" t="n">
        <f aca="false">BO385*40/40</f>
        <v>0.44</v>
      </c>
      <c r="Q385" s="27" t="n">
        <v>3.03</v>
      </c>
      <c r="R385" s="27" t="n">
        <v>0.36</v>
      </c>
      <c r="S385" s="27" t="n">
        <v>19.64</v>
      </c>
      <c r="T385" s="27" t="n">
        <v>93.77</v>
      </c>
      <c r="U385" s="27"/>
      <c r="V385" s="27"/>
      <c r="W385" s="27" t="n">
        <v>0.013</v>
      </c>
      <c r="X385" s="27"/>
      <c r="Y385" s="27" t="n">
        <v>8</v>
      </c>
      <c r="Z385" s="27" t="n">
        <v>5.6</v>
      </c>
      <c r="AA385" s="27" t="n">
        <v>26</v>
      </c>
      <c r="AB385" s="27" t="n">
        <v>0.44</v>
      </c>
      <c r="AC385" s="27" t="n">
        <v>3</v>
      </c>
      <c r="AD385" s="27" t="n">
        <f aca="false">AP385*40/40</f>
        <v>0</v>
      </c>
      <c r="AE385" s="27" t="n">
        <f aca="false">AQ385*40/40</f>
        <v>0</v>
      </c>
      <c r="AF385" s="27" t="n">
        <f aca="false">AR385*40/40</f>
        <v>0</v>
      </c>
      <c r="AG385" s="27" t="n">
        <f aca="false">AS385*40/40</f>
        <v>0</v>
      </c>
      <c r="AH385" s="27" t="n">
        <f aca="false">AT385*40/40</f>
        <v>0</v>
      </c>
      <c r="AI385" s="27" t="n">
        <f aca="false">AU385*40/40</f>
        <v>0</v>
      </c>
      <c r="AJ385" s="27" t="n">
        <f aca="false">AV385*40/40</f>
        <v>0</v>
      </c>
      <c r="AK385" s="27" t="n">
        <f aca="false">AW385*40/40</f>
        <v>0</v>
      </c>
      <c r="AL385" s="27" t="n">
        <f aca="false">AX385*40/40</f>
        <v>0</v>
      </c>
      <c r="AM385" s="27" t="n">
        <f aca="false">AY385*40/40</f>
        <v>0</v>
      </c>
      <c r="AN385" s="27" t="n">
        <f aca="false">AZ385*40/40</f>
        <v>0</v>
      </c>
      <c r="BD385" s="27" t="n">
        <v>2.96</v>
      </c>
      <c r="BE385" s="27" t="n">
        <v>0.36</v>
      </c>
      <c r="BF385" s="27" t="n">
        <v>21.1</v>
      </c>
      <c r="BG385" s="27" t="n">
        <v>93.78</v>
      </c>
      <c r="BH385" s="27"/>
      <c r="BI385" s="27"/>
      <c r="BJ385" s="27" t="n">
        <v>0.02</v>
      </c>
      <c r="BK385" s="27"/>
      <c r="BL385" s="27" t="n">
        <v>8</v>
      </c>
      <c r="BM385" s="27" t="n">
        <v>5.6</v>
      </c>
      <c r="BN385" s="27" t="n">
        <v>26</v>
      </c>
      <c r="BO385" s="27" t="n">
        <v>0.44</v>
      </c>
      <c r="WAQ385" s="2"/>
      <c r="WAR385" s="2"/>
      <c r="WAS385" s="2"/>
      <c r="WAT385" s="2"/>
      <c r="WAU385" s="2"/>
      <c r="WAV385" s="2"/>
      <c r="WAW385" s="2"/>
      <c r="WAX385" s="2"/>
      <c r="WAY385" s="2"/>
      <c r="WAZ385" s="2"/>
      <c r="WBA385" s="2"/>
      <c r="WBB385" s="2"/>
      <c r="WBC385" s="2"/>
      <c r="WBD385" s="2"/>
      <c r="WBE385" s="2"/>
      <c r="WBF385" s="2"/>
      <c r="WBG385" s="2"/>
      <c r="WBH385" s="2"/>
      <c r="WBI385" s="2"/>
      <c r="WBJ385" s="2"/>
      <c r="WBK385" s="2"/>
      <c r="WBL385" s="2"/>
      <c r="WBM385" s="2"/>
      <c r="WBN385" s="2"/>
      <c r="WBO385" s="2"/>
      <c r="WBP385" s="2"/>
      <c r="WBQ385" s="2"/>
      <c r="WBR385" s="2"/>
      <c r="WBS385" s="2"/>
      <c r="WBT385" s="2"/>
      <c r="WBU385" s="2"/>
      <c r="WBV385" s="2"/>
      <c r="WBW385" s="2"/>
      <c r="WBX385" s="2"/>
      <c r="WBY385" s="2"/>
      <c r="WBZ385" s="2"/>
      <c r="WCA385" s="2"/>
      <c r="WCB385" s="2"/>
      <c r="WCC385" s="2"/>
      <c r="WCD385" s="2"/>
      <c r="WCE385" s="2"/>
      <c r="WCF385" s="2"/>
      <c r="WCG385" s="2"/>
      <c r="WCH385" s="2"/>
      <c r="WCI385" s="2"/>
      <c r="WCJ385" s="2"/>
      <c r="WCK385" s="2"/>
      <c r="WCL385" s="2"/>
      <c r="WCM385" s="2"/>
      <c r="WCN385" s="2"/>
      <c r="WCO385" s="2"/>
      <c r="WCP385" s="2"/>
      <c r="WCQ385" s="2"/>
      <c r="WCR385" s="2"/>
      <c r="WCS385" s="2"/>
      <c r="WCT385" s="2"/>
      <c r="WCU385" s="2"/>
      <c r="WCV385" s="2"/>
      <c r="WCW385" s="2"/>
      <c r="WCX385" s="2"/>
      <c r="WCY385" s="2"/>
      <c r="WCZ385" s="2"/>
      <c r="WDA385" s="2"/>
      <c r="WDB385" s="2"/>
      <c r="WDC385" s="2"/>
      <c r="WDD385" s="2"/>
      <c r="WDE385" s="2"/>
      <c r="WDF385" s="2"/>
      <c r="WDG385" s="2"/>
      <c r="WDH385" s="2"/>
      <c r="WDI385" s="2"/>
      <c r="WDJ385" s="2"/>
      <c r="WDK385" s="2"/>
      <c r="WDL385" s="2"/>
      <c r="WDM385" s="2"/>
      <c r="WDN385" s="2"/>
      <c r="WDO385" s="2"/>
      <c r="WDP385" s="2"/>
      <c r="WDQ385" s="2"/>
      <c r="WDR385" s="2"/>
      <c r="WDS385" s="2"/>
      <c r="WDT385" s="2"/>
      <c r="WDU385" s="2"/>
      <c r="WDV385" s="2"/>
      <c r="WDW385" s="2"/>
      <c r="WDX385" s="2"/>
      <c r="WDY385" s="2"/>
      <c r="WDZ385" s="2"/>
      <c r="WEA385" s="2"/>
      <c r="WEB385" s="2"/>
      <c r="WEC385" s="2"/>
      <c r="WED385" s="2"/>
      <c r="WEE385" s="2"/>
      <c r="WEF385" s="2"/>
      <c r="WEG385" s="2"/>
      <c r="WEH385" s="2"/>
      <c r="WEI385" s="2"/>
      <c r="WEJ385" s="2"/>
      <c r="WEK385" s="2"/>
      <c r="WEL385" s="2"/>
      <c r="WEM385" s="2"/>
      <c r="WEN385" s="2"/>
      <c r="WEO385" s="2"/>
      <c r="WEP385" s="2"/>
      <c r="WEQ385" s="2"/>
      <c r="WER385" s="2"/>
      <c r="WES385" s="2"/>
      <c r="WET385" s="2"/>
      <c r="WEU385" s="2"/>
      <c r="WEV385" s="2"/>
      <c r="WEW385" s="2"/>
      <c r="WEX385" s="2"/>
      <c r="WEY385" s="2"/>
      <c r="WEZ385" s="2"/>
      <c r="WFA385" s="2"/>
      <c r="WFB385" s="2"/>
      <c r="WFC385" s="2"/>
      <c r="WFD385" s="2"/>
      <c r="WFE385" s="2"/>
      <c r="WFF385" s="2"/>
      <c r="WFG385" s="2"/>
      <c r="WFH385" s="2"/>
      <c r="WFI385" s="2"/>
      <c r="WFJ385" s="2"/>
      <c r="WFK385" s="2"/>
      <c r="WFL385" s="2"/>
      <c r="WFM385" s="2"/>
      <c r="WFN385" s="2"/>
      <c r="WFO385" s="2"/>
      <c r="WFP385" s="2"/>
      <c r="WFQ385" s="2"/>
      <c r="WFR385" s="2"/>
      <c r="WFS385" s="2"/>
      <c r="WFT385" s="2"/>
      <c r="WFU385" s="2"/>
      <c r="WFV385" s="2"/>
      <c r="WFW385" s="2"/>
      <c r="WFX385" s="2"/>
      <c r="WFY385" s="2"/>
      <c r="WFZ385" s="2"/>
      <c r="WGA385" s="2"/>
      <c r="WGB385" s="2"/>
      <c r="WGC385" s="2"/>
      <c r="WGD385" s="2"/>
      <c r="WGE385" s="2"/>
      <c r="WGF385" s="2"/>
      <c r="WGG385" s="2"/>
      <c r="WGH385" s="2"/>
      <c r="WGI385" s="2"/>
      <c r="WGJ385" s="2"/>
      <c r="WGK385" s="2"/>
      <c r="WGL385" s="2"/>
      <c r="WGM385" s="2"/>
      <c r="WGN385" s="2"/>
      <c r="WGO385" s="2"/>
      <c r="WGP385" s="2"/>
      <c r="WGQ385" s="2"/>
      <c r="WGR385" s="2"/>
      <c r="WGS385" s="2"/>
      <c r="WGT385" s="2"/>
      <c r="WGU385" s="2"/>
      <c r="WGV385" s="2"/>
      <c r="WGW385" s="2"/>
      <c r="WGX385" s="2"/>
      <c r="WGY385" s="2"/>
      <c r="WGZ385" s="2"/>
      <c r="WHA385" s="2"/>
      <c r="WHB385" s="2"/>
      <c r="WHC385" s="2"/>
      <c r="WHD385" s="2"/>
      <c r="WHE385" s="2"/>
      <c r="WHF385" s="2"/>
      <c r="WHG385" s="2"/>
      <c r="WHH385" s="2"/>
      <c r="WHI385" s="2"/>
      <c r="WHJ385" s="2"/>
      <c r="WHK385" s="2"/>
      <c r="WHL385" s="2"/>
      <c r="WHM385" s="2"/>
      <c r="WHN385" s="2"/>
      <c r="WHO385" s="2"/>
      <c r="WHP385" s="2"/>
      <c r="WHQ385" s="2"/>
      <c r="WHR385" s="2"/>
      <c r="WHS385" s="2"/>
      <c r="WHT385" s="2"/>
      <c r="WHU385" s="2"/>
      <c r="WHV385" s="2"/>
      <c r="WHW385" s="2"/>
      <c r="WHX385" s="2"/>
      <c r="WHY385" s="2"/>
      <c r="WHZ385" s="2"/>
      <c r="WIA385" s="2"/>
      <c r="WIB385" s="2"/>
      <c r="WIC385" s="2"/>
      <c r="WID385" s="2"/>
      <c r="WIE385" s="2"/>
      <c r="WIF385" s="2"/>
      <c r="WIG385" s="2"/>
      <c r="WIH385" s="2"/>
      <c r="WII385" s="2"/>
      <c r="WIJ385" s="2"/>
      <c r="WIK385" s="2"/>
      <c r="WIL385" s="2"/>
      <c r="WIM385" s="2"/>
      <c r="WIN385" s="2"/>
      <c r="WIO385" s="2"/>
      <c r="WIP385" s="2"/>
      <c r="WIQ385" s="2"/>
      <c r="WIR385" s="2"/>
      <c r="WIS385" s="2"/>
      <c r="WIT385" s="2"/>
      <c r="WIU385" s="2"/>
      <c r="WIV385" s="2"/>
      <c r="WIW385" s="2"/>
      <c r="WIX385" s="2"/>
      <c r="WIY385" s="2"/>
      <c r="WIZ385" s="2"/>
      <c r="WJA385" s="2"/>
      <c r="WJB385" s="2"/>
      <c r="WJC385" s="2"/>
      <c r="WJD385" s="2"/>
      <c r="WJE385" s="2"/>
      <c r="WJF385" s="2"/>
      <c r="WJG385" s="2"/>
      <c r="WJH385" s="2"/>
      <c r="WJI385" s="2"/>
      <c r="WJJ385" s="2"/>
      <c r="WJK385" s="2"/>
      <c r="WJL385" s="2"/>
      <c r="WJM385" s="2"/>
      <c r="WJN385" s="2"/>
      <c r="WJO385" s="2"/>
      <c r="WJP385" s="2"/>
      <c r="WJQ385" s="2"/>
      <c r="WJR385" s="2"/>
      <c r="WJS385" s="2"/>
      <c r="WJT385" s="2"/>
      <c r="WJU385" s="2"/>
      <c r="WJV385" s="2"/>
      <c r="WJW385" s="2"/>
      <c r="WJX385" s="2"/>
      <c r="WJY385" s="2"/>
      <c r="WJZ385" s="2"/>
      <c r="WKA385" s="2"/>
      <c r="WKB385" s="2"/>
      <c r="WKC385" s="2"/>
      <c r="WKD385" s="2"/>
      <c r="WKE385" s="2"/>
      <c r="WKF385" s="2"/>
      <c r="WKG385" s="2"/>
      <c r="WKH385" s="2"/>
      <c r="WKI385" s="2"/>
      <c r="WKJ385" s="2"/>
      <c r="WKK385" s="2"/>
      <c r="WKL385" s="2"/>
      <c r="WKM385" s="2"/>
      <c r="WKN385" s="2"/>
      <c r="WKO385" s="2"/>
      <c r="WKP385" s="2"/>
      <c r="WKQ385" s="2"/>
      <c r="WKR385" s="2"/>
      <c r="WKS385" s="2"/>
      <c r="WKT385" s="2"/>
      <c r="WKU385" s="2"/>
      <c r="WKV385" s="2"/>
      <c r="WKW385" s="2"/>
      <c r="WKX385" s="2"/>
      <c r="WKY385" s="2"/>
      <c r="WKZ385" s="2"/>
      <c r="WLA385" s="2"/>
      <c r="WLB385" s="2"/>
      <c r="WLC385" s="2"/>
      <c r="WLD385" s="2"/>
      <c r="WLE385" s="2"/>
      <c r="WLF385" s="2"/>
      <c r="WLG385" s="2"/>
      <c r="WLH385" s="2"/>
      <c r="WLI385" s="2"/>
      <c r="WLJ385" s="2"/>
      <c r="WLK385" s="2"/>
      <c r="WLL385" s="2"/>
      <c r="WLM385" s="2"/>
      <c r="WLN385" s="2"/>
      <c r="WLO385" s="2"/>
      <c r="WLP385" s="2"/>
      <c r="WLQ385" s="2"/>
      <c r="WLR385" s="2"/>
      <c r="WLS385" s="2"/>
      <c r="WLT385" s="2"/>
      <c r="WLU385" s="2"/>
      <c r="WLV385" s="2"/>
      <c r="WLW385" s="2"/>
      <c r="WLX385" s="2"/>
      <c r="WLY385" s="2"/>
      <c r="WLZ385" s="2"/>
      <c r="WMA385" s="2"/>
      <c r="WMB385" s="2"/>
      <c r="WMC385" s="2"/>
      <c r="WMD385" s="2"/>
      <c r="WME385" s="2"/>
      <c r="WMF385" s="2"/>
      <c r="WMG385" s="2"/>
      <c r="WMH385" s="2"/>
      <c r="WMI385" s="2"/>
      <c r="WMJ385" s="2"/>
      <c r="WMK385" s="2"/>
      <c r="WML385" s="2"/>
      <c r="WMM385" s="2"/>
      <c r="WMN385" s="2"/>
      <c r="WMO385" s="2"/>
      <c r="WMP385" s="2"/>
      <c r="WMQ385" s="2"/>
      <c r="WMR385" s="2"/>
      <c r="WMS385" s="2"/>
      <c r="WMT385" s="2"/>
      <c r="WMU385" s="2"/>
      <c r="WMV385" s="2"/>
      <c r="WMW385" s="2"/>
      <c r="WMX385" s="2"/>
      <c r="WMY385" s="2"/>
      <c r="WMZ385" s="2"/>
      <c r="WNA385" s="2"/>
      <c r="WNB385" s="2"/>
      <c r="WNC385" s="2"/>
      <c r="WND385" s="2"/>
      <c r="WNE385" s="2"/>
      <c r="WNF385" s="2"/>
      <c r="WNG385" s="2"/>
      <c r="WNH385" s="2"/>
      <c r="WNI385" s="2"/>
      <c r="WNJ385" s="2"/>
      <c r="WNK385" s="2"/>
      <c r="WNL385" s="2"/>
      <c r="WNM385" s="2"/>
      <c r="WNN385" s="2"/>
      <c r="WNO385" s="2"/>
      <c r="WNP385" s="2"/>
      <c r="WNQ385" s="2"/>
      <c r="WNR385" s="2"/>
      <c r="WNS385" s="2"/>
      <c r="WNT385" s="2"/>
      <c r="WNU385" s="2"/>
      <c r="WNV385" s="2"/>
      <c r="WNW385" s="2"/>
      <c r="WNX385" s="2"/>
      <c r="WNY385" s="2"/>
      <c r="WNZ385" s="2"/>
      <c r="WOA385" s="2"/>
      <c r="WOB385" s="2"/>
      <c r="WOC385" s="2"/>
      <c r="WOD385" s="2"/>
      <c r="WOE385" s="2"/>
      <c r="WOF385" s="2"/>
      <c r="WOG385" s="2"/>
      <c r="WOH385" s="2"/>
      <c r="WOI385" s="2"/>
      <c r="WOJ385" s="2"/>
      <c r="WOK385" s="2"/>
      <c r="WOL385" s="2"/>
      <c r="WOM385" s="2"/>
      <c r="WRG385" s="4"/>
      <c r="WRH385" s="4"/>
      <c r="WRI385" s="4"/>
      <c r="WRJ385" s="4"/>
      <c r="WRK385" s="4"/>
      <c r="WRL385" s="4"/>
      <c r="WRM385" s="4"/>
      <c r="WRN385" s="4"/>
      <c r="WRO385" s="4"/>
      <c r="WRP385" s="4"/>
      <c r="WRQ385" s="4"/>
      <c r="WRR385" s="4"/>
      <c r="WRS385" s="4"/>
      <c r="WRT385" s="4"/>
      <c r="WRU385" s="4"/>
      <c r="WRV385" s="4"/>
      <c r="WRW385" s="4"/>
      <c r="WRX385" s="4"/>
      <c r="WRY385" s="4"/>
      <c r="WRZ385" s="4"/>
      <c r="WSA385" s="4"/>
      <c r="WSB385" s="4"/>
      <c r="WSC385" s="4"/>
      <c r="WSD385" s="4"/>
      <c r="WSE385" s="4"/>
      <c r="WSF385" s="4"/>
      <c r="WSG385" s="4"/>
      <c r="WSH385" s="4"/>
      <c r="WSI385" s="4"/>
      <c r="WSJ385" s="4"/>
      <c r="WSK385" s="4"/>
      <c r="WSL385" s="4"/>
      <c r="WSM385" s="4"/>
      <c r="WSN385" s="4"/>
      <c r="WSO385" s="4"/>
      <c r="WSP385" s="4"/>
      <c r="WSQ385" s="4"/>
      <c r="WSR385" s="4"/>
      <c r="WSS385" s="4"/>
      <c r="WST385" s="4"/>
      <c r="WSU385" s="4"/>
      <c r="WSV385" s="4"/>
      <c r="WSW385" s="4"/>
      <c r="WSX385" s="4"/>
      <c r="WSY385" s="4"/>
      <c r="WSZ385" s="4"/>
      <c r="WTA385" s="4"/>
      <c r="WTB385" s="4"/>
      <c r="WTC385" s="4"/>
      <c r="WTD385" s="4"/>
      <c r="WTE385" s="4"/>
      <c r="WTF385" s="4"/>
      <c r="WTG385" s="4"/>
      <c r="WTH385" s="4"/>
      <c r="WTI385" s="4"/>
      <c r="WTJ385" s="4"/>
      <c r="WTK385" s="4"/>
      <c r="WTL385" s="4"/>
      <c r="WTM385" s="4"/>
      <c r="WTN385" s="4"/>
      <c r="WTO385" s="4"/>
      <c r="WTP385" s="4"/>
      <c r="WTQ385" s="4"/>
      <c r="WTR385" s="4"/>
      <c r="WTS385" s="4"/>
      <c r="WTT385" s="4"/>
      <c r="WTU385" s="4"/>
      <c r="WTV385" s="4"/>
      <c r="WTW385" s="4"/>
      <c r="WTX385" s="4"/>
      <c r="WTY385" s="4"/>
      <c r="WTZ385" s="4"/>
      <c r="WUA385" s="4"/>
      <c r="WUB385" s="4"/>
      <c r="WUC385" s="4"/>
      <c r="WUD385" s="4"/>
      <c r="WUE385" s="4"/>
      <c r="WUF385" s="4"/>
      <c r="WUG385" s="4"/>
      <c r="WUH385" s="4"/>
      <c r="WUI385" s="4"/>
      <c r="WUJ385" s="4"/>
      <c r="WUK385" s="4"/>
      <c r="WUL385" s="4"/>
      <c r="WUM385" s="4"/>
      <c r="WUN385" s="4"/>
      <c r="WUO385" s="4"/>
      <c r="WUP385" s="4"/>
      <c r="WUQ385" s="4"/>
      <c r="WUR385" s="4"/>
      <c r="WUS385" s="4"/>
      <c r="WUT385" s="4"/>
      <c r="WUU385" s="4"/>
      <c r="WUV385" s="4"/>
      <c r="WUW385" s="4"/>
      <c r="WUX385" s="4"/>
      <c r="WUY385" s="4"/>
      <c r="WUZ385" s="4"/>
      <c r="WVA385" s="4"/>
      <c r="WVB385" s="4"/>
      <c r="WVC385" s="4"/>
      <c r="WVD385" s="4"/>
      <c r="WVE385" s="4"/>
      <c r="WVF385" s="4"/>
      <c r="WVG385" s="4"/>
      <c r="WVH385" s="4"/>
      <c r="WVI385" s="4"/>
      <c r="WVJ385" s="4"/>
      <c r="WVK385" s="4"/>
      <c r="WVL385" s="4"/>
      <c r="WVM385" s="4"/>
      <c r="WVN385" s="4"/>
      <c r="WVO385" s="4"/>
      <c r="WVP385" s="4"/>
      <c r="WVQ385" s="4"/>
      <c r="WVR385" s="4"/>
      <c r="WVS385" s="4"/>
      <c r="WVT385" s="4"/>
      <c r="WVU385" s="4"/>
      <c r="WVV385" s="4"/>
      <c r="WVW385" s="4"/>
      <c r="WVX385" s="4"/>
      <c r="WVY385" s="4"/>
      <c r="WVZ385" s="4"/>
      <c r="WWA385" s="4"/>
      <c r="WWB385" s="4"/>
      <c r="WWC385" s="4"/>
      <c r="WWD385" s="4"/>
      <c r="WWE385" s="4"/>
      <c r="WWF385" s="4"/>
      <c r="WWG385" s="4"/>
      <c r="WWH385" s="4"/>
      <c r="WWI385" s="4"/>
      <c r="WWJ385" s="4"/>
      <c r="WWK385" s="4"/>
      <c r="WWL385" s="4"/>
      <c r="WWM385" s="4"/>
      <c r="WWN385" s="4"/>
      <c r="WWO385" s="4"/>
      <c r="WWP385" s="4"/>
      <c r="WWQ385" s="4"/>
      <c r="WWR385" s="4"/>
      <c r="WWS385" s="4"/>
      <c r="WWT385" s="4"/>
      <c r="WWU385" s="4"/>
      <c r="WWV385" s="4"/>
      <c r="WWW385" s="4"/>
      <c r="WWX385" s="4"/>
      <c r="WWY385" s="4"/>
      <c r="WWZ385" s="4"/>
      <c r="WXA385" s="4"/>
      <c r="WXB385" s="4"/>
      <c r="WXC385" s="4"/>
      <c r="WXD385" s="4"/>
      <c r="WXE385" s="4"/>
      <c r="WXF385" s="4"/>
      <c r="WXG385" s="4"/>
      <c r="WXH385" s="4"/>
      <c r="WXI385" s="4"/>
      <c r="WXJ385" s="4"/>
      <c r="WXK385" s="4"/>
      <c r="WXL385" s="4"/>
      <c r="WXM385" s="4"/>
      <c r="WXN385" s="4"/>
      <c r="WXO385" s="4"/>
      <c r="WXP385" s="4"/>
      <c r="WXQ385" s="4"/>
      <c r="WXR385" s="4"/>
      <c r="WXS385" s="4"/>
      <c r="WXT385" s="4"/>
      <c r="WXU385" s="4"/>
      <c r="WXV385" s="4"/>
      <c r="WXW385" s="4"/>
      <c r="WXX385" s="4"/>
      <c r="WXY385" s="4"/>
      <c r="WXZ385" s="4"/>
      <c r="WYA385" s="4"/>
      <c r="WYB385" s="4"/>
      <c r="WYC385" s="4"/>
      <c r="WYD385" s="4"/>
      <c r="WYE385" s="4"/>
      <c r="WYF385" s="4"/>
      <c r="WYG385" s="4"/>
      <c r="WYH385" s="4"/>
      <c r="WYI385" s="4"/>
      <c r="WYJ385" s="4"/>
      <c r="WYK385" s="4"/>
      <c r="WYL385" s="4"/>
      <c r="WYM385" s="4"/>
      <c r="WYN385" s="4"/>
      <c r="WYO385" s="4"/>
      <c r="WYP385" s="4"/>
      <c r="WYQ385" s="4"/>
      <c r="WYR385" s="4"/>
      <c r="WYS385" s="4"/>
      <c r="WYT385" s="4"/>
      <c r="WYU385" s="4"/>
      <c r="WYV385" s="4"/>
      <c r="WYW385" s="4"/>
      <c r="WYX385" s="4"/>
      <c r="WYY385" s="4"/>
      <c r="WYZ385" s="4"/>
      <c r="WZA385" s="4"/>
      <c r="WZB385" s="4"/>
      <c r="WZC385" s="4"/>
      <c r="WZD385" s="4"/>
      <c r="WZE385" s="4"/>
      <c r="WZF385" s="4"/>
      <c r="WZG385" s="4"/>
      <c r="WZH385" s="4"/>
      <c r="WZI385" s="4"/>
      <c r="WZJ385" s="4"/>
      <c r="WZK385" s="4"/>
      <c r="WZL385" s="4"/>
      <c r="WZM385" s="4"/>
      <c r="WZN385" s="4"/>
      <c r="WZO385" s="4"/>
      <c r="WZP385" s="4"/>
      <c r="WZQ385" s="4"/>
      <c r="WZR385" s="4"/>
      <c r="WZS385" s="4"/>
      <c r="WZT385" s="4"/>
      <c r="WZU385" s="4"/>
      <c r="WZV385" s="4"/>
      <c r="WZW385" s="4"/>
      <c r="WZX385" s="4"/>
      <c r="WZY385" s="4"/>
      <c r="WZZ385" s="4"/>
      <c r="XAA385" s="4"/>
      <c r="XAB385" s="4"/>
      <c r="XAC385" s="4"/>
      <c r="XAD385" s="4"/>
      <c r="XAE385" s="4"/>
      <c r="XAF385" s="4"/>
      <c r="XAG385" s="4"/>
      <c r="XAH385" s="4"/>
      <c r="XAI385" s="4"/>
      <c r="XAJ385" s="4"/>
      <c r="XAK385" s="4"/>
      <c r="XAL385" s="4"/>
      <c r="XAM385" s="4"/>
      <c r="XAN385" s="4"/>
      <c r="XAO385" s="4"/>
      <c r="XAP385" s="4"/>
      <c r="XAQ385" s="4"/>
      <c r="XAR385" s="4"/>
      <c r="XAS385" s="4"/>
      <c r="XAT385" s="4"/>
      <c r="XAU385" s="4"/>
      <c r="XAV385" s="4"/>
      <c r="XAW385" s="4"/>
      <c r="XAX385" s="4"/>
      <c r="XAY385" s="4"/>
      <c r="XAZ385" s="4"/>
      <c r="XBA385" s="4"/>
      <c r="XBB385" s="4"/>
      <c r="XBC385" s="4"/>
      <c r="XBD385" s="4"/>
      <c r="XBE385" s="4"/>
      <c r="XBF385" s="4"/>
      <c r="XBG385" s="4"/>
      <c r="XBH385" s="4"/>
      <c r="XBI385" s="4"/>
      <c r="XBJ385" s="4"/>
      <c r="XBK385" s="4"/>
      <c r="XBL385" s="4"/>
      <c r="XBM385" s="4"/>
      <c r="XBN385" s="4"/>
      <c r="XBO385" s="4"/>
      <c r="XBP385" s="4"/>
      <c r="XBQ385" s="4"/>
      <c r="XBR385" s="4"/>
      <c r="XBS385" s="4"/>
      <c r="XBT385" s="4"/>
      <c r="XBU385" s="4"/>
      <c r="XBV385" s="4"/>
      <c r="XBW385" s="4"/>
      <c r="XBX385" s="4"/>
      <c r="XBY385" s="4"/>
      <c r="XBZ385" s="4"/>
      <c r="XCA385" s="4"/>
      <c r="XCB385" s="4"/>
      <c r="XCC385" s="4"/>
      <c r="XCD385" s="4"/>
      <c r="XCE385" s="4"/>
      <c r="XCF385" s="4"/>
      <c r="XCG385" s="4"/>
      <c r="XCH385" s="4"/>
      <c r="XCI385" s="4"/>
      <c r="XCJ385" s="4"/>
      <c r="XCK385" s="4"/>
      <c r="XCL385" s="4"/>
      <c r="XCM385" s="4"/>
      <c r="XCN385" s="4"/>
      <c r="XCO385" s="4"/>
      <c r="XCP385" s="4"/>
      <c r="XCQ385" s="4"/>
      <c r="XCR385" s="4"/>
      <c r="XCS385" s="4"/>
      <c r="XCT385" s="4"/>
      <c r="XCU385" s="4"/>
      <c r="XCV385" s="4"/>
      <c r="XCW385" s="4"/>
      <c r="XCX385" s="4"/>
      <c r="XCY385" s="4"/>
      <c r="XCZ385" s="4"/>
      <c r="XDA385" s="4"/>
      <c r="XDB385" s="4"/>
      <c r="XDC385" s="4"/>
      <c r="XDD385" s="4"/>
      <c r="XDE385" s="4"/>
      <c r="XDF385" s="4"/>
      <c r="XDG385" s="4"/>
      <c r="XDH385" s="4"/>
      <c r="XDI385" s="4"/>
      <c r="XDJ385" s="4"/>
      <c r="XDK385" s="4"/>
      <c r="XDL385" s="4"/>
      <c r="XDM385" s="4"/>
      <c r="XDN385" s="4"/>
      <c r="XDO385" s="4"/>
      <c r="XDP385" s="4"/>
      <c r="XDQ385" s="4"/>
      <c r="XDR385" s="4"/>
      <c r="XDS385" s="4"/>
      <c r="XDT385" s="4"/>
      <c r="XDU385" s="4"/>
      <c r="XDV385" s="4"/>
      <c r="XDW385" s="4"/>
      <c r="XDX385" s="4"/>
      <c r="XDY385" s="4"/>
      <c r="XDZ385" s="4"/>
      <c r="XEA385" s="4"/>
      <c r="XEB385" s="4"/>
      <c r="XEC385" s="4"/>
      <c r="XED385" s="4"/>
      <c r="XEE385" s="4"/>
      <c r="XEF385" s="4"/>
      <c r="XEG385" s="4"/>
      <c r="XEH385" s="4"/>
      <c r="XEI385" s="4"/>
      <c r="XEJ385" s="4"/>
      <c r="XEK385" s="4"/>
      <c r="XEL385" s="4"/>
      <c r="XEM385" s="4"/>
      <c r="XEN385" s="4"/>
      <c r="XEO385" s="4"/>
      <c r="XEP385" s="4"/>
      <c r="XEQ385" s="4"/>
      <c r="XER385" s="4"/>
      <c r="XES385" s="4"/>
      <c r="XET385" s="4"/>
      <c r="XEU385" s="4"/>
      <c r="XEV385" s="4"/>
      <c r="XEW385" s="4"/>
      <c r="XEX385" s="4"/>
      <c r="XEY385" s="4"/>
      <c r="XEZ385" s="4"/>
      <c r="XFA385" s="4"/>
      <c r="XFB385" s="4"/>
      <c r="XFC385" s="4"/>
    </row>
    <row r="386" customFormat="false" ht="15.65" hidden="false" customHeight="true" outlineLevel="0" collapsed="false">
      <c r="A386" s="75"/>
      <c r="B386" s="21" t="s">
        <v>70</v>
      </c>
      <c r="C386" s="15" t="s">
        <v>71</v>
      </c>
      <c r="D386" s="21" t="n">
        <v>200</v>
      </c>
      <c r="E386" s="27" t="n">
        <f aca="false">BD386*200/100</f>
        <v>0.66</v>
      </c>
      <c r="F386" s="27" t="n">
        <f aca="false">BE386*200/100</f>
        <v>0.1</v>
      </c>
      <c r="G386" s="27" t="n">
        <f aca="false">BF386*200/100</f>
        <v>32</v>
      </c>
      <c r="H386" s="27" t="n">
        <f aca="false">BG386*200/100</f>
        <v>132</v>
      </c>
      <c r="I386" s="27" t="n">
        <f aca="false">BH386*200/100</f>
        <v>0</v>
      </c>
      <c r="J386" s="27" t="n">
        <f aca="false">BI386*200/100</f>
        <v>0.02</v>
      </c>
      <c r="K386" s="27" t="n">
        <f aca="false">BJ386*200/100</f>
        <v>0.02</v>
      </c>
      <c r="L386" s="27" t="n">
        <f aca="false">BK386*200/100</f>
        <v>0.72</v>
      </c>
      <c r="M386" s="27" t="n">
        <f aca="false">BL386*200/100</f>
        <v>32.48</v>
      </c>
      <c r="N386" s="27" t="n">
        <f aca="false">BM386*200/100</f>
        <v>17.46</v>
      </c>
      <c r="O386" s="27" t="n">
        <f aca="false">BN386*200/100</f>
        <v>23.44</v>
      </c>
      <c r="P386" s="27" t="n">
        <f aca="false">BO386*200/100</f>
        <v>0.68</v>
      </c>
      <c r="Q386" s="42" t="n">
        <v>0.3</v>
      </c>
      <c r="R386" s="42" t="n">
        <v>0.1</v>
      </c>
      <c r="S386" s="42" t="n">
        <v>8.4</v>
      </c>
      <c r="T386" s="42" t="n">
        <v>35.4</v>
      </c>
      <c r="U386" s="42" t="n">
        <v>3.06</v>
      </c>
      <c r="V386" s="15" t="n">
        <v>0.01</v>
      </c>
      <c r="W386" s="15" t="n">
        <v>0.01</v>
      </c>
      <c r="X386" s="42" t="n">
        <v>24</v>
      </c>
      <c r="Y386" s="42" t="n">
        <v>9.6</v>
      </c>
      <c r="Z386" s="42" t="n">
        <v>8.1</v>
      </c>
      <c r="AA386" s="42" t="n">
        <v>8.6</v>
      </c>
      <c r="AB386" s="42" t="n">
        <v>0.36</v>
      </c>
      <c r="BD386" s="27" t="n">
        <v>0.33</v>
      </c>
      <c r="BE386" s="27" t="n">
        <v>0.05</v>
      </c>
      <c r="BF386" s="27" t="n">
        <v>16</v>
      </c>
      <c r="BG386" s="27" t="n">
        <v>66</v>
      </c>
      <c r="BH386" s="27"/>
      <c r="BI386" s="27" t="n">
        <v>0.01</v>
      </c>
      <c r="BJ386" s="27" t="n">
        <v>0.01</v>
      </c>
      <c r="BK386" s="27" t="n">
        <v>0.36</v>
      </c>
      <c r="BL386" s="27" t="n">
        <v>16.24</v>
      </c>
      <c r="BM386" s="27" t="n">
        <v>8.73</v>
      </c>
      <c r="BN386" s="27" t="n">
        <v>11.72</v>
      </c>
      <c r="BO386" s="27" t="n">
        <v>0.34</v>
      </c>
      <c r="WAQ386" s="2"/>
      <c r="WAR386" s="2"/>
      <c r="WAS386" s="2"/>
      <c r="WAT386" s="2"/>
      <c r="WAU386" s="2"/>
      <c r="WAV386" s="2"/>
      <c r="WAW386" s="2"/>
      <c r="WAX386" s="2"/>
      <c r="WAY386" s="2"/>
      <c r="WAZ386" s="2"/>
      <c r="WBA386" s="2"/>
      <c r="WBB386" s="2"/>
      <c r="WBC386" s="2"/>
      <c r="WBD386" s="2"/>
      <c r="WBE386" s="2"/>
      <c r="WBF386" s="2"/>
      <c r="WBG386" s="2"/>
      <c r="WBH386" s="2"/>
      <c r="WBI386" s="2"/>
      <c r="WBJ386" s="2"/>
      <c r="WBK386" s="2"/>
      <c r="WBL386" s="2"/>
      <c r="WBM386" s="2"/>
      <c r="WBN386" s="2"/>
      <c r="WBO386" s="2"/>
      <c r="WBP386" s="2"/>
      <c r="WBQ386" s="2"/>
      <c r="WBR386" s="2"/>
      <c r="WBS386" s="2"/>
      <c r="WBT386" s="2"/>
      <c r="WBU386" s="2"/>
      <c r="WBV386" s="2"/>
      <c r="WBW386" s="2"/>
      <c r="WBX386" s="2"/>
      <c r="WBY386" s="2"/>
      <c r="WBZ386" s="2"/>
      <c r="WCA386" s="2"/>
      <c r="WCB386" s="2"/>
      <c r="WCC386" s="2"/>
      <c r="WCD386" s="2"/>
      <c r="WCE386" s="2"/>
      <c r="WCF386" s="2"/>
      <c r="WCG386" s="2"/>
      <c r="WCH386" s="2"/>
      <c r="WCI386" s="2"/>
      <c r="WCJ386" s="2"/>
      <c r="WCK386" s="2"/>
      <c r="WCL386" s="2"/>
      <c r="WCM386" s="2"/>
      <c r="WCN386" s="2"/>
      <c r="WCO386" s="2"/>
      <c r="WCP386" s="2"/>
      <c r="WCQ386" s="2"/>
      <c r="WCR386" s="2"/>
      <c r="WCS386" s="2"/>
      <c r="WCT386" s="2"/>
      <c r="WCU386" s="2"/>
      <c r="WCV386" s="2"/>
      <c r="WCW386" s="2"/>
      <c r="WCX386" s="2"/>
      <c r="WCY386" s="2"/>
      <c r="WCZ386" s="2"/>
      <c r="WDA386" s="2"/>
      <c r="WDB386" s="2"/>
      <c r="WDC386" s="2"/>
      <c r="WDD386" s="2"/>
      <c r="WDE386" s="2"/>
      <c r="WDF386" s="2"/>
      <c r="WDG386" s="2"/>
      <c r="WDH386" s="2"/>
      <c r="WDI386" s="2"/>
      <c r="WDJ386" s="2"/>
      <c r="WDK386" s="2"/>
      <c r="WDL386" s="2"/>
      <c r="WDM386" s="2"/>
      <c r="WDN386" s="2"/>
      <c r="WDO386" s="2"/>
      <c r="WDP386" s="2"/>
      <c r="WDQ386" s="2"/>
      <c r="WDR386" s="2"/>
      <c r="WDS386" s="2"/>
      <c r="WDT386" s="2"/>
      <c r="WDU386" s="2"/>
      <c r="WDV386" s="2"/>
      <c r="WDW386" s="2"/>
      <c r="WDX386" s="2"/>
      <c r="WDY386" s="2"/>
      <c r="WDZ386" s="2"/>
      <c r="WEA386" s="2"/>
      <c r="WEB386" s="2"/>
      <c r="WEC386" s="2"/>
      <c r="WED386" s="2"/>
      <c r="WEE386" s="2"/>
      <c r="WEF386" s="2"/>
      <c r="WEG386" s="2"/>
      <c r="WEH386" s="2"/>
      <c r="WEI386" s="2"/>
      <c r="WEJ386" s="2"/>
      <c r="WEK386" s="2"/>
      <c r="WEL386" s="2"/>
      <c r="WEM386" s="2"/>
      <c r="WEN386" s="2"/>
      <c r="WEO386" s="2"/>
      <c r="WEP386" s="2"/>
      <c r="WEQ386" s="2"/>
      <c r="WER386" s="2"/>
      <c r="WES386" s="2"/>
      <c r="WET386" s="2"/>
      <c r="WEU386" s="2"/>
      <c r="WEV386" s="2"/>
      <c r="WEW386" s="2"/>
      <c r="WEX386" s="2"/>
      <c r="WEY386" s="2"/>
      <c r="WEZ386" s="2"/>
      <c r="WFA386" s="2"/>
      <c r="WFB386" s="2"/>
      <c r="WFC386" s="2"/>
      <c r="WFD386" s="2"/>
      <c r="WFE386" s="2"/>
      <c r="WFF386" s="2"/>
      <c r="WFG386" s="2"/>
      <c r="WFH386" s="2"/>
      <c r="WFI386" s="2"/>
      <c r="WFJ386" s="2"/>
      <c r="WFK386" s="2"/>
      <c r="WFL386" s="2"/>
      <c r="WFM386" s="2"/>
      <c r="WFN386" s="2"/>
      <c r="WFO386" s="2"/>
      <c r="WFP386" s="2"/>
      <c r="WFQ386" s="2"/>
      <c r="WFR386" s="2"/>
      <c r="WFS386" s="2"/>
      <c r="WFT386" s="2"/>
      <c r="WFU386" s="2"/>
      <c r="WFV386" s="2"/>
      <c r="WFW386" s="2"/>
      <c r="WFX386" s="2"/>
      <c r="WFY386" s="2"/>
      <c r="WFZ386" s="2"/>
      <c r="WGA386" s="2"/>
      <c r="WGB386" s="2"/>
      <c r="WGC386" s="2"/>
      <c r="WGD386" s="2"/>
      <c r="WGE386" s="2"/>
      <c r="WGF386" s="2"/>
      <c r="WGG386" s="2"/>
      <c r="WGH386" s="2"/>
      <c r="WGI386" s="2"/>
      <c r="WGJ386" s="2"/>
      <c r="WGK386" s="2"/>
      <c r="WGL386" s="2"/>
      <c r="WGM386" s="2"/>
      <c r="WGN386" s="2"/>
      <c r="WGO386" s="2"/>
      <c r="WGP386" s="2"/>
      <c r="WGQ386" s="2"/>
      <c r="WGR386" s="2"/>
      <c r="WGS386" s="2"/>
      <c r="WGT386" s="2"/>
      <c r="WGU386" s="2"/>
      <c r="WGV386" s="2"/>
      <c r="WGW386" s="2"/>
      <c r="WGX386" s="2"/>
      <c r="WGY386" s="2"/>
      <c r="WGZ386" s="2"/>
      <c r="WHA386" s="2"/>
      <c r="WHB386" s="2"/>
      <c r="WHC386" s="2"/>
      <c r="WHD386" s="2"/>
      <c r="WHE386" s="2"/>
      <c r="WHF386" s="2"/>
      <c r="WHG386" s="2"/>
      <c r="WHH386" s="2"/>
      <c r="WHI386" s="2"/>
      <c r="WHJ386" s="2"/>
      <c r="WHK386" s="2"/>
      <c r="WHL386" s="2"/>
      <c r="WHM386" s="2"/>
      <c r="WHN386" s="2"/>
      <c r="WHO386" s="2"/>
      <c r="WHP386" s="2"/>
      <c r="WHQ386" s="2"/>
      <c r="WHR386" s="2"/>
      <c r="WHS386" s="2"/>
      <c r="WHT386" s="2"/>
      <c r="WHU386" s="2"/>
      <c r="WHV386" s="2"/>
      <c r="WHW386" s="2"/>
      <c r="WHX386" s="2"/>
      <c r="WHY386" s="2"/>
      <c r="WHZ386" s="2"/>
      <c r="WIA386" s="2"/>
      <c r="WIB386" s="2"/>
      <c r="WIC386" s="2"/>
      <c r="WID386" s="2"/>
      <c r="WIE386" s="2"/>
      <c r="WIF386" s="2"/>
      <c r="WIG386" s="2"/>
      <c r="WIH386" s="2"/>
      <c r="WII386" s="2"/>
      <c r="WIJ386" s="2"/>
      <c r="WIK386" s="2"/>
      <c r="WIL386" s="2"/>
      <c r="WIM386" s="2"/>
      <c r="WIN386" s="2"/>
      <c r="WIO386" s="2"/>
      <c r="WIP386" s="2"/>
      <c r="WIQ386" s="2"/>
      <c r="WIR386" s="2"/>
      <c r="WIS386" s="2"/>
      <c r="WIT386" s="2"/>
      <c r="WIU386" s="2"/>
      <c r="WIV386" s="2"/>
      <c r="WIW386" s="2"/>
      <c r="WIX386" s="2"/>
      <c r="WIY386" s="2"/>
      <c r="WIZ386" s="2"/>
      <c r="WJA386" s="2"/>
      <c r="WJB386" s="2"/>
      <c r="WJC386" s="2"/>
      <c r="WJD386" s="2"/>
      <c r="WJE386" s="2"/>
      <c r="WJF386" s="2"/>
      <c r="WJG386" s="2"/>
      <c r="WJH386" s="2"/>
      <c r="WJI386" s="2"/>
      <c r="WJJ386" s="2"/>
      <c r="WJK386" s="2"/>
      <c r="WJL386" s="2"/>
      <c r="WJM386" s="2"/>
      <c r="WJN386" s="2"/>
      <c r="WJO386" s="2"/>
      <c r="WJP386" s="2"/>
      <c r="WJQ386" s="2"/>
      <c r="WJR386" s="2"/>
      <c r="WJS386" s="2"/>
      <c r="WJT386" s="2"/>
      <c r="WJU386" s="2"/>
      <c r="WJV386" s="2"/>
      <c r="WJW386" s="2"/>
      <c r="WJX386" s="2"/>
      <c r="WJY386" s="2"/>
      <c r="WJZ386" s="2"/>
      <c r="WKA386" s="2"/>
      <c r="WKB386" s="2"/>
      <c r="WKC386" s="2"/>
      <c r="WKD386" s="2"/>
      <c r="WKE386" s="2"/>
      <c r="WKF386" s="2"/>
      <c r="WKG386" s="2"/>
      <c r="WKH386" s="2"/>
      <c r="WKI386" s="2"/>
      <c r="WKJ386" s="2"/>
      <c r="WKK386" s="2"/>
      <c r="WKL386" s="2"/>
      <c r="WKM386" s="2"/>
      <c r="WKN386" s="2"/>
      <c r="WKO386" s="2"/>
      <c r="WKP386" s="2"/>
      <c r="WKQ386" s="2"/>
      <c r="WKR386" s="2"/>
      <c r="WKS386" s="2"/>
      <c r="WKT386" s="2"/>
      <c r="WKU386" s="2"/>
      <c r="WKV386" s="2"/>
      <c r="WKW386" s="2"/>
      <c r="WKX386" s="2"/>
      <c r="WKY386" s="2"/>
      <c r="WKZ386" s="2"/>
      <c r="WLA386" s="2"/>
      <c r="WLB386" s="2"/>
      <c r="WLC386" s="2"/>
      <c r="WLD386" s="2"/>
      <c r="WLE386" s="2"/>
      <c r="WLF386" s="2"/>
      <c r="WLG386" s="2"/>
      <c r="WLH386" s="2"/>
      <c r="WLI386" s="2"/>
      <c r="WLJ386" s="2"/>
      <c r="WLK386" s="2"/>
      <c r="WLL386" s="2"/>
      <c r="WLM386" s="2"/>
      <c r="WLN386" s="2"/>
      <c r="WLO386" s="2"/>
      <c r="WLP386" s="2"/>
      <c r="WLQ386" s="2"/>
      <c r="WLR386" s="2"/>
      <c r="WLS386" s="2"/>
      <c r="WLT386" s="2"/>
      <c r="WLU386" s="2"/>
      <c r="WLV386" s="2"/>
      <c r="WLW386" s="2"/>
      <c r="WLX386" s="2"/>
      <c r="WLY386" s="2"/>
      <c r="WLZ386" s="2"/>
      <c r="WMA386" s="2"/>
      <c r="WMB386" s="2"/>
      <c r="WMC386" s="2"/>
      <c r="WMD386" s="2"/>
      <c r="WME386" s="2"/>
      <c r="WMF386" s="2"/>
      <c r="WMG386" s="2"/>
      <c r="WMH386" s="2"/>
      <c r="WMI386" s="2"/>
      <c r="WMJ386" s="2"/>
      <c r="WMK386" s="2"/>
      <c r="WML386" s="2"/>
      <c r="WMM386" s="2"/>
      <c r="WMN386" s="2"/>
      <c r="WMO386" s="2"/>
      <c r="WMP386" s="2"/>
      <c r="WMQ386" s="2"/>
      <c r="WMR386" s="2"/>
      <c r="WMS386" s="2"/>
      <c r="WMT386" s="2"/>
      <c r="WMU386" s="2"/>
      <c r="WMV386" s="2"/>
      <c r="WMW386" s="2"/>
      <c r="WMX386" s="2"/>
      <c r="WMY386" s="2"/>
      <c r="WMZ386" s="2"/>
      <c r="WNA386" s="2"/>
      <c r="WNB386" s="2"/>
      <c r="WNC386" s="2"/>
      <c r="WND386" s="2"/>
      <c r="WNE386" s="2"/>
      <c r="WNF386" s="2"/>
      <c r="WNG386" s="2"/>
      <c r="WNH386" s="2"/>
      <c r="WNI386" s="2"/>
      <c r="WNJ386" s="2"/>
      <c r="WNK386" s="2"/>
      <c r="WNL386" s="2"/>
      <c r="WNM386" s="2"/>
      <c r="WNN386" s="2"/>
      <c r="WNO386" s="2"/>
      <c r="WNP386" s="2"/>
      <c r="WNQ386" s="2"/>
      <c r="WNR386" s="2"/>
      <c r="WNS386" s="2"/>
      <c r="WNT386" s="2"/>
      <c r="WNU386" s="2"/>
      <c r="WNV386" s="2"/>
      <c r="WNW386" s="2"/>
      <c r="WNX386" s="2"/>
      <c r="WNY386" s="2"/>
      <c r="WNZ386" s="2"/>
      <c r="WOA386" s="2"/>
      <c r="WOB386" s="2"/>
      <c r="WOC386" s="2"/>
      <c r="WOD386" s="3"/>
      <c r="WOE386" s="3"/>
      <c r="WOF386" s="3"/>
      <c r="WOG386" s="3"/>
      <c r="WOH386" s="3"/>
      <c r="WOI386" s="3"/>
      <c r="WOJ386" s="3"/>
      <c r="WOK386" s="3"/>
      <c r="WOL386" s="3"/>
      <c r="WOM386" s="3"/>
      <c r="WON386" s="3"/>
      <c r="WOO386" s="3"/>
      <c r="WOP386" s="3"/>
      <c r="WOQ386" s="3"/>
      <c r="WOR386" s="3"/>
      <c r="WOS386" s="3"/>
      <c r="WOT386" s="3"/>
      <c r="WOU386" s="3"/>
      <c r="WOV386" s="3"/>
      <c r="WOW386" s="3"/>
      <c r="WOX386" s="3"/>
      <c r="WOY386" s="3"/>
      <c r="WOZ386" s="3"/>
      <c r="WPA386" s="3"/>
      <c r="WPB386" s="3"/>
      <c r="WPC386" s="3"/>
      <c r="WPD386" s="3"/>
      <c r="WPE386" s="3"/>
      <c r="WPF386" s="3"/>
      <c r="WPG386" s="3"/>
      <c r="WPH386" s="3"/>
      <c r="WPI386" s="3"/>
      <c r="WPJ386" s="3"/>
      <c r="WPK386" s="3"/>
      <c r="WPL386" s="3"/>
      <c r="WPM386" s="3"/>
      <c r="WPN386" s="3"/>
      <c r="WPO386" s="3"/>
      <c r="WPP386" s="3"/>
      <c r="WPQ386" s="3"/>
      <c r="WPR386" s="3"/>
      <c r="WPS386" s="3"/>
      <c r="WPT386" s="3"/>
      <c r="WPU386" s="3"/>
      <c r="WPV386" s="3"/>
      <c r="WPW386" s="3"/>
      <c r="WPX386" s="3"/>
      <c r="WPY386" s="3"/>
      <c r="WPZ386" s="3"/>
      <c r="WQA386" s="3"/>
      <c r="WQB386" s="3"/>
      <c r="WQC386" s="3"/>
      <c r="WQD386" s="3"/>
      <c r="WQE386" s="3"/>
      <c r="WQF386" s="3"/>
      <c r="WQG386" s="3"/>
      <c r="WQH386" s="3"/>
      <c r="WQI386" s="3"/>
      <c r="WQJ386" s="3"/>
      <c r="WQK386" s="3"/>
      <c r="WQL386" s="3"/>
      <c r="WQM386" s="3"/>
      <c r="WQN386" s="3"/>
      <c r="WQO386" s="3"/>
      <c r="WQP386" s="3"/>
      <c r="WQQ386" s="3"/>
      <c r="WQR386" s="3"/>
      <c r="WQS386" s="3"/>
      <c r="WQT386" s="3"/>
      <c r="WQU386" s="3"/>
      <c r="WQV386" s="3"/>
      <c r="WQW386" s="3"/>
      <c r="WQX386" s="3"/>
      <c r="WQY386" s="3"/>
      <c r="WQZ386" s="3"/>
      <c r="WRA386" s="3"/>
      <c r="WRB386" s="3"/>
      <c r="WRC386" s="3"/>
      <c r="WRD386" s="3"/>
      <c r="WRE386" s="3"/>
      <c r="WRF386" s="3"/>
      <c r="WRG386" s="4"/>
      <c r="WRH386" s="4"/>
      <c r="WRI386" s="4"/>
      <c r="WRJ386" s="4"/>
      <c r="WRK386" s="4"/>
      <c r="WRL386" s="4"/>
      <c r="WRM386" s="4"/>
      <c r="WRN386" s="4"/>
      <c r="WRO386" s="4"/>
      <c r="WRP386" s="4"/>
      <c r="WRQ386" s="4"/>
      <c r="WRR386" s="4"/>
      <c r="WRS386" s="4"/>
      <c r="WRT386" s="4"/>
      <c r="WRU386" s="4"/>
      <c r="WRV386" s="4"/>
      <c r="WRW386" s="4"/>
      <c r="WRX386" s="4"/>
      <c r="WRY386" s="4"/>
      <c r="WRZ386" s="4"/>
      <c r="WSA386" s="4"/>
      <c r="WSB386" s="4"/>
      <c r="WSC386" s="4"/>
      <c r="WSD386" s="4"/>
      <c r="WSE386" s="4"/>
      <c r="WSF386" s="4"/>
      <c r="WSG386" s="4"/>
      <c r="WSH386" s="4"/>
      <c r="WSI386" s="4"/>
      <c r="WSJ386" s="4"/>
      <c r="WSK386" s="4"/>
      <c r="WSL386" s="4"/>
      <c r="WSM386" s="4"/>
      <c r="WSN386" s="4"/>
      <c r="WSO386" s="4"/>
      <c r="WSP386" s="4"/>
      <c r="WSQ386" s="4"/>
      <c r="WSR386" s="4"/>
      <c r="WSS386" s="4"/>
      <c r="WST386" s="4"/>
      <c r="WSU386" s="4"/>
      <c r="WSV386" s="4"/>
      <c r="WSW386" s="4"/>
      <c r="WSX386" s="4"/>
      <c r="WSY386" s="4"/>
      <c r="WSZ386" s="4"/>
      <c r="WTA386" s="4"/>
      <c r="WTB386" s="4"/>
      <c r="WTC386" s="4"/>
      <c r="WTD386" s="4"/>
      <c r="WTE386" s="4"/>
      <c r="WTF386" s="4"/>
      <c r="WTG386" s="4"/>
      <c r="WTH386" s="4"/>
      <c r="WTI386" s="4"/>
      <c r="WTJ386" s="4"/>
      <c r="WTK386" s="4"/>
      <c r="WTL386" s="4"/>
      <c r="WTM386" s="4"/>
      <c r="WTN386" s="4"/>
      <c r="WTO386" s="4"/>
      <c r="WTP386" s="4"/>
      <c r="WTQ386" s="4"/>
      <c r="WTR386" s="4"/>
      <c r="WTS386" s="4"/>
      <c r="WTT386" s="4"/>
      <c r="WTU386" s="4"/>
      <c r="WTV386" s="4"/>
      <c r="WTW386" s="4"/>
      <c r="WTX386" s="4"/>
      <c r="WTY386" s="4"/>
      <c r="WTZ386" s="4"/>
      <c r="WUA386" s="4"/>
      <c r="WUB386" s="4"/>
      <c r="WUC386" s="4"/>
      <c r="WUD386" s="4"/>
      <c r="WUE386" s="4"/>
      <c r="WUF386" s="4"/>
      <c r="WUG386" s="4"/>
      <c r="WUH386" s="4"/>
      <c r="WUI386" s="4"/>
      <c r="WUJ386" s="4"/>
      <c r="WUK386" s="4"/>
      <c r="WUL386" s="4"/>
      <c r="WUM386" s="4"/>
      <c r="WUN386" s="4"/>
      <c r="WUO386" s="4"/>
      <c r="WUP386" s="4"/>
      <c r="WUQ386" s="4"/>
      <c r="WUR386" s="4"/>
      <c r="WUS386" s="4"/>
      <c r="WUT386" s="4"/>
      <c r="WUU386" s="4"/>
      <c r="WUV386" s="4"/>
      <c r="WUW386" s="4"/>
      <c r="WUX386" s="4"/>
      <c r="WUY386" s="4"/>
      <c r="WUZ386" s="4"/>
      <c r="WVA386" s="4"/>
      <c r="WVB386" s="4"/>
      <c r="WVC386" s="4"/>
      <c r="WVD386" s="4"/>
      <c r="WVE386" s="4"/>
      <c r="WVF386" s="4"/>
      <c r="WVG386" s="4"/>
      <c r="WVH386" s="4"/>
      <c r="WVI386" s="4"/>
      <c r="WVJ386" s="4"/>
      <c r="WVK386" s="4"/>
      <c r="WVL386" s="4"/>
      <c r="WVM386" s="4"/>
      <c r="WVN386" s="4"/>
      <c r="WVO386" s="4"/>
      <c r="WVP386" s="4"/>
      <c r="WVQ386" s="4"/>
      <c r="WVR386" s="4"/>
      <c r="WVS386" s="4"/>
      <c r="WVT386" s="4"/>
      <c r="WVU386" s="4"/>
      <c r="WVV386" s="4"/>
      <c r="WVW386" s="4"/>
      <c r="WVX386" s="4"/>
      <c r="WVY386" s="4"/>
      <c r="WVZ386" s="4"/>
      <c r="WWA386" s="4"/>
      <c r="WWB386" s="4"/>
      <c r="WWC386" s="4"/>
      <c r="WWD386" s="4"/>
      <c r="WWE386" s="4"/>
      <c r="WWF386" s="4"/>
      <c r="WWG386" s="4"/>
      <c r="WWH386" s="4"/>
      <c r="WWI386" s="4"/>
      <c r="WWJ386" s="4"/>
      <c r="WWK386" s="4"/>
      <c r="WWL386" s="4"/>
      <c r="WWM386" s="4"/>
      <c r="WWN386" s="4"/>
      <c r="WWO386" s="4"/>
      <c r="WWP386" s="4"/>
      <c r="WWQ386" s="4"/>
      <c r="WWR386" s="4"/>
      <c r="WWS386" s="4"/>
      <c r="WWT386" s="4"/>
      <c r="WWU386" s="4"/>
      <c r="WWV386" s="4"/>
      <c r="WWW386" s="4"/>
      <c r="WWX386" s="4"/>
      <c r="WWY386" s="4"/>
      <c r="WWZ386" s="4"/>
      <c r="WXA386" s="4"/>
      <c r="WXB386" s="4"/>
      <c r="WXC386" s="4"/>
      <c r="WXD386" s="4"/>
      <c r="WXE386" s="4"/>
      <c r="WXF386" s="4"/>
      <c r="WXG386" s="4"/>
      <c r="WXH386" s="4"/>
      <c r="WXI386" s="4"/>
      <c r="WXJ386" s="4"/>
      <c r="WXK386" s="4"/>
      <c r="WXL386" s="4"/>
      <c r="WXM386" s="4"/>
      <c r="WXN386" s="4"/>
      <c r="WXO386" s="4"/>
      <c r="WXP386" s="4"/>
      <c r="WXQ386" s="4"/>
      <c r="WXR386" s="4"/>
      <c r="WXS386" s="4"/>
      <c r="WXT386" s="4"/>
      <c r="WXU386" s="4"/>
      <c r="WXV386" s="4"/>
      <c r="WXW386" s="4"/>
      <c r="WXX386" s="4"/>
      <c r="WXY386" s="4"/>
      <c r="WXZ386" s="4"/>
      <c r="WYA386" s="4"/>
      <c r="WYB386" s="4"/>
      <c r="WYC386" s="4"/>
      <c r="WYD386" s="4"/>
      <c r="WYE386" s="4"/>
      <c r="WYF386" s="4"/>
      <c r="WYG386" s="4"/>
      <c r="WYH386" s="4"/>
      <c r="WYI386" s="4"/>
      <c r="WYJ386" s="4"/>
      <c r="WYK386" s="4"/>
      <c r="WYL386" s="4"/>
      <c r="WYM386" s="4"/>
      <c r="WYN386" s="4"/>
      <c r="WYO386" s="4"/>
      <c r="WYP386" s="4"/>
      <c r="WYQ386" s="4"/>
      <c r="WYR386" s="4"/>
      <c r="WYS386" s="4"/>
      <c r="WYT386" s="4"/>
      <c r="WYU386" s="4"/>
      <c r="WYV386" s="4"/>
      <c r="WYW386" s="4"/>
      <c r="WYX386" s="4"/>
      <c r="WYY386" s="4"/>
      <c r="WYZ386" s="4"/>
      <c r="WZA386" s="4"/>
      <c r="WZB386" s="4"/>
      <c r="WZC386" s="4"/>
      <c r="WZD386" s="4"/>
      <c r="WZE386" s="4"/>
      <c r="WZF386" s="4"/>
      <c r="WZG386" s="4"/>
      <c r="WZH386" s="4"/>
      <c r="WZI386" s="4"/>
      <c r="WZJ386" s="4"/>
      <c r="WZK386" s="4"/>
      <c r="WZL386" s="4"/>
      <c r="WZM386" s="4"/>
      <c r="WZN386" s="4"/>
      <c r="WZO386" s="4"/>
      <c r="WZP386" s="4"/>
      <c r="WZQ386" s="4"/>
      <c r="WZR386" s="4"/>
      <c r="WZS386" s="4"/>
      <c r="WZT386" s="4"/>
      <c r="WZU386" s="4"/>
      <c r="WZV386" s="4"/>
      <c r="WZW386" s="4"/>
      <c r="WZX386" s="4"/>
      <c r="WZY386" s="4"/>
      <c r="WZZ386" s="4"/>
      <c r="XAA386" s="4"/>
      <c r="XAB386" s="4"/>
      <c r="XAC386" s="4"/>
      <c r="XAD386" s="4"/>
      <c r="XAE386" s="4"/>
      <c r="XAF386" s="4"/>
      <c r="XAG386" s="4"/>
      <c r="XAH386" s="4"/>
      <c r="XAI386" s="4"/>
      <c r="XAJ386" s="4"/>
      <c r="XAK386" s="4"/>
      <c r="XAL386" s="4"/>
      <c r="XAM386" s="4"/>
      <c r="XAN386" s="4"/>
      <c r="XAO386" s="4"/>
      <c r="XAP386" s="4"/>
      <c r="XAQ386" s="4"/>
      <c r="XAR386" s="4"/>
      <c r="XAS386" s="4"/>
      <c r="XAT386" s="4"/>
      <c r="XAU386" s="4"/>
      <c r="XAV386" s="4"/>
      <c r="XAW386" s="4"/>
      <c r="XAX386" s="4"/>
      <c r="XAY386" s="4"/>
      <c r="XAZ386" s="4"/>
      <c r="XBA386" s="4"/>
      <c r="XBB386" s="4"/>
      <c r="XBC386" s="4"/>
      <c r="XBD386" s="4"/>
      <c r="XBE386" s="4"/>
      <c r="XBF386" s="4"/>
      <c r="XBG386" s="4"/>
      <c r="XBH386" s="4"/>
      <c r="XBI386" s="4"/>
      <c r="XBJ386" s="4"/>
      <c r="XBK386" s="4"/>
      <c r="XBL386" s="4"/>
      <c r="XBM386" s="4"/>
      <c r="XBN386" s="4"/>
      <c r="XBO386" s="4"/>
      <c r="XBP386" s="4"/>
      <c r="XBQ386" s="4"/>
      <c r="XBR386" s="4"/>
      <c r="XBS386" s="4"/>
      <c r="XBT386" s="4"/>
      <c r="XBU386" s="4"/>
      <c r="XBV386" s="4"/>
      <c r="XBW386" s="4"/>
      <c r="XBX386" s="4"/>
      <c r="XBY386" s="4"/>
      <c r="XBZ386" s="4"/>
      <c r="XCA386" s="4"/>
      <c r="XCB386" s="4"/>
      <c r="XCC386" s="4"/>
      <c r="XCD386" s="4"/>
      <c r="XCE386" s="4"/>
      <c r="XCF386" s="4"/>
      <c r="XCG386" s="4"/>
      <c r="XCH386" s="4"/>
      <c r="XCI386" s="4"/>
      <c r="XCJ386" s="4"/>
      <c r="XCK386" s="4"/>
      <c r="XCL386" s="4"/>
      <c r="XCM386" s="4"/>
      <c r="XCN386" s="4"/>
      <c r="XCO386" s="4"/>
      <c r="XCP386" s="4"/>
      <c r="XCQ386" s="4"/>
      <c r="XCR386" s="4"/>
      <c r="XCS386" s="4"/>
      <c r="XCT386" s="4"/>
      <c r="XCU386" s="4"/>
      <c r="XCV386" s="4"/>
      <c r="XCW386" s="4"/>
      <c r="XCX386" s="4"/>
      <c r="XCY386" s="4"/>
      <c r="XCZ386" s="4"/>
      <c r="XDA386" s="4"/>
      <c r="XDB386" s="4"/>
      <c r="XDC386" s="4"/>
      <c r="XDD386" s="4"/>
      <c r="XDE386" s="4"/>
      <c r="XDF386" s="4"/>
      <c r="XDG386" s="4"/>
      <c r="XDH386" s="4"/>
      <c r="XDI386" s="4"/>
      <c r="XDJ386" s="4"/>
      <c r="XDK386" s="4"/>
      <c r="XDL386" s="4"/>
      <c r="XDM386" s="4"/>
      <c r="XDN386" s="4"/>
      <c r="XDO386" s="4"/>
      <c r="XDP386" s="4"/>
      <c r="XDQ386" s="4"/>
      <c r="XDR386" s="4"/>
      <c r="XDS386" s="4"/>
      <c r="XDT386" s="4"/>
      <c r="XDU386" s="4"/>
      <c r="XDV386" s="4"/>
      <c r="XDW386" s="4"/>
      <c r="XDX386" s="4"/>
      <c r="XDY386" s="4"/>
      <c r="XDZ386" s="4"/>
      <c r="XEA386" s="4"/>
      <c r="XEB386" s="4"/>
      <c r="XEC386" s="4"/>
      <c r="XED386" s="4"/>
      <c r="XEE386" s="4"/>
      <c r="XEF386" s="4"/>
      <c r="XEG386" s="4"/>
      <c r="XEH386" s="4"/>
      <c r="XEI386" s="4"/>
      <c r="XEJ386" s="4"/>
      <c r="XEK386" s="4"/>
      <c r="XEL386" s="4"/>
      <c r="XEM386" s="4"/>
      <c r="XEN386" s="4"/>
      <c r="XEO386" s="4"/>
      <c r="XEP386" s="4"/>
      <c r="XEQ386" s="4"/>
      <c r="XER386" s="4"/>
      <c r="XES386" s="4"/>
      <c r="XET386" s="4"/>
      <c r="XEU386" s="4"/>
      <c r="XEV386" s="4"/>
      <c r="XEW386" s="4"/>
      <c r="XEX386" s="4"/>
      <c r="XEY386" s="4"/>
      <c r="XEZ386" s="4"/>
      <c r="XFA386" s="4"/>
      <c r="XFB386" s="4"/>
      <c r="XFC386" s="4"/>
    </row>
    <row r="387" customFormat="false" ht="15" hidden="false" customHeight="false" outlineLevel="0" collapsed="false">
      <c r="A387" s="75"/>
      <c r="B387" s="74"/>
      <c r="C387" s="30" t="s">
        <v>232</v>
      </c>
      <c r="D387" s="31" t="n">
        <f aca="false">SUM(D381:D386)</f>
        <v>725</v>
      </c>
      <c r="E387" s="44"/>
      <c r="F387" s="44"/>
      <c r="G387" s="44"/>
      <c r="H387" s="44"/>
      <c r="I387" s="44"/>
      <c r="J387" s="45"/>
      <c r="K387" s="45"/>
      <c r="L387" s="44"/>
      <c r="M387" s="44"/>
      <c r="N387" s="44"/>
      <c r="O387" s="44"/>
      <c r="P387" s="44"/>
    </row>
    <row r="388" customFormat="false" ht="14.15" hidden="false" customHeight="false" outlineLevel="0" collapsed="false">
      <c r="A388" s="81" t="s">
        <v>118</v>
      </c>
      <c r="B388" s="81"/>
      <c r="C388" s="81"/>
      <c r="D388" s="81" t="n">
        <f aca="false">SUM(D387:D387)</f>
        <v>725</v>
      </c>
      <c r="E388" s="32" t="n">
        <f aca="false">SUM(E381:E387)</f>
        <v>24.57</v>
      </c>
      <c r="F388" s="32" t="n">
        <f aca="false">SUM(F381:F387)</f>
        <v>20.18</v>
      </c>
      <c r="G388" s="32" t="n">
        <f aca="false">SUM(G381:G387)</f>
        <v>108.21</v>
      </c>
      <c r="H388" s="32" t="n">
        <f aca="false">SUM(H381:H387)</f>
        <v>706.01</v>
      </c>
      <c r="I388" s="32" t="n">
        <f aca="false">SUM(I381:I387)</f>
        <v>27.47</v>
      </c>
      <c r="J388" s="32" t="n">
        <f aca="false">SUM(J381:J387)</f>
        <v>0.2075</v>
      </c>
      <c r="K388" s="32" t="n">
        <f aca="false">SUM(K381:K387)</f>
        <v>0.255</v>
      </c>
      <c r="L388" s="32" t="n">
        <f aca="false">SUM(L381:L387)</f>
        <v>38.99</v>
      </c>
      <c r="M388" s="32" t="n">
        <f aca="false">SUM(M381:M387)</f>
        <v>161.0325</v>
      </c>
      <c r="N388" s="32" t="n">
        <f aca="false">SUM(N381:N387)</f>
        <v>121.7725</v>
      </c>
      <c r="O388" s="32" t="n">
        <f aca="false">SUM(O381:O387)</f>
        <v>323.385</v>
      </c>
      <c r="P388" s="32" t="n">
        <f aca="false">SUM(P381:P387)</f>
        <v>5.4275</v>
      </c>
    </row>
    <row r="389" customFormat="false" ht="15" hidden="true" customHeight="false" outlineLevel="0" collapsed="false">
      <c r="A389" s="91"/>
      <c r="B389" s="91"/>
      <c r="C389" s="91"/>
      <c r="D389" s="91"/>
      <c r="E389" s="92"/>
      <c r="F389" s="92"/>
      <c r="G389" s="92"/>
      <c r="H389" s="92"/>
      <c r="I389" s="92"/>
      <c r="J389" s="93"/>
      <c r="K389" s="93"/>
      <c r="L389" s="92"/>
      <c r="M389" s="92"/>
      <c r="N389" s="92"/>
      <c r="O389" s="92"/>
      <c r="P389" s="92"/>
    </row>
    <row r="390" customFormat="false" ht="15" hidden="true" customHeight="false" outlineLevel="0" collapsed="false">
      <c r="A390" s="91"/>
      <c r="B390" s="91"/>
      <c r="C390" s="91"/>
      <c r="D390" s="91"/>
      <c r="E390" s="92"/>
      <c r="F390" s="92"/>
      <c r="G390" s="92"/>
      <c r="H390" s="92"/>
      <c r="I390" s="92"/>
      <c r="J390" s="93"/>
      <c r="K390" s="93"/>
      <c r="L390" s="92"/>
      <c r="M390" s="92"/>
      <c r="N390" s="92"/>
      <c r="O390" s="92"/>
      <c r="P390" s="92"/>
    </row>
    <row r="391" s="46" customFormat="true" ht="15.75" hidden="true" customHeight="true" outlineLevel="0" collapsed="false">
      <c r="A391" s="94"/>
      <c r="B391" s="94"/>
      <c r="C391" s="94"/>
      <c r="D391" s="94"/>
      <c r="E391" s="95" t="s">
        <v>181</v>
      </c>
      <c r="F391" s="95" t="s">
        <v>182</v>
      </c>
      <c r="G391" s="95" t="s">
        <v>183</v>
      </c>
      <c r="H391" s="95" t="s">
        <v>184</v>
      </c>
      <c r="I391" s="95" t="s">
        <v>185</v>
      </c>
      <c r="J391" s="96" t="s">
        <v>186</v>
      </c>
      <c r="K391" s="96" t="s">
        <v>187</v>
      </c>
      <c r="L391" s="95" t="s">
        <v>188</v>
      </c>
      <c r="M391" s="95" t="s">
        <v>15</v>
      </c>
      <c r="N391" s="95" t="s">
        <v>16</v>
      </c>
      <c r="O391" s="95" t="s">
        <v>17</v>
      </c>
      <c r="P391" s="95" t="s">
        <v>189</v>
      </c>
      <c r="WKS391" s="1"/>
      <c r="WKT391" s="1"/>
      <c r="WKU391" s="1"/>
      <c r="WKV391" s="1"/>
      <c r="WKW391" s="1"/>
      <c r="WKX391" s="1"/>
      <c r="WKY391" s="1"/>
      <c r="WKZ391" s="1"/>
      <c r="WLA391" s="1"/>
      <c r="WLB391" s="1"/>
      <c r="WLC391" s="1"/>
      <c r="WLD391" s="1"/>
      <c r="WLE391" s="1"/>
      <c r="WLF391" s="1"/>
      <c r="WLG391" s="1"/>
      <c r="WLH391" s="1"/>
      <c r="WLI391" s="1"/>
      <c r="WLJ391" s="1"/>
      <c r="WLK391" s="1"/>
      <c r="WLL391" s="1"/>
      <c r="WLM391" s="1"/>
      <c r="WLN391" s="1"/>
      <c r="WLO391" s="1"/>
      <c r="WLP391" s="1"/>
      <c r="WLQ391" s="1"/>
      <c r="WLR391" s="1"/>
      <c r="WLS391" s="1"/>
      <c r="WLT391" s="1"/>
      <c r="WLU391" s="1"/>
      <c r="WLV391" s="1"/>
      <c r="WLW391" s="1"/>
      <c r="WLX391" s="1"/>
      <c r="WLY391" s="1"/>
      <c r="WLZ391" s="1"/>
      <c r="WMA391" s="1"/>
      <c r="WMB391" s="1"/>
      <c r="WMC391" s="1"/>
      <c r="WMD391" s="1"/>
      <c r="WME391" s="1"/>
      <c r="WMF391" s="1"/>
      <c r="WMG391" s="1"/>
      <c r="WMH391" s="1"/>
      <c r="WMI391" s="1"/>
      <c r="WMJ391" s="1"/>
      <c r="WMK391" s="1"/>
      <c r="WML391" s="1"/>
      <c r="WMM391" s="1"/>
      <c r="WMN391" s="1"/>
      <c r="WMO391" s="1"/>
      <c r="WMP391" s="1"/>
      <c r="WMQ391" s="1"/>
      <c r="WMR391" s="1"/>
      <c r="WMS391" s="1"/>
      <c r="WMT391" s="1"/>
      <c r="WMU391" s="1"/>
      <c r="WMV391" s="1"/>
      <c r="WMW391" s="1"/>
      <c r="WMX391" s="1"/>
      <c r="WMY391" s="1"/>
      <c r="WMZ391" s="1"/>
      <c r="WNA391" s="1"/>
      <c r="WNB391" s="1"/>
      <c r="WNC391" s="1"/>
      <c r="WND391" s="1"/>
      <c r="WNE391" s="1"/>
      <c r="WNF391" s="1"/>
      <c r="WNG391" s="1"/>
      <c r="WNH391" s="1"/>
      <c r="WNI391" s="1"/>
      <c r="WNJ391" s="1"/>
      <c r="WNK391" s="1"/>
      <c r="WNL391" s="1"/>
      <c r="WNM391" s="1"/>
      <c r="WNN391" s="1"/>
      <c r="WNO391" s="1"/>
      <c r="WNP391" s="1"/>
      <c r="WNQ391" s="1"/>
      <c r="WNR391" s="1"/>
      <c r="WNS391" s="1"/>
      <c r="WNT391" s="1"/>
      <c r="WNU391" s="1"/>
      <c r="WNV391" s="1"/>
      <c r="WNW391" s="1"/>
      <c r="WNX391" s="1"/>
      <c r="WNY391" s="1"/>
      <c r="WNZ391" s="1"/>
      <c r="WOA391" s="1"/>
      <c r="WOB391" s="1"/>
      <c r="WOC391" s="1"/>
      <c r="WOD391" s="1"/>
      <c r="WOE391" s="1"/>
      <c r="WOF391" s="1"/>
      <c r="WOG391" s="1"/>
      <c r="WOH391" s="1"/>
      <c r="WOI391" s="1"/>
      <c r="WOJ391" s="1"/>
      <c r="WOK391" s="1"/>
      <c r="WOL391" s="1"/>
      <c r="WOM391" s="1"/>
      <c r="WON391" s="2"/>
      <c r="WOO391" s="2"/>
      <c r="WOP391" s="2"/>
      <c r="WOQ391" s="2"/>
      <c r="WOR391" s="2"/>
      <c r="WOS391" s="2"/>
      <c r="WOT391" s="2"/>
      <c r="WOU391" s="2"/>
      <c r="WOV391" s="2"/>
      <c r="WOW391" s="2"/>
      <c r="WOX391" s="2"/>
      <c r="WOY391" s="2"/>
      <c r="WOZ391" s="2"/>
      <c r="WPA391" s="2"/>
      <c r="WPB391" s="2"/>
      <c r="WPC391" s="2"/>
      <c r="WPD391" s="2"/>
      <c r="WPE391" s="2"/>
      <c r="WPF391" s="2"/>
      <c r="WPG391" s="2"/>
      <c r="WPH391" s="2"/>
      <c r="WPI391" s="2"/>
      <c r="WPJ391" s="2"/>
      <c r="WPK391" s="2"/>
      <c r="WPL391" s="2"/>
      <c r="WPM391" s="2"/>
      <c r="WPN391" s="2"/>
      <c r="WPO391" s="2"/>
      <c r="WPP391" s="2"/>
      <c r="WPQ391" s="2"/>
      <c r="WPR391" s="2"/>
      <c r="WPS391" s="2"/>
      <c r="WPT391" s="2"/>
      <c r="WPU391" s="2"/>
      <c r="WPV391" s="2"/>
      <c r="WPW391" s="2"/>
      <c r="WPX391" s="2"/>
      <c r="WPY391" s="2"/>
      <c r="WPZ391" s="2"/>
      <c r="WQA391" s="2"/>
      <c r="WQB391" s="2"/>
      <c r="WQC391" s="2"/>
      <c r="WQD391" s="2"/>
      <c r="WQE391" s="2"/>
      <c r="WQF391" s="2"/>
      <c r="WQG391" s="2"/>
      <c r="WQH391" s="2"/>
      <c r="WQI391" s="2"/>
      <c r="WQJ391" s="2"/>
      <c r="WQK391" s="2"/>
      <c r="WQL391" s="2"/>
      <c r="WQM391" s="2"/>
      <c r="WQN391" s="2"/>
      <c r="WQO391" s="2"/>
      <c r="WQP391" s="2"/>
      <c r="WQQ391" s="2"/>
      <c r="WQR391" s="2"/>
      <c r="WQS391" s="2"/>
      <c r="WQT391" s="2"/>
      <c r="WQU391" s="2"/>
      <c r="WQV391" s="2"/>
      <c r="WQW391" s="2"/>
      <c r="WQX391" s="2"/>
      <c r="WQY391" s="2"/>
      <c r="WQZ391" s="2"/>
      <c r="WRA391" s="2"/>
      <c r="WRB391" s="2"/>
      <c r="WRC391" s="2"/>
      <c r="WRD391" s="2"/>
      <c r="WRE391" s="2"/>
      <c r="WRF391" s="2"/>
      <c r="WRG391" s="2"/>
      <c r="WRH391" s="2"/>
      <c r="WRI391" s="2"/>
      <c r="WRJ391" s="2"/>
      <c r="WRK391" s="2"/>
      <c r="WRL391" s="2"/>
      <c r="WRM391" s="2"/>
      <c r="WRN391" s="2"/>
      <c r="WRO391" s="2"/>
      <c r="WRP391" s="2"/>
      <c r="WRQ391" s="2"/>
      <c r="WRR391" s="2"/>
      <c r="WRS391" s="2"/>
      <c r="WRT391" s="2"/>
      <c r="WRU391" s="2"/>
      <c r="WRV391" s="2"/>
      <c r="WRW391" s="2"/>
      <c r="WRX391" s="2"/>
      <c r="WRY391" s="2"/>
      <c r="WRZ391" s="2"/>
      <c r="WSA391" s="2"/>
      <c r="WSB391" s="2"/>
      <c r="WSC391" s="2"/>
      <c r="WSD391" s="2"/>
      <c r="WSE391" s="2"/>
      <c r="WSF391" s="2"/>
      <c r="WSG391" s="2"/>
      <c r="WSH391" s="2"/>
      <c r="WSI391" s="2"/>
      <c r="WSJ391" s="2"/>
      <c r="WSK391" s="2"/>
      <c r="WSL391" s="2"/>
      <c r="WSM391" s="2"/>
      <c r="WSN391" s="2"/>
      <c r="WSO391" s="2"/>
      <c r="WSP391" s="2"/>
      <c r="WSQ391" s="2"/>
      <c r="WSR391" s="2"/>
      <c r="WSS391" s="2"/>
      <c r="WST391" s="2"/>
      <c r="WSU391" s="2"/>
      <c r="WSV391" s="2"/>
      <c r="WSW391" s="2"/>
      <c r="WSX391" s="2"/>
      <c r="WSY391" s="2"/>
      <c r="WSZ391" s="2"/>
      <c r="WTA391" s="2"/>
      <c r="WTB391" s="2"/>
      <c r="WTC391" s="2"/>
      <c r="WTD391" s="2"/>
      <c r="WTE391" s="2"/>
      <c r="WTF391" s="2"/>
      <c r="WTG391" s="2"/>
      <c r="WTH391" s="2"/>
      <c r="WTI391" s="2"/>
      <c r="WTJ391" s="2"/>
      <c r="WTK391" s="2"/>
      <c r="WTL391" s="2"/>
      <c r="WTM391" s="2"/>
      <c r="WTN391" s="2"/>
      <c r="WTO391" s="2"/>
      <c r="WTP391" s="2"/>
      <c r="WTQ391" s="2"/>
      <c r="WTR391" s="2"/>
      <c r="WTS391" s="2"/>
      <c r="WTT391" s="2"/>
      <c r="WTU391" s="2"/>
      <c r="WTV391" s="2"/>
      <c r="WTW391" s="2"/>
      <c r="WTX391" s="2"/>
      <c r="WTY391" s="2"/>
      <c r="WTZ391" s="2"/>
      <c r="WUA391" s="2"/>
      <c r="WUB391" s="2"/>
      <c r="WUC391" s="2"/>
      <c r="WUD391" s="2"/>
      <c r="WUE391" s="2"/>
      <c r="WUF391" s="2"/>
      <c r="WUG391" s="2"/>
      <c r="WUH391" s="2"/>
      <c r="WUI391" s="2"/>
      <c r="WUJ391" s="2"/>
      <c r="WUK391" s="2"/>
      <c r="WUL391" s="2"/>
      <c r="WUM391" s="2"/>
      <c r="WUN391" s="2"/>
      <c r="WUO391" s="2"/>
      <c r="WUP391" s="2"/>
      <c r="WUQ391" s="2"/>
      <c r="WUR391" s="2"/>
      <c r="WUS391" s="2"/>
      <c r="WUT391" s="2"/>
      <c r="WUU391" s="2"/>
      <c r="WUV391" s="2"/>
      <c r="WUW391" s="2"/>
      <c r="WUX391" s="2"/>
      <c r="WUY391" s="2"/>
      <c r="WUZ391" s="2"/>
      <c r="WVA391" s="2"/>
      <c r="WVB391" s="2"/>
      <c r="WVC391" s="2"/>
      <c r="WVD391" s="2"/>
      <c r="WVE391" s="2"/>
      <c r="WVF391" s="2"/>
      <c r="WVG391" s="2"/>
      <c r="WVH391" s="2"/>
      <c r="WVI391" s="2"/>
      <c r="WVJ391" s="2"/>
      <c r="WVK391" s="2"/>
      <c r="WVL391" s="2"/>
      <c r="WVM391" s="2"/>
      <c r="WVN391" s="2"/>
      <c r="WVO391" s="2"/>
      <c r="WVP391" s="2"/>
      <c r="WVQ391" s="2"/>
      <c r="WVR391" s="2"/>
      <c r="WVS391" s="2"/>
      <c r="WVT391" s="2"/>
      <c r="WVU391" s="2"/>
      <c r="WVV391" s="2"/>
      <c r="WVW391" s="2"/>
      <c r="WVX391" s="2"/>
      <c r="WVY391" s="2"/>
      <c r="WVZ391" s="2"/>
      <c r="WWA391" s="2"/>
      <c r="WWB391" s="2"/>
      <c r="WWC391" s="2"/>
      <c r="WWD391" s="2"/>
      <c r="WWE391" s="2"/>
      <c r="WWF391" s="2"/>
      <c r="WWG391" s="2"/>
      <c r="WWH391" s="2"/>
      <c r="WWI391" s="2"/>
      <c r="WWJ391" s="2"/>
      <c r="WWK391" s="2"/>
      <c r="WWL391" s="2"/>
      <c r="WWM391" s="2"/>
      <c r="WWN391" s="2"/>
      <c r="WWO391" s="2"/>
      <c r="WWP391" s="2"/>
      <c r="WWQ391" s="2"/>
      <c r="WWR391" s="2"/>
      <c r="WWS391" s="2"/>
      <c r="WWT391" s="2"/>
      <c r="WWU391" s="2"/>
      <c r="WWV391" s="2"/>
      <c r="WWW391" s="2"/>
      <c r="WWX391" s="2"/>
      <c r="WWY391" s="2"/>
      <c r="WWZ391" s="2"/>
      <c r="WXA391" s="2"/>
      <c r="WXB391" s="2"/>
      <c r="WXC391" s="2"/>
      <c r="WXD391" s="2"/>
      <c r="WXE391" s="2"/>
      <c r="WXF391" s="2"/>
      <c r="WXG391" s="2"/>
      <c r="WXH391" s="2"/>
      <c r="WXI391" s="2"/>
      <c r="WXJ391" s="2"/>
      <c r="WXK391" s="2"/>
      <c r="WXL391" s="2"/>
      <c r="WXM391" s="2"/>
      <c r="WXN391" s="2"/>
      <c r="WXO391" s="2"/>
      <c r="WXP391" s="2"/>
      <c r="WXQ391" s="2"/>
      <c r="WXR391" s="2"/>
      <c r="WXS391" s="2"/>
      <c r="WXT391" s="2"/>
      <c r="WXU391" s="2"/>
      <c r="WXV391" s="2"/>
      <c r="WXW391" s="2"/>
      <c r="WXX391" s="2"/>
      <c r="WXY391" s="2"/>
      <c r="WXZ391" s="2"/>
      <c r="WYA391" s="2"/>
      <c r="WYB391" s="2"/>
      <c r="WYC391" s="2"/>
      <c r="WYD391" s="2"/>
      <c r="WYE391" s="2"/>
      <c r="WYF391" s="2"/>
      <c r="WYG391" s="2"/>
      <c r="WYH391" s="2"/>
      <c r="WYI391" s="2"/>
      <c r="WYJ391" s="2"/>
      <c r="WYK391" s="2"/>
      <c r="WYL391" s="2"/>
      <c r="WYM391" s="2"/>
      <c r="WYN391" s="2"/>
      <c r="WYO391" s="2"/>
      <c r="WYP391" s="2"/>
      <c r="WYQ391" s="2"/>
      <c r="WYR391" s="2"/>
      <c r="WYS391" s="2"/>
      <c r="WYT391" s="2"/>
      <c r="WYU391" s="2"/>
      <c r="WYV391" s="2"/>
      <c r="WYW391" s="2"/>
      <c r="WYX391" s="2"/>
      <c r="WYY391" s="2"/>
      <c r="WYZ391" s="2"/>
      <c r="WZA391" s="2"/>
      <c r="WZB391" s="2"/>
      <c r="WZC391" s="2"/>
      <c r="WZD391" s="2"/>
      <c r="WZE391" s="2"/>
      <c r="WZF391" s="2"/>
      <c r="WZG391" s="2"/>
      <c r="WZH391" s="2"/>
      <c r="WZI391" s="2"/>
      <c r="WZJ391" s="2"/>
      <c r="WZK391" s="2"/>
      <c r="WZL391" s="2"/>
      <c r="WZM391" s="2"/>
      <c r="WZN391" s="2"/>
      <c r="WZO391" s="2"/>
      <c r="WZP391" s="2"/>
      <c r="WZQ391" s="2"/>
      <c r="WZR391" s="2"/>
      <c r="WZS391" s="2"/>
      <c r="WZT391" s="2"/>
      <c r="WZU391" s="2"/>
      <c r="WZV391" s="2"/>
      <c r="WZW391" s="2"/>
      <c r="WZX391" s="2"/>
      <c r="WZY391" s="2"/>
      <c r="WZZ391" s="2"/>
      <c r="XAA391" s="2"/>
      <c r="XAB391" s="2"/>
      <c r="XAC391" s="2"/>
      <c r="XAD391" s="2"/>
      <c r="XAE391" s="2"/>
      <c r="XAF391" s="2"/>
      <c r="XAG391" s="2"/>
      <c r="XAH391" s="2"/>
      <c r="XAI391" s="2"/>
      <c r="XAJ391" s="2"/>
      <c r="XAK391" s="2"/>
      <c r="XAL391" s="2"/>
      <c r="XAM391" s="2"/>
      <c r="XAN391" s="2"/>
      <c r="XAO391" s="2"/>
      <c r="XAP391" s="2"/>
      <c r="XAQ391" s="2"/>
      <c r="XAR391" s="2"/>
      <c r="XAS391" s="2"/>
      <c r="XAT391" s="2"/>
      <c r="XAU391" s="2"/>
      <c r="XAV391" s="2"/>
      <c r="XAW391" s="2"/>
      <c r="XAX391" s="2"/>
      <c r="XAY391" s="2"/>
      <c r="XAZ391" s="2"/>
      <c r="XBA391" s="2"/>
      <c r="XBB391" s="2"/>
      <c r="XBC391" s="2"/>
      <c r="XBD391" s="2"/>
      <c r="XBE391" s="2"/>
      <c r="XBF391" s="2"/>
      <c r="XBG391" s="2"/>
      <c r="XBH391" s="2"/>
      <c r="XBI391" s="2"/>
      <c r="XBJ391" s="2"/>
      <c r="XBK391" s="2"/>
      <c r="XBL391" s="2"/>
      <c r="XBM391" s="2"/>
      <c r="XBN391" s="2"/>
      <c r="XBO391" s="2"/>
      <c r="XBP391" s="2"/>
      <c r="XBQ391" s="2"/>
      <c r="XBR391" s="2"/>
      <c r="XBS391" s="2"/>
      <c r="XBT391" s="2"/>
      <c r="XBU391" s="2"/>
      <c r="XBV391" s="2"/>
      <c r="XBW391" s="2"/>
      <c r="XBX391" s="2"/>
      <c r="XBY391" s="2"/>
      <c r="XBZ391" s="2"/>
      <c r="XCA391" s="3"/>
      <c r="XCB391" s="3"/>
      <c r="XCC391" s="3"/>
      <c r="XCD391" s="3"/>
      <c r="XCE391" s="3"/>
      <c r="XCF391" s="3"/>
      <c r="XCG391" s="3"/>
      <c r="XCH391" s="3"/>
      <c r="XCI391" s="3"/>
      <c r="XCJ391" s="3"/>
      <c r="XCK391" s="3"/>
      <c r="XCL391" s="3"/>
      <c r="XCM391" s="3"/>
      <c r="XCN391" s="3"/>
      <c r="XCO391" s="3"/>
      <c r="XCP391" s="3"/>
      <c r="XCQ391" s="3"/>
      <c r="XCR391" s="3"/>
      <c r="XCS391" s="3"/>
      <c r="XCT391" s="3"/>
      <c r="XCU391" s="3"/>
      <c r="XCV391" s="3"/>
      <c r="XCW391" s="3"/>
      <c r="XCX391" s="3"/>
      <c r="XCY391" s="3"/>
      <c r="XCZ391" s="3"/>
      <c r="XDA391" s="3"/>
      <c r="XDB391" s="3"/>
      <c r="XDC391" s="3"/>
      <c r="XDD391" s="3"/>
      <c r="XDE391" s="3"/>
      <c r="XDF391" s="3"/>
      <c r="XDG391" s="3"/>
      <c r="XDH391" s="3"/>
      <c r="XDI391" s="3"/>
      <c r="XDJ391" s="3"/>
      <c r="XDK391" s="3"/>
      <c r="XDL391" s="3"/>
      <c r="XDM391" s="3"/>
      <c r="XDN391" s="3"/>
      <c r="XDO391" s="3"/>
      <c r="XDP391" s="3"/>
      <c r="XDQ391" s="3"/>
      <c r="XDR391" s="3"/>
      <c r="XDS391" s="3"/>
      <c r="XDT391" s="3"/>
      <c r="XDU391" s="3"/>
      <c r="XDV391" s="3"/>
      <c r="XDW391" s="3"/>
      <c r="XDX391" s="3"/>
      <c r="XDY391" s="3"/>
      <c r="XDZ391" s="3"/>
      <c r="XEA391" s="3"/>
      <c r="XEB391" s="3"/>
      <c r="XEC391" s="3"/>
      <c r="XED391" s="3"/>
      <c r="XEE391" s="3"/>
      <c r="XEF391" s="3"/>
      <c r="XEG391" s="3"/>
      <c r="XEH391" s="3"/>
      <c r="XEI391" s="3"/>
      <c r="XEJ391" s="3"/>
      <c r="XEK391" s="3"/>
      <c r="XEL391" s="3"/>
      <c r="XEM391" s="3"/>
      <c r="XEN391" s="3"/>
      <c r="XEO391" s="3"/>
      <c r="XEP391" s="3"/>
      <c r="XEQ391" s="3"/>
      <c r="XER391" s="3"/>
      <c r="XES391" s="3"/>
      <c r="XET391" s="3"/>
      <c r="XEU391" s="3"/>
      <c r="XEV391" s="3"/>
      <c r="XEW391" s="3"/>
      <c r="XEX391" s="3"/>
      <c r="XEY391" s="3"/>
      <c r="XEZ391" s="3"/>
      <c r="XFA391" s="3"/>
      <c r="XFB391" s="3"/>
      <c r="XFC391" s="3"/>
      <c r="XFD391" s="4"/>
    </row>
    <row r="392" s="46" customFormat="true" ht="23.25" hidden="true" customHeight="true" outlineLevel="0" collapsed="false">
      <c r="A392" s="94"/>
      <c r="B392" s="94"/>
      <c r="C392" s="94" t="s">
        <v>190</v>
      </c>
      <c r="D392" s="94"/>
      <c r="E392" s="95" t="n">
        <f aca="false">SUM(E17+E44+E69+E94+E123+E147+E173+E197+E222+E246+E271+E298+E322+E349+E379)/15</f>
        <v>20.1104375180375</v>
      </c>
      <c r="F392" s="95" t="n">
        <f aca="false">SUM(F17+F44+F69+F94+F123+F147+F173+F197+F222+F246+F271+F298+F322+F349+F379)/15</f>
        <v>20.3263932659933</v>
      </c>
      <c r="G392" s="95" t="n">
        <f aca="false">SUM(G17+G44+G69+G94+G123+G147+G173+G197+G222+G246+G271+G298+G322+G349+G379)/15</f>
        <v>82.6215367003367</v>
      </c>
      <c r="H392" s="95" t="n">
        <f aca="false">SUM(H17+H44+H69+H94+H123+H147+H173+H197+H222+H246+H271+H298+H322+H349+H379)/15</f>
        <v>579.514024579125</v>
      </c>
      <c r="I392" s="95" t="n">
        <f aca="false">SUM(I17+I44+I69+I94+I123+I147+I173+I197+I222+I246+I271+I298+I322+I349+I379)/15</f>
        <v>117.373903030303</v>
      </c>
      <c r="J392" s="95" t="n">
        <f aca="false">SUM(J17+J44+J69+J94+J123+J147+J173+J197+J222+J246+J271+J298+J322+J349+J379)/15</f>
        <v>0.22130303030303</v>
      </c>
      <c r="K392" s="95" t="n">
        <f aca="false">SUM(K17+K44+K69+K94+K123+K147+K173+K197+K222+K246+K271+K298+K322+K349+K379)/15</f>
        <v>0.3511</v>
      </c>
      <c r="L392" s="95" t="n">
        <f aca="false">SUM(L17+L44+L69+L94+L123+L147+L173+L197+L222+L246+L271+L298+L322+L349+L379)/15</f>
        <v>19.3835986531987</v>
      </c>
      <c r="M392" s="95" t="n">
        <f aca="false">SUM(M17+M44+M69+M94+M123+M147+M173+M197+M222+M246+M271+M298+M322+M349+M379)/15</f>
        <v>211.157200673401</v>
      </c>
      <c r="N392" s="95" t="n">
        <f aca="false">SUM(N17+N44+N69+N94+N123+N147+N173+N197+N222+N246+N271+N298+N322+N349+N379)/15</f>
        <v>87.8481737373737</v>
      </c>
      <c r="O392" s="95" t="n">
        <f aca="false">SUM(O17+O44+O69+O94+O123+O147+O173+O197+O222+O246+O271+O298+O322+O349+O379)/15</f>
        <v>351.715379124579</v>
      </c>
      <c r="P392" s="95" t="n">
        <f aca="false">SUM(P17+P44+P69+P94+P123+P147+P173+P197+P222+P246+P271+P298+P322+P349+P379)/15</f>
        <v>5.87671313131313</v>
      </c>
      <c r="WKS392" s="1"/>
      <c r="WKT392" s="1"/>
      <c r="WKU392" s="1"/>
      <c r="WKV392" s="1"/>
      <c r="WKW392" s="1"/>
      <c r="WKX392" s="1"/>
      <c r="WKY392" s="1"/>
      <c r="WKZ392" s="1"/>
      <c r="WLA392" s="1"/>
      <c r="WLB392" s="1"/>
      <c r="WLC392" s="1"/>
      <c r="WLD392" s="1"/>
      <c r="WLE392" s="1"/>
      <c r="WLF392" s="1"/>
      <c r="WLG392" s="1"/>
      <c r="WLH392" s="1"/>
      <c r="WLI392" s="1"/>
      <c r="WLJ392" s="1"/>
      <c r="WLK392" s="1"/>
      <c r="WLL392" s="1"/>
      <c r="WLM392" s="1"/>
      <c r="WLN392" s="1"/>
      <c r="WLO392" s="1"/>
      <c r="WLP392" s="1"/>
      <c r="WLQ392" s="1"/>
      <c r="WLR392" s="1"/>
      <c r="WLS392" s="1"/>
      <c r="WLT392" s="1"/>
      <c r="WLU392" s="1"/>
      <c r="WLV392" s="1"/>
      <c r="WLW392" s="1"/>
      <c r="WLX392" s="1"/>
      <c r="WLY392" s="1"/>
      <c r="WLZ392" s="1"/>
      <c r="WMA392" s="1"/>
      <c r="WMB392" s="1"/>
      <c r="WMC392" s="1"/>
      <c r="WMD392" s="1"/>
      <c r="WME392" s="1"/>
      <c r="WMF392" s="1"/>
      <c r="WMG392" s="1"/>
      <c r="WMH392" s="1"/>
      <c r="WMI392" s="1"/>
      <c r="WMJ392" s="1"/>
      <c r="WMK392" s="1"/>
      <c r="WML392" s="1"/>
      <c r="WMM392" s="1"/>
      <c r="WMN392" s="1"/>
      <c r="WMO392" s="1"/>
      <c r="WMP392" s="1"/>
      <c r="WMQ392" s="1"/>
      <c r="WMR392" s="1"/>
      <c r="WMS392" s="1"/>
      <c r="WMT392" s="1"/>
      <c r="WMU392" s="1"/>
      <c r="WMV392" s="1"/>
      <c r="WMW392" s="1"/>
      <c r="WMX392" s="1"/>
      <c r="WMY392" s="1"/>
      <c r="WMZ392" s="1"/>
      <c r="WNA392" s="1"/>
      <c r="WNB392" s="1"/>
      <c r="WNC392" s="1"/>
      <c r="WND392" s="1"/>
      <c r="WNE392" s="1"/>
      <c r="WNF392" s="1"/>
      <c r="WNG392" s="1"/>
      <c r="WNH392" s="1"/>
      <c r="WNI392" s="1"/>
      <c r="WNJ392" s="1"/>
      <c r="WNK392" s="1"/>
      <c r="WNL392" s="1"/>
      <c r="WNM392" s="1"/>
      <c r="WNN392" s="1"/>
      <c r="WNO392" s="1"/>
      <c r="WNP392" s="1"/>
      <c r="WNQ392" s="1"/>
      <c r="WNR392" s="1"/>
      <c r="WNS392" s="1"/>
      <c r="WNT392" s="1"/>
      <c r="WNU392" s="1"/>
      <c r="WNV392" s="1"/>
      <c r="WNW392" s="1"/>
      <c r="WNX392" s="1"/>
      <c r="WNY392" s="1"/>
      <c r="WNZ392" s="1"/>
      <c r="WOA392" s="1"/>
      <c r="WOB392" s="1"/>
      <c r="WOC392" s="1"/>
      <c r="WOD392" s="1"/>
      <c r="WOE392" s="1"/>
      <c r="WOF392" s="1"/>
      <c r="WOG392" s="1"/>
      <c r="WOH392" s="1"/>
      <c r="WOI392" s="1"/>
      <c r="WOJ392" s="1"/>
      <c r="WOK392" s="1"/>
      <c r="WOL392" s="1"/>
      <c r="WOM392" s="1"/>
      <c r="WON392" s="2"/>
      <c r="WOO392" s="2"/>
      <c r="WOP392" s="2"/>
      <c r="WOQ392" s="2"/>
      <c r="WOR392" s="2"/>
      <c r="WOS392" s="2"/>
      <c r="WOT392" s="2"/>
      <c r="WOU392" s="2"/>
      <c r="WOV392" s="2"/>
      <c r="WOW392" s="2"/>
      <c r="WOX392" s="2"/>
      <c r="WOY392" s="2"/>
      <c r="WOZ392" s="2"/>
      <c r="WPA392" s="2"/>
      <c r="WPB392" s="2"/>
      <c r="WPC392" s="2"/>
      <c r="WPD392" s="2"/>
      <c r="WPE392" s="2"/>
      <c r="WPF392" s="2"/>
      <c r="WPG392" s="2"/>
      <c r="WPH392" s="2"/>
      <c r="WPI392" s="2"/>
      <c r="WPJ392" s="2"/>
      <c r="WPK392" s="2"/>
      <c r="WPL392" s="2"/>
      <c r="WPM392" s="2"/>
      <c r="WPN392" s="2"/>
      <c r="WPO392" s="2"/>
      <c r="WPP392" s="2"/>
      <c r="WPQ392" s="2"/>
      <c r="WPR392" s="2"/>
      <c r="WPS392" s="2"/>
      <c r="WPT392" s="2"/>
      <c r="WPU392" s="2"/>
      <c r="WPV392" s="2"/>
      <c r="WPW392" s="2"/>
      <c r="WPX392" s="2"/>
      <c r="WPY392" s="2"/>
      <c r="WPZ392" s="2"/>
      <c r="WQA392" s="2"/>
      <c r="WQB392" s="2"/>
      <c r="WQC392" s="2"/>
      <c r="WQD392" s="2"/>
      <c r="WQE392" s="2"/>
      <c r="WQF392" s="2"/>
      <c r="WQG392" s="2"/>
      <c r="WQH392" s="2"/>
      <c r="WQI392" s="2"/>
      <c r="WQJ392" s="2"/>
      <c r="WQK392" s="2"/>
      <c r="WQL392" s="2"/>
      <c r="WQM392" s="2"/>
      <c r="WQN392" s="2"/>
      <c r="WQO392" s="2"/>
      <c r="WQP392" s="2"/>
      <c r="WQQ392" s="2"/>
      <c r="WQR392" s="2"/>
      <c r="WQS392" s="2"/>
      <c r="WQT392" s="2"/>
      <c r="WQU392" s="2"/>
      <c r="WQV392" s="2"/>
      <c r="WQW392" s="2"/>
      <c r="WQX392" s="2"/>
      <c r="WQY392" s="2"/>
      <c r="WQZ392" s="2"/>
      <c r="WRA392" s="2"/>
      <c r="WRB392" s="2"/>
      <c r="WRC392" s="2"/>
      <c r="WRD392" s="2"/>
      <c r="WRE392" s="2"/>
      <c r="WRF392" s="2"/>
      <c r="WRG392" s="2"/>
      <c r="WRH392" s="2"/>
      <c r="WRI392" s="2"/>
      <c r="WRJ392" s="2"/>
      <c r="WRK392" s="2"/>
      <c r="WRL392" s="2"/>
      <c r="WRM392" s="2"/>
      <c r="WRN392" s="2"/>
      <c r="WRO392" s="2"/>
      <c r="WRP392" s="2"/>
      <c r="WRQ392" s="2"/>
      <c r="WRR392" s="2"/>
      <c r="WRS392" s="2"/>
      <c r="WRT392" s="2"/>
      <c r="WRU392" s="2"/>
      <c r="WRV392" s="2"/>
      <c r="WRW392" s="2"/>
      <c r="WRX392" s="2"/>
      <c r="WRY392" s="2"/>
      <c r="WRZ392" s="2"/>
      <c r="WSA392" s="2"/>
      <c r="WSB392" s="2"/>
      <c r="WSC392" s="2"/>
      <c r="WSD392" s="2"/>
      <c r="WSE392" s="2"/>
      <c r="WSF392" s="2"/>
      <c r="WSG392" s="2"/>
      <c r="WSH392" s="2"/>
      <c r="WSI392" s="2"/>
      <c r="WSJ392" s="2"/>
      <c r="WSK392" s="2"/>
      <c r="WSL392" s="2"/>
      <c r="WSM392" s="2"/>
      <c r="WSN392" s="2"/>
      <c r="WSO392" s="2"/>
      <c r="WSP392" s="2"/>
      <c r="WSQ392" s="2"/>
      <c r="WSR392" s="2"/>
      <c r="WSS392" s="2"/>
      <c r="WST392" s="2"/>
      <c r="WSU392" s="2"/>
      <c r="WSV392" s="2"/>
      <c r="WSW392" s="2"/>
      <c r="WSX392" s="2"/>
      <c r="WSY392" s="2"/>
      <c r="WSZ392" s="2"/>
      <c r="WTA392" s="2"/>
      <c r="WTB392" s="2"/>
      <c r="WTC392" s="2"/>
      <c r="WTD392" s="2"/>
      <c r="WTE392" s="2"/>
      <c r="WTF392" s="2"/>
      <c r="WTG392" s="2"/>
      <c r="WTH392" s="2"/>
      <c r="WTI392" s="2"/>
      <c r="WTJ392" s="2"/>
      <c r="WTK392" s="2"/>
      <c r="WTL392" s="2"/>
      <c r="WTM392" s="2"/>
      <c r="WTN392" s="2"/>
      <c r="WTO392" s="2"/>
      <c r="WTP392" s="2"/>
      <c r="WTQ392" s="2"/>
      <c r="WTR392" s="2"/>
      <c r="WTS392" s="2"/>
      <c r="WTT392" s="2"/>
      <c r="WTU392" s="2"/>
      <c r="WTV392" s="2"/>
      <c r="WTW392" s="2"/>
      <c r="WTX392" s="2"/>
      <c r="WTY392" s="2"/>
      <c r="WTZ392" s="2"/>
      <c r="WUA392" s="2"/>
      <c r="WUB392" s="2"/>
      <c r="WUC392" s="2"/>
      <c r="WUD392" s="2"/>
      <c r="WUE392" s="2"/>
      <c r="WUF392" s="2"/>
      <c r="WUG392" s="2"/>
      <c r="WUH392" s="2"/>
      <c r="WUI392" s="2"/>
      <c r="WUJ392" s="2"/>
      <c r="WUK392" s="2"/>
      <c r="WUL392" s="2"/>
      <c r="WUM392" s="2"/>
      <c r="WUN392" s="2"/>
      <c r="WUO392" s="2"/>
      <c r="WUP392" s="2"/>
      <c r="WUQ392" s="2"/>
      <c r="WUR392" s="2"/>
      <c r="WUS392" s="2"/>
      <c r="WUT392" s="2"/>
      <c r="WUU392" s="2"/>
      <c r="WUV392" s="2"/>
      <c r="WUW392" s="2"/>
      <c r="WUX392" s="2"/>
      <c r="WUY392" s="2"/>
      <c r="WUZ392" s="2"/>
      <c r="WVA392" s="2"/>
      <c r="WVB392" s="2"/>
      <c r="WVC392" s="2"/>
      <c r="WVD392" s="2"/>
      <c r="WVE392" s="2"/>
      <c r="WVF392" s="2"/>
      <c r="WVG392" s="2"/>
      <c r="WVH392" s="2"/>
      <c r="WVI392" s="2"/>
      <c r="WVJ392" s="2"/>
      <c r="WVK392" s="2"/>
      <c r="WVL392" s="2"/>
      <c r="WVM392" s="2"/>
      <c r="WVN392" s="2"/>
      <c r="WVO392" s="2"/>
      <c r="WVP392" s="2"/>
      <c r="WVQ392" s="2"/>
      <c r="WVR392" s="2"/>
      <c r="WVS392" s="2"/>
      <c r="WVT392" s="2"/>
      <c r="WVU392" s="2"/>
      <c r="WVV392" s="2"/>
      <c r="WVW392" s="2"/>
      <c r="WVX392" s="2"/>
      <c r="WVY392" s="2"/>
      <c r="WVZ392" s="2"/>
      <c r="WWA392" s="2"/>
      <c r="WWB392" s="2"/>
      <c r="WWC392" s="2"/>
      <c r="WWD392" s="2"/>
      <c r="WWE392" s="2"/>
      <c r="WWF392" s="2"/>
      <c r="WWG392" s="2"/>
      <c r="WWH392" s="2"/>
      <c r="WWI392" s="2"/>
      <c r="WWJ392" s="2"/>
      <c r="WWK392" s="2"/>
      <c r="WWL392" s="2"/>
      <c r="WWM392" s="2"/>
      <c r="WWN392" s="2"/>
      <c r="WWO392" s="2"/>
      <c r="WWP392" s="2"/>
      <c r="WWQ392" s="2"/>
      <c r="WWR392" s="2"/>
      <c r="WWS392" s="2"/>
      <c r="WWT392" s="2"/>
      <c r="WWU392" s="2"/>
      <c r="WWV392" s="2"/>
      <c r="WWW392" s="2"/>
      <c r="WWX392" s="2"/>
      <c r="WWY392" s="2"/>
      <c r="WWZ392" s="2"/>
      <c r="WXA392" s="2"/>
      <c r="WXB392" s="2"/>
      <c r="WXC392" s="2"/>
      <c r="WXD392" s="2"/>
      <c r="WXE392" s="2"/>
      <c r="WXF392" s="2"/>
      <c r="WXG392" s="2"/>
      <c r="WXH392" s="2"/>
      <c r="WXI392" s="2"/>
      <c r="WXJ392" s="2"/>
      <c r="WXK392" s="2"/>
      <c r="WXL392" s="2"/>
      <c r="WXM392" s="2"/>
      <c r="WXN392" s="2"/>
      <c r="WXO392" s="2"/>
      <c r="WXP392" s="2"/>
      <c r="WXQ392" s="2"/>
      <c r="WXR392" s="2"/>
      <c r="WXS392" s="2"/>
      <c r="WXT392" s="2"/>
      <c r="WXU392" s="2"/>
      <c r="WXV392" s="2"/>
      <c r="WXW392" s="2"/>
      <c r="WXX392" s="2"/>
      <c r="WXY392" s="2"/>
      <c r="WXZ392" s="2"/>
      <c r="WYA392" s="2"/>
      <c r="WYB392" s="2"/>
      <c r="WYC392" s="2"/>
      <c r="WYD392" s="2"/>
      <c r="WYE392" s="2"/>
      <c r="WYF392" s="2"/>
      <c r="WYG392" s="2"/>
      <c r="WYH392" s="2"/>
      <c r="WYI392" s="2"/>
      <c r="WYJ392" s="2"/>
      <c r="WYK392" s="2"/>
      <c r="WYL392" s="2"/>
      <c r="WYM392" s="2"/>
      <c r="WYN392" s="2"/>
      <c r="WYO392" s="2"/>
      <c r="WYP392" s="2"/>
      <c r="WYQ392" s="2"/>
      <c r="WYR392" s="2"/>
      <c r="WYS392" s="2"/>
      <c r="WYT392" s="2"/>
      <c r="WYU392" s="2"/>
      <c r="WYV392" s="2"/>
      <c r="WYW392" s="2"/>
      <c r="WYX392" s="2"/>
      <c r="WYY392" s="2"/>
      <c r="WYZ392" s="2"/>
      <c r="WZA392" s="2"/>
      <c r="WZB392" s="2"/>
      <c r="WZC392" s="2"/>
      <c r="WZD392" s="2"/>
      <c r="WZE392" s="2"/>
      <c r="WZF392" s="2"/>
      <c r="WZG392" s="2"/>
      <c r="WZH392" s="2"/>
      <c r="WZI392" s="2"/>
      <c r="WZJ392" s="2"/>
      <c r="WZK392" s="2"/>
      <c r="WZL392" s="2"/>
      <c r="WZM392" s="2"/>
      <c r="WZN392" s="2"/>
      <c r="WZO392" s="2"/>
      <c r="WZP392" s="2"/>
      <c r="WZQ392" s="2"/>
      <c r="WZR392" s="2"/>
      <c r="WZS392" s="2"/>
      <c r="WZT392" s="2"/>
      <c r="WZU392" s="2"/>
      <c r="WZV392" s="2"/>
      <c r="WZW392" s="2"/>
      <c r="WZX392" s="2"/>
      <c r="WZY392" s="2"/>
      <c r="WZZ392" s="2"/>
      <c r="XAA392" s="2"/>
      <c r="XAB392" s="2"/>
      <c r="XAC392" s="2"/>
      <c r="XAD392" s="2"/>
      <c r="XAE392" s="2"/>
      <c r="XAF392" s="2"/>
      <c r="XAG392" s="2"/>
      <c r="XAH392" s="2"/>
      <c r="XAI392" s="2"/>
      <c r="XAJ392" s="2"/>
      <c r="XAK392" s="2"/>
      <c r="XAL392" s="2"/>
      <c r="XAM392" s="2"/>
      <c r="XAN392" s="2"/>
      <c r="XAO392" s="2"/>
      <c r="XAP392" s="2"/>
      <c r="XAQ392" s="2"/>
      <c r="XAR392" s="2"/>
      <c r="XAS392" s="2"/>
      <c r="XAT392" s="2"/>
      <c r="XAU392" s="2"/>
      <c r="XAV392" s="2"/>
      <c r="XAW392" s="2"/>
      <c r="XAX392" s="2"/>
      <c r="XAY392" s="2"/>
      <c r="XAZ392" s="2"/>
      <c r="XBA392" s="2"/>
      <c r="XBB392" s="2"/>
      <c r="XBC392" s="2"/>
      <c r="XBD392" s="2"/>
      <c r="XBE392" s="2"/>
      <c r="XBF392" s="2"/>
      <c r="XBG392" s="2"/>
      <c r="XBH392" s="2"/>
      <c r="XBI392" s="2"/>
      <c r="XBJ392" s="2"/>
      <c r="XBK392" s="2"/>
      <c r="XBL392" s="2"/>
      <c r="XBM392" s="2"/>
      <c r="XBN392" s="2"/>
      <c r="XBO392" s="2"/>
      <c r="XBP392" s="2"/>
      <c r="XBQ392" s="2"/>
      <c r="XBR392" s="2"/>
      <c r="XBS392" s="2"/>
      <c r="XBT392" s="2"/>
      <c r="XBU392" s="2"/>
      <c r="XBV392" s="2"/>
      <c r="XBW392" s="2"/>
      <c r="XBX392" s="2"/>
      <c r="XBY392" s="2"/>
      <c r="XBZ392" s="2"/>
      <c r="XCA392" s="3"/>
      <c r="XCB392" s="3"/>
      <c r="XCC392" s="3"/>
      <c r="XCD392" s="3"/>
      <c r="XCE392" s="3"/>
      <c r="XCF392" s="3"/>
      <c r="XCG392" s="3"/>
      <c r="XCH392" s="3"/>
      <c r="XCI392" s="3"/>
      <c r="XCJ392" s="3"/>
      <c r="XCK392" s="3"/>
      <c r="XCL392" s="3"/>
      <c r="XCM392" s="3"/>
      <c r="XCN392" s="3"/>
      <c r="XCO392" s="3"/>
      <c r="XCP392" s="3"/>
      <c r="XCQ392" s="3"/>
      <c r="XCR392" s="3"/>
      <c r="XCS392" s="3"/>
      <c r="XCT392" s="3"/>
      <c r="XCU392" s="3"/>
      <c r="XCV392" s="3"/>
      <c r="XCW392" s="3"/>
      <c r="XCX392" s="3"/>
      <c r="XCY392" s="3"/>
      <c r="XCZ392" s="3"/>
      <c r="XDA392" s="3"/>
      <c r="XDB392" s="3"/>
      <c r="XDC392" s="3"/>
      <c r="XDD392" s="3"/>
      <c r="XDE392" s="3"/>
      <c r="XDF392" s="3"/>
      <c r="XDG392" s="3"/>
      <c r="XDH392" s="3"/>
      <c r="XDI392" s="3"/>
      <c r="XDJ392" s="3"/>
      <c r="XDK392" s="3"/>
      <c r="XDL392" s="3"/>
      <c r="XDM392" s="3"/>
      <c r="XDN392" s="3"/>
      <c r="XDO392" s="3"/>
      <c r="XDP392" s="3"/>
      <c r="XDQ392" s="3"/>
      <c r="XDR392" s="3"/>
      <c r="XDS392" s="3"/>
      <c r="XDT392" s="3"/>
      <c r="XDU392" s="3"/>
      <c r="XDV392" s="3"/>
      <c r="XDW392" s="3"/>
      <c r="XDX392" s="3"/>
      <c r="XDY392" s="3"/>
      <c r="XDZ392" s="3"/>
      <c r="XEA392" s="3"/>
      <c r="XEB392" s="3"/>
      <c r="XEC392" s="3"/>
      <c r="XED392" s="3"/>
      <c r="XEE392" s="3"/>
      <c r="XEF392" s="3"/>
      <c r="XEG392" s="3"/>
      <c r="XEH392" s="3"/>
      <c r="XEI392" s="3"/>
      <c r="XEJ392" s="3"/>
      <c r="XEK392" s="3"/>
      <c r="XEL392" s="3"/>
      <c r="XEM392" s="3"/>
      <c r="XEN392" s="3"/>
      <c r="XEO392" s="3"/>
      <c r="XEP392" s="3"/>
      <c r="XEQ392" s="3"/>
      <c r="XER392" s="3"/>
      <c r="XES392" s="3"/>
      <c r="XET392" s="3"/>
      <c r="XEU392" s="3"/>
      <c r="XEV392" s="3"/>
      <c r="XEW392" s="3"/>
      <c r="XEX392" s="3"/>
      <c r="XEY392" s="3"/>
      <c r="XEZ392" s="3"/>
      <c r="XFA392" s="3"/>
      <c r="XFB392" s="3"/>
      <c r="XFC392" s="3"/>
      <c r="XFD392" s="4"/>
    </row>
    <row r="393" s="46" customFormat="true" ht="40.5" hidden="true" customHeight="true" outlineLevel="0" collapsed="false">
      <c r="A393" s="94"/>
      <c r="B393" s="94"/>
      <c r="C393" s="94" t="s">
        <v>191</v>
      </c>
      <c r="D393" s="94"/>
      <c r="E393" s="95" t="n">
        <f aca="false">SUM(E28+E55+E79+E105+E133+E157+E183+E208+E233+E256+E281+E307+E334+E361+E388)/15</f>
        <v>27.2333068783069</v>
      </c>
      <c r="F393" s="95" t="n">
        <f aca="false">SUM(F28+F55+F79+F105+F133+F157+F183+F208+F233+F256+F281+F307+F334+F361+F388)/15</f>
        <v>27.6113481481482</v>
      </c>
      <c r="G393" s="95" t="n">
        <f aca="false">SUM(G28+G55+G79+G105+G133+G157+G183+G208+G233+G256+G281+G307+G334+G361+G388)/15</f>
        <v>111.975340740741</v>
      </c>
      <c r="H393" s="95" t="n">
        <f aca="false">SUM(H28+H55+H79+H105+H133+H157+H183+H208+H233+H256+H281+H307+H334+H361+H388)/15</f>
        <v>808.651333333333</v>
      </c>
      <c r="I393" s="95" t="n">
        <f aca="false">SUM(I28+I55+I79+I105+I133+I157+I183+I208+I233+I256+I281+I307+I334+I361+I388)/15</f>
        <v>64.8097333333333</v>
      </c>
      <c r="J393" s="95" t="n">
        <f aca="false">SUM(J28+J55+J79+J105+J133+J157+J183+J208+J233+J256+J281+J307+J334+J361+J388)/15</f>
        <v>0.963818518518518</v>
      </c>
      <c r="K393" s="95" t="n">
        <f aca="false">SUM(K28+K55+K79+K105+K133+K157+K183+K208+K233+K256+K281+K307+K334+K361+K388)/15</f>
        <v>3.0803037037037</v>
      </c>
      <c r="L393" s="95" t="n">
        <f aca="false">SUM(L28+L55+L79+L105+L133+L157+L183+L208+L233+L256+L281+L307+L334+L361+L388)/15</f>
        <v>44.8457333333333</v>
      </c>
      <c r="M393" s="95" t="n">
        <f aca="false">SUM(M28+M55+M79+M105+M133+M157+M183+M208+M233+M256+M281+M307+M334+M361+M388)/15</f>
        <v>179.259559259259</v>
      </c>
      <c r="N393" s="95" t="n">
        <f aca="false">SUM(N28+N55+N79+N105+N133+N157+N183+N208+N233+N256+N281+N307+N334+N361+N388)/15</f>
        <v>107.249092592593</v>
      </c>
      <c r="O393" s="95" t="n">
        <f aca="false">SUM(O28+O55+O79+O105+O133+O157+O183+O208+O233+O256+O281+O307+O334+O361+O388)/15</f>
        <v>347.131925925926</v>
      </c>
      <c r="P393" s="95" t="n">
        <f aca="false">SUM(P28+P55+P79+P105+P133+P157+P183+P208+P233+P256+P281+P307+P334+P361+P388)/15</f>
        <v>6.4576037037037</v>
      </c>
      <c r="WKS393" s="1"/>
      <c r="WKT393" s="1"/>
      <c r="WKU393" s="1"/>
      <c r="WKV393" s="1"/>
      <c r="WKW393" s="1"/>
      <c r="WKX393" s="1"/>
      <c r="WKY393" s="1"/>
      <c r="WKZ393" s="1"/>
      <c r="WLA393" s="1"/>
      <c r="WLB393" s="1"/>
      <c r="WLC393" s="1"/>
      <c r="WLD393" s="1"/>
      <c r="WLE393" s="1"/>
      <c r="WLF393" s="1"/>
      <c r="WLG393" s="1"/>
      <c r="WLH393" s="1"/>
      <c r="WLI393" s="1"/>
      <c r="WLJ393" s="1"/>
      <c r="WLK393" s="1"/>
      <c r="WLL393" s="1"/>
      <c r="WLM393" s="1"/>
      <c r="WLN393" s="1"/>
      <c r="WLO393" s="1"/>
      <c r="WLP393" s="1"/>
      <c r="WLQ393" s="1"/>
      <c r="WLR393" s="1"/>
      <c r="WLS393" s="1"/>
      <c r="WLT393" s="1"/>
      <c r="WLU393" s="1"/>
      <c r="WLV393" s="1"/>
      <c r="WLW393" s="1"/>
      <c r="WLX393" s="1"/>
      <c r="WLY393" s="1"/>
      <c r="WLZ393" s="1"/>
      <c r="WMA393" s="1"/>
      <c r="WMB393" s="1"/>
      <c r="WMC393" s="1"/>
      <c r="WMD393" s="1"/>
      <c r="WME393" s="1"/>
      <c r="WMF393" s="1"/>
      <c r="WMG393" s="1"/>
      <c r="WMH393" s="1"/>
      <c r="WMI393" s="1"/>
      <c r="WMJ393" s="1"/>
      <c r="WMK393" s="1"/>
      <c r="WML393" s="1"/>
      <c r="WMM393" s="1"/>
      <c r="WMN393" s="1"/>
      <c r="WMO393" s="1"/>
      <c r="WMP393" s="1"/>
      <c r="WMQ393" s="1"/>
      <c r="WMR393" s="1"/>
      <c r="WMS393" s="1"/>
      <c r="WMT393" s="1"/>
      <c r="WMU393" s="1"/>
      <c r="WMV393" s="1"/>
      <c r="WMW393" s="1"/>
      <c r="WMX393" s="1"/>
      <c r="WMY393" s="1"/>
      <c r="WMZ393" s="1"/>
      <c r="WNA393" s="1"/>
      <c r="WNB393" s="1"/>
      <c r="WNC393" s="1"/>
      <c r="WND393" s="1"/>
      <c r="WNE393" s="1"/>
      <c r="WNF393" s="1"/>
      <c r="WNG393" s="1"/>
      <c r="WNH393" s="1"/>
      <c r="WNI393" s="1"/>
      <c r="WNJ393" s="1"/>
      <c r="WNK393" s="1"/>
      <c r="WNL393" s="1"/>
      <c r="WNM393" s="1"/>
      <c r="WNN393" s="1"/>
      <c r="WNO393" s="1"/>
      <c r="WNP393" s="1"/>
      <c r="WNQ393" s="1"/>
      <c r="WNR393" s="1"/>
      <c r="WNS393" s="1"/>
      <c r="WNT393" s="1"/>
      <c r="WNU393" s="1"/>
      <c r="WNV393" s="1"/>
      <c r="WNW393" s="1"/>
      <c r="WNX393" s="1"/>
      <c r="WNY393" s="1"/>
      <c r="WNZ393" s="1"/>
      <c r="WOA393" s="1"/>
      <c r="WOB393" s="1"/>
      <c r="WOC393" s="1"/>
      <c r="WOD393" s="1"/>
      <c r="WOE393" s="1"/>
      <c r="WOF393" s="1"/>
      <c r="WOG393" s="1"/>
      <c r="WOH393" s="1"/>
      <c r="WOI393" s="1"/>
      <c r="WOJ393" s="1"/>
      <c r="WOK393" s="1"/>
      <c r="WOL393" s="1"/>
      <c r="WOM393" s="1"/>
      <c r="WON393" s="2"/>
      <c r="WOO393" s="2"/>
      <c r="WOP393" s="2"/>
      <c r="WOQ393" s="2"/>
      <c r="WOR393" s="2"/>
      <c r="WOS393" s="2"/>
      <c r="WOT393" s="2"/>
      <c r="WOU393" s="2"/>
      <c r="WOV393" s="2"/>
      <c r="WOW393" s="2"/>
      <c r="WOX393" s="2"/>
      <c r="WOY393" s="2"/>
      <c r="WOZ393" s="2"/>
      <c r="WPA393" s="2"/>
      <c r="WPB393" s="2"/>
      <c r="WPC393" s="2"/>
      <c r="WPD393" s="2"/>
      <c r="WPE393" s="2"/>
      <c r="WPF393" s="2"/>
      <c r="WPG393" s="2"/>
      <c r="WPH393" s="2"/>
      <c r="WPI393" s="2"/>
      <c r="WPJ393" s="2"/>
      <c r="WPK393" s="2"/>
      <c r="WPL393" s="2"/>
      <c r="WPM393" s="2"/>
      <c r="WPN393" s="2"/>
      <c r="WPO393" s="2"/>
      <c r="WPP393" s="2"/>
      <c r="WPQ393" s="2"/>
      <c r="WPR393" s="2"/>
      <c r="WPS393" s="2"/>
      <c r="WPT393" s="2"/>
      <c r="WPU393" s="2"/>
      <c r="WPV393" s="2"/>
      <c r="WPW393" s="2"/>
      <c r="WPX393" s="2"/>
      <c r="WPY393" s="2"/>
      <c r="WPZ393" s="2"/>
      <c r="WQA393" s="2"/>
      <c r="WQB393" s="2"/>
      <c r="WQC393" s="2"/>
      <c r="WQD393" s="2"/>
      <c r="WQE393" s="2"/>
      <c r="WQF393" s="2"/>
      <c r="WQG393" s="2"/>
      <c r="WQH393" s="2"/>
      <c r="WQI393" s="2"/>
      <c r="WQJ393" s="2"/>
      <c r="WQK393" s="2"/>
      <c r="WQL393" s="2"/>
      <c r="WQM393" s="2"/>
      <c r="WQN393" s="2"/>
      <c r="WQO393" s="2"/>
      <c r="WQP393" s="2"/>
      <c r="WQQ393" s="2"/>
      <c r="WQR393" s="2"/>
      <c r="WQS393" s="2"/>
      <c r="WQT393" s="2"/>
      <c r="WQU393" s="2"/>
      <c r="WQV393" s="2"/>
      <c r="WQW393" s="2"/>
      <c r="WQX393" s="2"/>
      <c r="WQY393" s="2"/>
      <c r="WQZ393" s="2"/>
      <c r="WRA393" s="2"/>
      <c r="WRB393" s="2"/>
      <c r="WRC393" s="2"/>
      <c r="WRD393" s="2"/>
      <c r="WRE393" s="2"/>
      <c r="WRF393" s="2"/>
      <c r="WRG393" s="2"/>
      <c r="WRH393" s="2"/>
      <c r="WRI393" s="2"/>
      <c r="WRJ393" s="2"/>
      <c r="WRK393" s="2"/>
      <c r="WRL393" s="2"/>
      <c r="WRM393" s="2"/>
      <c r="WRN393" s="2"/>
      <c r="WRO393" s="2"/>
      <c r="WRP393" s="2"/>
      <c r="WRQ393" s="2"/>
      <c r="WRR393" s="2"/>
      <c r="WRS393" s="2"/>
      <c r="WRT393" s="2"/>
      <c r="WRU393" s="2"/>
      <c r="WRV393" s="2"/>
      <c r="WRW393" s="2"/>
      <c r="WRX393" s="2"/>
      <c r="WRY393" s="2"/>
      <c r="WRZ393" s="2"/>
      <c r="WSA393" s="2"/>
      <c r="WSB393" s="2"/>
      <c r="WSC393" s="2"/>
      <c r="WSD393" s="2"/>
      <c r="WSE393" s="2"/>
      <c r="WSF393" s="2"/>
      <c r="WSG393" s="2"/>
      <c r="WSH393" s="2"/>
      <c r="WSI393" s="2"/>
      <c r="WSJ393" s="2"/>
      <c r="WSK393" s="2"/>
      <c r="WSL393" s="2"/>
      <c r="WSM393" s="2"/>
      <c r="WSN393" s="2"/>
      <c r="WSO393" s="2"/>
      <c r="WSP393" s="2"/>
      <c r="WSQ393" s="2"/>
      <c r="WSR393" s="2"/>
      <c r="WSS393" s="2"/>
      <c r="WST393" s="2"/>
      <c r="WSU393" s="2"/>
      <c r="WSV393" s="2"/>
      <c r="WSW393" s="2"/>
      <c r="WSX393" s="2"/>
      <c r="WSY393" s="2"/>
      <c r="WSZ393" s="2"/>
      <c r="WTA393" s="2"/>
      <c r="WTB393" s="2"/>
      <c r="WTC393" s="2"/>
      <c r="WTD393" s="2"/>
      <c r="WTE393" s="2"/>
      <c r="WTF393" s="2"/>
      <c r="WTG393" s="2"/>
      <c r="WTH393" s="2"/>
      <c r="WTI393" s="2"/>
      <c r="WTJ393" s="2"/>
      <c r="WTK393" s="2"/>
      <c r="WTL393" s="2"/>
      <c r="WTM393" s="2"/>
      <c r="WTN393" s="2"/>
      <c r="WTO393" s="2"/>
      <c r="WTP393" s="2"/>
      <c r="WTQ393" s="2"/>
      <c r="WTR393" s="2"/>
      <c r="WTS393" s="2"/>
      <c r="WTT393" s="2"/>
      <c r="WTU393" s="2"/>
      <c r="WTV393" s="2"/>
      <c r="WTW393" s="2"/>
      <c r="WTX393" s="2"/>
      <c r="WTY393" s="2"/>
      <c r="WTZ393" s="2"/>
      <c r="WUA393" s="2"/>
      <c r="WUB393" s="2"/>
      <c r="WUC393" s="2"/>
      <c r="WUD393" s="2"/>
      <c r="WUE393" s="2"/>
      <c r="WUF393" s="2"/>
      <c r="WUG393" s="2"/>
      <c r="WUH393" s="2"/>
      <c r="WUI393" s="2"/>
      <c r="WUJ393" s="2"/>
      <c r="WUK393" s="2"/>
      <c r="WUL393" s="2"/>
      <c r="WUM393" s="2"/>
      <c r="WUN393" s="2"/>
      <c r="WUO393" s="2"/>
      <c r="WUP393" s="2"/>
      <c r="WUQ393" s="2"/>
      <c r="WUR393" s="2"/>
      <c r="WUS393" s="2"/>
      <c r="WUT393" s="2"/>
      <c r="WUU393" s="2"/>
      <c r="WUV393" s="2"/>
      <c r="WUW393" s="2"/>
      <c r="WUX393" s="2"/>
      <c r="WUY393" s="2"/>
      <c r="WUZ393" s="2"/>
      <c r="WVA393" s="2"/>
      <c r="WVB393" s="2"/>
      <c r="WVC393" s="2"/>
      <c r="WVD393" s="2"/>
      <c r="WVE393" s="2"/>
      <c r="WVF393" s="2"/>
      <c r="WVG393" s="2"/>
      <c r="WVH393" s="2"/>
      <c r="WVI393" s="2"/>
      <c r="WVJ393" s="2"/>
      <c r="WVK393" s="2"/>
      <c r="WVL393" s="2"/>
      <c r="WVM393" s="2"/>
      <c r="WVN393" s="2"/>
      <c r="WVO393" s="2"/>
      <c r="WVP393" s="2"/>
      <c r="WVQ393" s="2"/>
      <c r="WVR393" s="2"/>
      <c r="WVS393" s="2"/>
      <c r="WVT393" s="2"/>
      <c r="WVU393" s="2"/>
      <c r="WVV393" s="2"/>
      <c r="WVW393" s="2"/>
      <c r="WVX393" s="2"/>
      <c r="WVY393" s="2"/>
      <c r="WVZ393" s="2"/>
      <c r="WWA393" s="2"/>
      <c r="WWB393" s="2"/>
      <c r="WWC393" s="2"/>
      <c r="WWD393" s="2"/>
      <c r="WWE393" s="2"/>
      <c r="WWF393" s="2"/>
      <c r="WWG393" s="2"/>
      <c r="WWH393" s="2"/>
      <c r="WWI393" s="2"/>
      <c r="WWJ393" s="2"/>
      <c r="WWK393" s="2"/>
      <c r="WWL393" s="2"/>
      <c r="WWM393" s="2"/>
      <c r="WWN393" s="2"/>
      <c r="WWO393" s="2"/>
      <c r="WWP393" s="2"/>
      <c r="WWQ393" s="2"/>
      <c r="WWR393" s="2"/>
      <c r="WWS393" s="2"/>
      <c r="WWT393" s="2"/>
      <c r="WWU393" s="2"/>
      <c r="WWV393" s="2"/>
      <c r="WWW393" s="2"/>
      <c r="WWX393" s="2"/>
      <c r="WWY393" s="2"/>
      <c r="WWZ393" s="2"/>
      <c r="WXA393" s="2"/>
      <c r="WXB393" s="2"/>
      <c r="WXC393" s="2"/>
      <c r="WXD393" s="2"/>
      <c r="WXE393" s="2"/>
      <c r="WXF393" s="2"/>
      <c r="WXG393" s="2"/>
      <c r="WXH393" s="2"/>
      <c r="WXI393" s="2"/>
      <c r="WXJ393" s="2"/>
      <c r="WXK393" s="2"/>
      <c r="WXL393" s="2"/>
      <c r="WXM393" s="2"/>
      <c r="WXN393" s="2"/>
      <c r="WXO393" s="2"/>
      <c r="WXP393" s="2"/>
      <c r="WXQ393" s="2"/>
      <c r="WXR393" s="2"/>
      <c r="WXS393" s="2"/>
      <c r="WXT393" s="2"/>
      <c r="WXU393" s="2"/>
      <c r="WXV393" s="2"/>
      <c r="WXW393" s="2"/>
      <c r="WXX393" s="2"/>
      <c r="WXY393" s="2"/>
      <c r="WXZ393" s="2"/>
      <c r="WYA393" s="2"/>
      <c r="WYB393" s="2"/>
      <c r="WYC393" s="2"/>
      <c r="WYD393" s="2"/>
      <c r="WYE393" s="2"/>
      <c r="WYF393" s="2"/>
      <c r="WYG393" s="2"/>
      <c r="WYH393" s="2"/>
      <c r="WYI393" s="2"/>
      <c r="WYJ393" s="2"/>
      <c r="WYK393" s="2"/>
      <c r="WYL393" s="2"/>
      <c r="WYM393" s="2"/>
      <c r="WYN393" s="2"/>
      <c r="WYO393" s="2"/>
      <c r="WYP393" s="2"/>
      <c r="WYQ393" s="2"/>
      <c r="WYR393" s="2"/>
      <c r="WYS393" s="2"/>
      <c r="WYT393" s="2"/>
      <c r="WYU393" s="2"/>
      <c r="WYV393" s="2"/>
      <c r="WYW393" s="2"/>
      <c r="WYX393" s="2"/>
      <c r="WYY393" s="2"/>
      <c r="WYZ393" s="2"/>
      <c r="WZA393" s="2"/>
      <c r="WZB393" s="2"/>
      <c r="WZC393" s="2"/>
      <c r="WZD393" s="2"/>
      <c r="WZE393" s="2"/>
      <c r="WZF393" s="2"/>
      <c r="WZG393" s="2"/>
      <c r="WZH393" s="2"/>
      <c r="WZI393" s="2"/>
      <c r="WZJ393" s="2"/>
      <c r="WZK393" s="2"/>
      <c r="WZL393" s="2"/>
      <c r="WZM393" s="2"/>
      <c r="WZN393" s="2"/>
      <c r="WZO393" s="2"/>
      <c r="WZP393" s="2"/>
      <c r="WZQ393" s="2"/>
      <c r="WZR393" s="2"/>
      <c r="WZS393" s="2"/>
      <c r="WZT393" s="2"/>
      <c r="WZU393" s="2"/>
      <c r="WZV393" s="2"/>
      <c r="WZW393" s="2"/>
      <c r="WZX393" s="2"/>
      <c r="WZY393" s="2"/>
      <c r="WZZ393" s="2"/>
      <c r="XAA393" s="2"/>
      <c r="XAB393" s="2"/>
      <c r="XAC393" s="2"/>
      <c r="XAD393" s="2"/>
      <c r="XAE393" s="2"/>
      <c r="XAF393" s="2"/>
      <c r="XAG393" s="2"/>
      <c r="XAH393" s="2"/>
      <c r="XAI393" s="2"/>
      <c r="XAJ393" s="2"/>
      <c r="XAK393" s="2"/>
      <c r="XAL393" s="2"/>
      <c r="XAM393" s="2"/>
      <c r="XAN393" s="2"/>
      <c r="XAO393" s="2"/>
      <c r="XAP393" s="2"/>
      <c r="XAQ393" s="2"/>
      <c r="XAR393" s="2"/>
      <c r="XAS393" s="2"/>
      <c r="XAT393" s="2"/>
      <c r="XAU393" s="2"/>
      <c r="XAV393" s="2"/>
      <c r="XAW393" s="2"/>
      <c r="XAX393" s="2"/>
      <c r="XAY393" s="2"/>
      <c r="XAZ393" s="2"/>
      <c r="XBA393" s="2"/>
      <c r="XBB393" s="2"/>
      <c r="XBC393" s="2"/>
      <c r="XBD393" s="2"/>
      <c r="XBE393" s="2"/>
      <c r="XBF393" s="2"/>
      <c r="XBG393" s="2"/>
      <c r="XBH393" s="2"/>
      <c r="XBI393" s="2"/>
      <c r="XBJ393" s="2"/>
      <c r="XBK393" s="2"/>
      <c r="XBL393" s="2"/>
      <c r="XBM393" s="2"/>
      <c r="XBN393" s="2"/>
      <c r="XBO393" s="2"/>
      <c r="XBP393" s="2"/>
      <c r="XBQ393" s="2"/>
      <c r="XBR393" s="2"/>
      <c r="XBS393" s="2"/>
      <c r="XBT393" s="2"/>
      <c r="XBU393" s="2"/>
      <c r="XBV393" s="2"/>
      <c r="XBW393" s="2"/>
      <c r="XBX393" s="2"/>
      <c r="XBY393" s="2"/>
      <c r="XBZ393" s="2"/>
      <c r="XCA393" s="3"/>
      <c r="XCB393" s="3"/>
      <c r="XCC393" s="3"/>
      <c r="XCD393" s="3"/>
      <c r="XCE393" s="3"/>
      <c r="XCF393" s="3"/>
      <c r="XCG393" s="3"/>
      <c r="XCH393" s="3"/>
      <c r="XCI393" s="3"/>
      <c r="XCJ393" s="3"/>
      <c r="XCK393" s="3"/>
      <c r="XCL393" s="3"/>
      <c r="XCM393" s="3"/>
      <c r="XCN393" s="3"/>
      <c r="XCO393" s="3"/>
      <c r="XCP393" s="3"/>
      <c r="XCQ393" s="3"/>
      <c r="XCR393" s="3"/>
      <c r="XCS393" s="3"/>
      <c r="XCT393" s="3"/>
      <c r="XCU393" s="3"/>
      <c r="XCV393" s="3"/>
      <c r="XCW393" s="3"/>
      <c r="XCX393" s="3"/>
      <c r="XCY393" s="3"/>
      <c r="XCZ393" s="3"/>
      <c r="XDA393" s="3"/>
      <c r="XDB393" s="3"/>
      <c r="XDC393" s="3"/>
      <c r="XDD393" s="3"/>
      <c r="XDE393" s="3"/>
      <c r="XDF393" s="3"/>
      <c r="XDG393" s="3"/>
      <c r="XDH393" s="3"/>
      <c r="XDI393" s="3"/>
      <c r="XDJ393" s="3"/>
      <c r="XDK393" s="3"/>
      <c r="XDL393" s="3"/>
      <c r="XDM393" s="3"/>
      <c r="XDN393" s="3"/>
      <c r="XDO393" s="3"/>
      <c r="XDP393" s="3"/>
      <c r="XDQ393" s="3"/>
      <c r="XDR393" s="3"/>
      <c r="XDS393" s="3"/>
      <c r="XDT393" s="3"/>
      <c r="XDU393" s="3"/>
      <c r="XDV393" s="3"/>
      <c r="XDW393" s="3"/>
      <c r="XDX393" s="3"/>
      <c r="XDY393" s="3"/>
      <c r="XDZ393" s="3"/>
      <c r="XEA393" s="3"/>
      <c r="XEB393" s="3"/>
      <c r="XEC393" s="3"/>
      <c r="XED393" s="3"/>
      <c r="XEE393" s="3"/>
      <c r="XEF393" s="3"/>
      <c r="XEG393" s="3"/>
      <c r="XEH393" s="3"/>
      <c r="XEI393" s="3"/>
      <c r="XEJ393" s="3"/>
      <c r="XEK393" s="3"/>
      <c r="XEL393" s="3"/>
      <c r="XEM393" s="3"/>
      <c r="XEN393" s="3"/>
      <c r="XEO393" s="3"/>
      <c r="XEP393" s="3"/>
      <c r="XEQ393" s="3"/>
      <c r="XER393" s="3"/>
      <c r="XES393" s="3"/>
      <c r="XET393" s="3"/>
      <c r="XEU393" s="3"/>
      <c r="XEV393" s="3"/>
      <c r="XEW393" s="3"/>
      <c r="XEX393" s="3"/>
      <c r="XEY393" s="3"/>
      <c r="XEZ393" s="3"/>
      <c r="XFA393" s="3"/>
      <c r="XFB393" s="3"/>
      <c r="XFC393" s="3"/>
      <c r="XFD393" s="4"/>
    </row>
    <row r="394" customFormat="false" ht="105.75" hidden="false" customHeight="true" outlineLevel="0" collapsed="false">
      <c r="A394" s="2"/>
      <c r="B394" s="2"/>
      <c r="C394" s="97" t="s">
        <v>247</v>
      </c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8"/>
      <c r="O394" s="98"/>
    </row>
    <row r="395" customFormat="false" ht="12.75" hidden="false" customHeight="true" outlineLevel="0" collapsed="false">
      <c r="C395" s="99" t="s">
        <v>193</v>
      </c>
      <c r="D395" s="100" t="s">
        <v>4</v>
      </c>
      <c r="E395" s="100"/>
      <c r="F395" s="100"/>
      <c r="G395" s="90" t="s">
        <v>5</v>
      </c>
      <c r="H395" s="100" t="s">
        <v>6</v>
      </c>
      <c r="I395" s="100"/>
      <c r="J395" s="100"/>
      <c r="K395" s="100"/>
      <c r="L395" s="101" t="s">
        <v>194</v>
      </c>
      <c r="M395" s="101"/>
      <c r="N395" s="101"/>
      <c r="O395" s="101"/>
    </row>
    <row r="396" customFormat="false" ht="47.25" hidden="false" customHeight="true" outlineLevel="0" collapsed="false">
      <c r="C396" s="99"/>
      <c r="D396" s="49" t="s">
        <v>8</v>
      </c>
      <c r="E396" s="49" t="s">
        <v>9</v>
      </c>
      <c r="F396" s="49" t="s">
        <v>10</v>
      </c>
      <c r="G396" s="90"/>
      <c r="H396" s="10" t="s">
        <v>11</v>
      </c>
      <c r="I396" s="10" t="s">
        <v>195</v>
      </c>
      <c r="J396" s="10" t="s">
        <v>196</v>
      </c>
      <c r="K396" s="10" t="s">
        <v>197</v>
      </c>
      <c r="L396" s="49" t="s">
        <v>15</v>
      </c>
      <c r="M396" s="6" t="s">
        <v>16</v>
      </c>
      <c r="N396" s="6" t="s">
        <v>17</v>
      </c>
      <c r="O396" s="49" t="s">
        <v>18</v>
      </c>
    </row>
    <row r="397" customFormat="false" ht="27" hidden="false" customHeight="true" outlineLevel="0" collapsed="false">
      <c r="C397" s="99"/>
      <c r="D397" s="146" t="n">
        <v>77</v>
      </c>
      <c r="E397" s="146" t="n">
        <v>79</v>
      </c>
      <c r="F397" s="147" t="n">
        <v>335</v>
      </c>
      <c r="G397" s="146" t="n">
        <v>2350</v>
      </c>
      <c r="H397" s="146" t="n">
        <v>700</v>
      </c>
      <c r="I397" s="148" t="n">
        <v>1.2</v>
      </c>
      <c r="J397" s="146" t="n">
        <v>1.4</v>
      </c>
      <c r="K397" s="146" t="n">
        <v>60</v>
      </c>
      <c r="L397" s="146" t="n">
        <v>1100</v>
      </c>
      <c r="M397" s="148" t="n">
        <v>1100</v>
      </c>
      <c r="N397" s="146" t="n">
        <v>250</v>
      </c>
      <c r="O397" s="149" t="n">
        <v>12</v>
      </c>
      <c r="P397" s="28"/>
    </row>
    <row r="398" customFormat="false" ht="32.8" hidden="false" customHeight="false" outlineLevel="0" collapsed="false">
      <c r="C398" s="106" t="s">
        <v>198</v>
      </c>
      <c r="D398" s="150" t="n">
        <f aca="false">D397*25/100</f>
        <v>19.25</v>
      </c>
      <c r="E398" s="150" t="n">
        <f aca="false">E397*25/100</f>
        <v>19.75</v>
      </c>
      <c r="F398" s="150" t="n">
        <f aca="false">F397*25/100</f>
        <v>83.75</v>
      </c>
      <c r="G398" s="150" t="n">
        <f aca="false">G397*25/100</f>
        <v>587.5</v>
      </c>
      <c r="H398" s="150" t="n">
        <f aca="false">H397*25/100</f>
        <v>175</v>
      </c>
      <c r="I398" s="150" t="n">
        <f aca="false">I397*25/100</f>
        <v>0.3</v>
      </c>
      <c r="J398" s="150" t="n">
        <f aca="false">J397*25/100</f>
        <v>0.35</v>
      </c>
      <c r="K398" s="150" t="n">
        <f aca="false">K397*25/100</f>
        <v>15</v>
      </c>
      <c r="L398" s="150" t="n">
        <f aca="false">L397*25/100</f>
        <v>275</v>
      </c>
      <c r="M398" s="150" t="n">
        <f aca="false">M397*25/100</f>
        <v>275</v>
      </c>
      <c r="N398" s="150" t="n">
        <f aca="false">N397*25/100</f>
        <v>62.5</v>
      </c>
      <c r="O398" s="150" t="n">
        <f aca="false">O397*25/100</f>
        <v>3</v>
      </c>
    </row>
    <row r="399" customFormat="false" ht="39" hidden="false" customHeight="true" outlineLevel="0" collapsed="false">
      <c r="C399" s="108" t="s">
        <v>199</v>
      </c>
      <c r="D399" s="109" t="n">
        <v>20.11</v>
      </c>
      <c r="E399" s="109" t="n">
        <v>20.33</v>
      </c>
      <c r="F399" s="110" t="n">
        <v>82.62</v>
      </c>
      <c r="G399" s="109" t="n">
        <v>579.51</v>
      </c>
      <c r="H399" s="111" t="n">
        <v>117.37</v>
      </c>
      <c r="I399" s="112" t="n">
        <v>0.22</v>
      </c>
      <c r="J399" s="109" t="n">
        <v>0.35</v>
      </c>
      <c r="K399" s="109" t="n">
        <v>19.38</v>
      </c>
      <c r="L399" s="109" t="n">
        <v>211.16</v>
      </c>
      <c r="M399" s="121" t="n">
        <v>87.85</v>
      </c>
      <c r="N399" s="109" t="n">
        <v>351.72</v>
      </c>
      <c r="O399" s="151" t="n">
        <v>5.88</v>
      </c>
    </row>
    <row r="401" customFormat="false" ht="55.5" hidden="false" customHeight="true" outlineLevel="0" collapsed="false">
      <c r="C401" s="98" t="s">
        <v>248</v>
      </c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</row>
    <row r="402" customFormat="false" ht="30.75" hidden="false" customHeight="true" outlineLevel="0" collapsed="false">
      <c r="C402" s="99" t="s">
        <v>193</v>
      </c>
      <c r="D402" s="51" t="s">
        <v>4</v>
      </c>
      <c r="E402" s="51"/>
      <c r="F402" s="51"/>
      <c r="G402" s="49" t="s">
        <v>5</v>
      </c>
      <c r="H402" s="51" t="s">
        <v>6</v>
      </c>
      <c r="I402" s="51"/>
      <c r="J402" s="51"/>
      <c r="K402" s="51"/>
      <c r="L402" s="117" t="s">
        <v>194</v>
      </c>
      <c r="M402" s="117"/>
      <c r="N402" s="117"/>
      <c r="O402" s="117"/>
    </row>
    <row r="403" customFormat="false" ht="54" hidden="false" customHeight="true" outlineLevel="0" collapsed="false">
      <c r="C403" s="99"/>
      <c r="D403" s="49" t="s">
        <v>8</v>
      </c>
      <c r="E403" s="49" t="s">
        <v>9</v>
      </c>
      <c r="F403" s="49" t="s">
        <v>10</v>
      </c>
      <c r="G403" s="49"/>
      <c r="H403" s="10" t="s">
        <v>11</v>
      </c>
      <c r="I403" s="10" t="s">
        <v>195</v>
      </c>
      <c r="J403" s="10" t="s">
        <v>196</v>
      </c>
      <c r="K403" s="10" t="s">
        <v>197</v>
      </c>
      <c r="L403" s="49" t="s">
        <v>15</v>
      </c>
      <c r="M403" s="6" t="s">
        <v>16</v>
      </c>
      <c r="N403" s="6" t="s">
        <v>17</v>
      </c>
      <c r="O403" s="49" t="s">
        <v>18</v>
      </c>
    </row>
    <row r="404" customFormat="false" ht="15" hidden="false" customHeight="false" outlineLevel="0" collapsed="false">
      <c r="C404" s="99"/>
      <c r="D404" s="146" t="n">
        <v>77</v>
      </c>
      <c r="E404" s="146" t="n">
        <v>79</v>
      </c>
      <c r="F404" s="147" t="n">
        <v>335</v>
      </c>
      <c r="G404" s="146" t="n">
        <v>2350</v>
      </c>
      <c r="H404" s="146" t="n">
        <v>700</v>
      </c>
      <c r="I404" s="148" t="n">
        <v>1.2</v>
      </c>
      <c r="J404" s="146" t="n">
        <v>1.4</v>
      </c>
      <c r="K404" s="146" t="n">
        <v>60</v>
      </c>
      <c r="L404" s="146" t="n">
        <v>1100</v>
      </c>
      <c r="M404" s="148" t="n">
        <v>1100</v>
      </c>
      <c r="N404" s="146" t="n">
        <v>250</v>
      </c>
      <c r="O404" s="149" t="n">
        <v>12</v>
      </c>
    </row>
    <row r="405" customFormat="false" ht="37.5" hidden="false" customHeight="true" outlineLevel="0" collapsed="false">
      <c r="C405" s="106" t="s">
        <v>201</v>
      </c>
      <c r="D405" s="150" t="n">
        <f aca="false">D404*35/100</f>
        <v>26.95</v>
      </c>
      <c r="E405" s="150" t="n">
        <f aca="false">E404*35/100</f>
        <v>27.65</v>
      </c>
      <c r="F405" s="150" t="n">
        <f aca="false">F404*35/100</f>
        <v>117.25</v>
      </c>
      <c r="G405" s="150" t="n">
        <f aca="false">G404*35/100</f>
        <v>822.5</v>
      </c>
      <c r="H405" s="150" t="n">
        <v>245</v>
      </c>
      <c r="I405" s="150" t="n">
        <f aca="false">I404*35/100</f>
        <v>0.42</v>
      </c>
      <c r="J405" s="150" t="n">
        <f aca="false">J404*35/100</f>
        <v>0.49</v>
      </c>
      <c r="K405" s="150" t="n">
        <f aca="false">K404*35/100</f>
        <v>21</v>
      </c>
      <c r="L405" s="150" t="n">
        <f aca="false">L404*35/100</f>
        <v>385</v>
      </c>
      <c r="M405" s="150" t="n">
        <f aca="false">M404*35/100</f>
        <v>385</v>
      </c>
      <c r="N405" s="150" t="n">
        <f aca="false">N404*35/100</f>
        <v>87.5</v>
      </c>
      <c r="O405" s="150" t="n">
        <f aca="false">O404*35/100</f>
        <v>4.2</v>
      </c>
    </row>
    <row r="406" customFormat="false" ht="30.75" hidden="false" customHeight="true" outlineLevel="0" collapsed="false">
      <c r="C406" s="108" t="s">
        <v>202</v>
      </c>
      <c r="D406" s="109" t="n">
        <v>27.23</v>
      </c>
      <c r="E406" s="109" t="n">
        <v>27.61</v>
      </c>
      <c r="F406" s="110" t="n">
        <v>111.98</v>
      </c>
      <c r="G406" s="109" t="n">
        <v>808.65</v>
      </c>
      <c r="H406" s="109" t="n">
        <v>64.81</v>
      </c>
      <c r="I406" s="112" t="n">
        <v>0.96</v>
      </c>
      <c r="J406" s="109" t="n">
        <v>3.08</v>
      </c>
      <c r="K406" s="114" t="n">
        <v>44.85</v>
      </c>
      <c r="L406" s="109" t="n">
        <v>179.26</v>
      </c>
      <c r="M406" s="113" t="n">
        <v>107.26</v>
      </c>
      <c r="N406" s="114" t="n">
        <v>347</v>
      </c>
      <c r="O406" s="115" t="n">
        <v>6.46</v>
      </c>
    </row>
    <row r="407" customFormat="false" ht="36.75" hidden="false" customHeight="true" outlineLevel="0" collapsed="false"/>
    <row r="408" customFormat="false" ht="30.75" hidden="false" customHeight="true" outlineLevel="0" collapsed="false">
      <c r="B408" s="122"/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  <c r="AA408" s="122"/>
      <c r="AB408" s="122"/>
      <c r="AC408" s="122"/>
      <c r="AD408" s="122"/>
      <c r="AE408" s="122"/>
      <c r="AF408" s="122"/>
      <c r="AG408" s="122"/>
      <c r="AH408" s="122"/>
      <c r="AI408" s="122"/>
      <c r="AJ408" s="122"/>
      <c r="AK408" s="122"/>
      <c r="AL408" s="122"/>
      <c r="AM408" s="122"/>
      <c r="AN408" s="122"/>
      <c r="AO408" s="122"/>
    </row>
    <row r="409" s="4" customFormat="true" ht="15" hidden="false" customHeight="false" outlineLevel="0" collapsed="false">
      <c r="A409" s="123" t="s">
        <v>203</v>
      </c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 t="s">
        <v>204</v>
      </c>
      <c r="O409" s="123"/>
      <c r="P409" s="43"/>
    </row>
    <row r="410" s="4" customFormat="true" ht="15" hidden="false" customHeight="false" outlineLevel="0" collapsed="false">
      <c r="A410" s="123" t="s">
        <v>205</v>
      </c>
      <c r="B410" s="123"/>
      <c r="C410" s="123"/>
      <c r="D410" s="123"/>
      <c r="E410" s="123"/>
      <c r="F410" s="123"/>
      <c r="G410" s="123"/>
      <c r="H410" s="123"/>
      <c r="I410" s="123"/>
      <c r="J410" s="124" t="s">
        <v>206</v>
      </c>
      <c r="K410" s="124"/>
      <c r="L410" s="124"/>
      <c r="M410" s="124"/>
      <c r="N410" s="124"/>
      <c r="O410" s="124"/>
      <c r="P410" s="43"/>
    </row>
    <row r="411" s="4" customFormat="true" ht="15" hidden="false" customHeight="false" outlineLevel="0" collapsed="false">
      <c r="A411" s="125" t="s">
        <v>207</v>
      </c>
      <c r="B411" s="125"/>
      <c r="C411" s="123"/>
      <c r="D411" s="123"/>
      <c r="E411" s="123"/>
      <c r="F411" s="123"/>
      <c r="G411" s="123"/>
      <c r="H411" s="123"/>
      <c r="I411" s="123"/>
      <c r="J411" s="126" t="s">
        <v>208</v>
      </c>
      <c r="K411" s="126"/>
      <c r="L411" s="126"/>
      <c r="M411" s="126"/>
      <c r="N411" s="126"/>
      <c r="O411" s="126"/>
      <c r="P411" s="43"/>
    </row>
    <row r="412" s="4" customFormat="true" ht="15" hidden="false" customHeight="false" outlineLevel="0" collapsed="false">
      <c r="A412" s="123" t="s">
        <v>209</v>
      </c>
      <c r="B412" s="123"/>
      <c r="C412" s="123"/>
      <c r="D412" s="123"/>
      <c r="E412" s="123"/>
      <c r="F412" s="123"/>
      <c r="G412" s="123"/>
      <c r="H412" s="123"/>
      <c r="I412" s="123"/>
      <c r="J412" s="126" t="s">
        <v>210</v>
      </c>
      <c r="K412" s="126"/>
      <c r="L412" s="126"/>
      <c r="M412" s="126"/>
      <c r="N412" s="126"/>
      <c r="O412" s="126"/>
      <c r="P412" s="43"/>
    </row>
    <row r="413" s="4" customFormat="true" ht="15" hidden="false" customHeight="false" outlineLevel="0" collapsed="false">
      <c r="A413" s="125"/>
      <c r="B413" s="125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43"/>
    </row>
    <row r="414" s="4" customFormat="true" ht="15" hidden="false" customHeight="false" outlineLevel="0" collapsed="false">
      <c r="A414" s="128" t="s">
        <v>211</v>
      </c>
      <c r="B414" s="128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9"/>
      <c r="O414" s="129"/>
      <c r="P414" s="43"/>
    </row>
    <row r="415" customFormat="false" ht="15" hidden="false" customHeight="false" outlineLevel="0" collapsed="false">
      <c r="A415" s="130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</row>
    <row r="416" customFormat="false" ht="15" hidden="false" customHeight="false" outlineLevel="0" collapsed="false">
      <c r="A416" s="130"/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</row>
    <row r="417" customFormat="false" ht="15" hidden="false" customHeight="false" outlineLevel="0" collapsed="false">
      <c r="A417" s="130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</row>
    <row r="418" customFormat="false" ht="15" hidden="false" customHeight="false" outlineLevel="0" collapsed="false">
      <c r="A418" s="130"/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</row>
    <row r="419" customFormat="false" ht="15" hidden="false" customHeight="false" outlineLevel="0" collapsed="false">
      <c r="A419" s="130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</row>
    <row r="420" s="132" customFormat="true" ht="26.8" hidden="false" customHeight="false" outlineLevel="0" collapsed="false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XCA420" s="133"/>
      <c r="XCB420" s="133"/>
      <c r="XCC420" s="133"/>
      <c r="XCD420" s="133"/>
      <c r="XCE420" s="133"/>
      <c r="XCF420" s="133"/>
      <c r="XCG420" s="133"/>
      <c r="XCH420" s="133"/>
      <c r="XCI420" s="133"/>
      <c r="XCJ420" s="133"/>
      <c r="XCK420" s="133"/>
      <c r="XCL420" s="133"/>
      <c r="XCM420" s="133"/>
      <c r="XCN420" s="133"/>
      <c r="XCO420" s="133"/>
      <c r="XCP420" s="133"/>
      <c r="XCQ420" s="133"/>
      <c r="XCR420" s="133"/>
      <c r="XCS420" s="133"/>
      <c r="XCT420" s="133"/>
      <c r="XCU420" s="133"/>
      <c r="XCV420" s="133"/>
      <c r="XCW420" s="133"/>
      <c r="XCX420" s="133"/>
      <c r="XCY420" s="133"/>
      <c r="XCZ420" s="133"/>
      <c r="XDA420" s="133"/>
      <c r="XDB420" s="133"/>
      <c r="XDC420" s="133"/>
      <c r="XDD420" s="133"/>
      <c r="XDE420" s="133"/>
      <c r="XDF420" s="133"/>
      <c r="XDG420" s="133"/>
      <c r="XDH420" s="133"/>
      <c r="XDI420" s="133"/>
      <c r="XDJ420" s="133"/>
      <c r="XDK420" s="133"/>
      <c r="XDL420" s="133"/>
      <c r="XDM420" s="133"/>
      <c r="XDN420" s="133"/>
      <c r="XDO420" s="133"/>
      <c r="XDP420" s="133"/>
      <c r="XDQ420" s="133"/>
      <c r="XDR420" s="133"/>
      <c r="XDS420" s="133"/>
      <c r="XDT420" s="133"/>
      <c r="XDU420" s="133"/>
      <c r="XDV420" s="133"/>
      <c r="XDW420" s="133"/>
      <c r="XDX420" s="133"/>
      <c r="XDY420" s="133"/>
      <c r="XDZ420" s="133"/>
      <c r="XEA420" s="133"/>
      <c r="XEB420" s="133"/>
      <c r="XEC420" s="133"/>
      <c r="XED420" s="133"/>
      <c r="XEE420" s="133"/>
      <c r="XEF420" s="133"/>
      <c r="XEG420" s="133"/>
      <c r="XEH420" s="133"/>
      <c r="XEI420" s="133"/>
      <c r="XEJ420" s="133"/>
      <c r="XEK420" s="133"/>
      <c r="XEL420" s="133"/>
      <c r="XEM420" s="133"/>
      <c r="XEN420" s="133"/>
      <c r="XEO420" s="133"/>
      <c r="XEP420" s="133"/>
      <c r="XEQ420" s="133"/>
      <c r="XER420" s="133"/>
      <c r="XES420" s="133"/>
      <c r="XET420" s="133"/>
      <c r="XEU420" s="133"/>
      <c r="XEV420" s="133"/>
      <c r="XEW420" s="133"/>
      <c r="XEX420" s="133"/>
      <c r="XEY420" s="133"/>
      <c r="XEZ420" s="133"/>
      <c r="XFA420" s="133"/>
      <c r="XFB420" s="133"/>
      <c r="XFC420" s="133"/>
      <c r="XFD420" s="4"/>
    </row>
    <row r="421" customFormat="false" ht="13.8" hidden="false" customHeight="false" outlineLevel="0" collapsed="false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</row>
    <row r="422" customFormat="false" ht="13.8" hidden="false" customHeight="false" outlineLevel="0" collapsed="false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</row>
    <row r="425" customFormat="false" ht="13.8" hidden="false" customHeight="false" outlineLevel="0" collapsed="false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</row>
    <row r="426" customFormat="false" ht="25.5" hidden="false" customHeight="true" outlineLevel="0" collapsed="false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</row>
    <row r="427" customFormat="false" ht="54" hidden="false" customHeight="true" outlineLevel="0" collapsed="false">
      <c r="A427" s="135" t="s">
        <v>249</v>
      </c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</row>
    <row r="428" customFormat="false" ht="27" hidden="false" customHeight="true" outlineLevel="0" collapsed="false">
      <c r="A428" s="135"/>
      <c r="B428" s="135"/>
      <c r="C428" s="136" t="s">
        <v>250</v>
      </c>
      <c r="D428" s="136"/>
      <c r="E428" s="136"/>
      <c r="F428" s="136"/>
      <c r="G428" s="136"/>
      <c r="H428" s="136"/>
      <c r="I428" s="136"/>
      <c r="J428" s="136"/>
      <c r="K428" s="136"/>
      <c r="L428" s="136"/>
      <c r="M428" s="135"/>
      <c r="N428" s="135"/>
      <c r="O428" s="135"/>
    </row>
    <row r="429" customFormat="false" ht="22.05" hidden="false" customHeight="false" outlineLevel="0" collapsed="false">
      <c r="A429" s="137" t="s">
        <v>251</v>
      </c>
      <c r="B429" s="137"/>
      <c r="C429" s="137"/>
      <c r="D429" s="137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</row>
    <row r="430" customFormat="false" ht="22.05" hidden="false" customHeight="false" outlineLevel="0" collapsed="false">
      <c r="A430" s="137" t="s">
        <v>215</v>
      </c>
      <c r="B430" s="137"/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</row>
    <row r="431" customFormat="false" ht="17.35" hidden="false" customHeight="false" outlineLevel="0" collapsed="false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</row>
    <row r="432" customFormat="false" ht="13.8" hidden="false" customHeight="false" outlineLevel="0" collapsed="false">
      <c r="A432" s="139" t="s">
        <v>216</v>
      </c>
      <c r="B432" s="139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  <c r="N432" s="139"/>
      <c r="O432" s="139"/>
    </row>
    <row r="433" customFormat="false" ht="13.8" hidden="false" customHeight="false" outlineLevel="0" collapsed="false">
      <c r="A433" s="140" t="s">
        <v>217</v>
      </c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</row>
    <row r="434" customFormat="false" ht="13.8" hidden="false" customHeight="false" outlineLevel="0" collapsed="false">
      <c r="A434" s="140" t="s">
        <v>218</v>
      </c>
      <c r="B434" s="140"/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</row>
    <row r="435" customFormat="false" ht="13.8" hidden="false" customHeight="false" outlineLevel="0" collapsed="false">
      <c r="A435" s="140" t="s">
        <v>219</v>
      </c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</row>
    <row r="436" customFormat="false" ht="13.8" hidden="false" customHeight="false" outlineLevel="0" collapsed="false">
      <c r="A436" s="140" t="s">
        <v>220</v>
      </c>
      <c r="B436" s="140"/>
      <c r="C436" s="140"/>
      <c r="D436" s="140"/>
      <c r="E436" s="140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</row>
    <row r="437" customFormat="false" ht="13.8" hidden="false" customHeight="false" outlineLevel="0" collapsed="false">
      <c r="A437" s="140" t="s">
        <v>252</v>
      </c>
      <c r="B437" s="140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</row>
    <row r="445" customFormat="false" ht="17.35" hidden="false" customHeight="false" outlineLevel="0" collapsed="false">
      <c r="D445" s="141"/>
      <c r="E445" s="142" t="n">
        <v>45385</v>
      </c>
      <c r="F445" s="141"/>
    </row>
    <row r="446" customFormat="false" ht="17.35" hidden="false" customHeight="false" outlineLevel="0" collapsed="false">
      <c r="D446" s="143" t="s">
        <v>222</v>
      </c>
      <c r="E446" s="143"/>
      <c r="F446" s="143"/>
    </row>
  </sheetData>
  <mergeCells count="266">
    <mergeCell ref="A3:A5"/>
    <mergeCell ref="B3:B5"/>
    <mergeCell ref="C3:C5"/>
    <mergeCell ref="D3:D5"/>
    <mergeCell ref="E3:G4"/>
    <mergeCell ref="H3:H5"/>
    <mergeCell ref="I3:L4"/>
    <mergeCell ref="M3:P4"/>
    <mergeCell ref="A6:P6"/>
    <mergeCell ref="A7:A15"/>
    <mergeCell ref="B7:P7"/>
    <mergeCell ref="A16:C16"/>
    <mergeCell ref="A17:D17"/>
    <mergeCell ref="A18:A27"/>
    <mergeCell ref="B18:P18"/>
    <mergeCell ref="A28:D28"/>
    <mergeCell ref="A29:P29"/>
    <mergeCell ref="A30:A32"/>
    <mergeCell ref="B30:B32"/>
    <mergeCell ref="C30:C32"/>
    <mergeCell ref="D30:D32"/>
    <mergeCell ref="E30:G31"/>
    <mergeCell ref="H30:H32"/>
    <mergeCell ref="I30:L31"/>
    <mergeCell ref="M30:P31"/>
    <mergeCell ref="A33:P33"/>
    <mergeCell ref="A34:A42"/>
    <mergeCell ref="B34:P34"/>
    <mergeCell ref="A43:C43"/>
    <mergeCell ref="A44:D44"/>
    <mergeCell ref="A45:A53"/>
    <mergeCell ref="B45:P45"/>
    <mergeCell ref="A55:D55"/>
    <mergeCell ref="A56:P56"/>
    <mergeCell ref="A57:A59"/>
    <mergeCell ref="B57:B59"/>
    <mergeCell ref="C57:C59"/>
    <mergeCell ref="D57:D59"/>
    <mergeCell ref="E57:G58"/>
    <mergeCell ref="H57:H59"/>
    <mergeCell ref="I57:L58"/>
    <mergeCell ref="M57:P58"/>
    <mergeCell ref="A60:P60"/>
    <mergeCell ref="A61:A68"/>
    <mergeCell ref="B61:P61"/>
    <mergeCell ref="A69:D69"/>
    <mergeCell ref="A70:A75"/>
    <mergeCell ref="B70:P70"/>
    <mergeCell ref="A78:C78"/>
    <mergeCell ref="A79:D79"/>
    <mergeCell ref="A80:P80"/>
    <mergeCell ref="A81:A83"/>
    <mergeCell ref="B81:B83"/>
    <mergeCell ref="C81:C83"/>
    <mergeCell ref="D81:D83"/>
    <mergeCell ref="E81:G82"/>
    <mergeCell ref="H81:H83"/>
    <mergeCell ref="I81:L82"/>
    <mergeCell ref="M81:P82"/>
    <mergeCell ref="A84:P84"/>
    <mergeCell ref="A85:A92"/>
    <mergeCell ref="B85:P85"/>
    <mergeCell ref="A94:D94"/>
    <mergeCell ref="A95:P95"/>
    <mergeCell ref="A96:A105"/>
    <mergeCell ref="B96:P96"/>
    <mergeCell ref="A107:P109"/>
    <mergeCell ref="A110:A112"/>
    <mergeCell ref="B110:B112"/>
    <mergeCell ref="C110:C112"/>
    <mergeCell ref="D110:D112"/>
    <mergeCell ref="E110:G111"/>
    <mergeCell ref="H110:H112"/>
    <mergeCell ref="I110:L111"/>
    <mergeCell ref="M110:P111"/>
    <mergeCell ref="A113:P113"/>
    <mergeCell ref="A114:A121"/>
    <mergeCell ref="B114:P114"/>
    <mergeCell ref="A122:C122"/>
    <mergeCell ref="A123:D123"/>
    <mergeCell ref="A124:A131"/>
    <mergeCell ref="B124:P124"/>
    <mergeCell ref="A133:D133"/>
    <mergeCell ref="A135:A137"/>
    <mergeCell ref="B135:B137"/>
    <mergeCell ref="C135:C137"/>
    <mergeCell ref="D135:D137"/>
    <mergeCell ref="E135:G136"/>
    <mergeCell ref="H135:H137"/>
    <mergeCell ref="I135:L136"/>
    <mergeCell ref="M135:P136"/>
    <mergeCell ref="A138:P138"/>
    <mergeCell ref="A139:A146"/>
    <mergeCell ref="B139:P139"/>
    <mergeCell ref="A146:C146"/>
    <mergeCell ref="A147:D147"/>
    <mergeCell ref="A148:A154"/>
    <mergeCell ref="B148:P148"/>
    <mergeCell ref="A157:D157"/>
    <mergeCell ref="A160:A162"/>
    <mergeCell ref="B160:B162"/>
    <mergeCell ref="C160:C162"/>
    <mergeCell ref="D160:D162"/>
    <mergeCell ref="E160:G161"/>
    <mergeCell ref="H160:H162"/>
    <mergeCell ref="I160:L161"/>
    <mergeCell ref="M160:P161"/>
    <mergeCell ref="A163:P163"/>
    <mergeCell ref="A164:A171"/>
    <mergeCell ref="B164:P164"/>
    <mergeCell ref="A172:C172"/>
    <mergeCell ref="A173:D173"/>
    <mergeCell ref="A174:A182"/>
    <mergeCell ref="B174:P174"/>
    <mergeCell ref="A183:D183"/>
    <mergeCell ref="A184:P184"/>
    <mergeCell ref="A185:A187"/>
    <mergeCell ref="B185:B187"/>
    <mergeCell ref="C185:C187"/>
    <mergeCell ref="D185:D187"/>
    <mergeCell ref="E185:G186"/>
    <mergeCell ref="H185:H187"/>
    <mergeCell ref="I185:L186"/>
    <mergeCell ref="M185:P186"/>
    <mergeCell ref="A188:P188"/>
    <mergeCell ref="A189:A196"/>
    <mergeCell ref="B189:P189"/>
    <mergeCell ref="A197:D197"/>
    <mergeCell ref="A198:A205"/>
    <mergeCell ref="B198:P198"/>
    <mergeCell ref="A207:C207"/>
    <mergeCell ref="A208:D208"/>
    <mergeCell ref="A209:P210"/>
    <mergeCell ref="A212:P212"/>
    <mergeCell ref="A213:A220"/>
    <mergeCell ref="B213:P213"/>
    <mergeCell ref="A221:C221"/>
    <mergeCell ref="A222:D222"/>
    <mergeCell ref="A223:A231"/>
    <mergeCell ref="B223:P223"/>
    <mergeCell ref="A237:P237"/>
    <mergeCell ref="A238:A245"/>
    <mergeCell ref="B238:P238"/>
    <mergeCell ref="A246:D246"/>
    <mergeCell ref="A247:A253"/>
    <mergeCell ref="B247:P247"/>
    <mergeCell ref="A255:C255"/>
    <mergeCell ref="A256:D256"/>
    <mergeCell ref="A257:P258"/>
    <mergeCell ref="A259:A261"/>
    <mergeCell ref="B259:B261"/>
    <mergeCell ref="C259:C261"/>
    <mergeCell ref="D259:D261"/>
    <mergeCell ref="E259:G260"/>
    <mergeCell ref="H259:H261"/>
    <mergeCell ref="I259:L260"/>
    <mergeCell ref="M259:P260"/>
    <mergeCell ref="A262:P262"/>
    <mergeCell ref="A263:A269"/>
    <mergeCell ref="B263:P263"/>
    <mergeCell ref="A270:C270"/>
    <mergeCell ref="A271:D271"/>
    <mergeCell ref="A272:A279"/>
    <mergeCell ref="B272:P272"/>
    <mergeCell ref="A280:C280"/>
    <mergeCell ref="A281:D281"/>
    <mergeCell ref="A282:P283"/>
    <mergeCell ref="A284:A286"/>
    <mergeCell ref="B284:B286"/>
    <mergeCell ref="C284:C286"/>
    <mergeCell ref="D284:D286"/>
    <mergeCell ref="E284:G285"/>
    <mergeCell ref="H284:H286"/>
    <mergeCell ref="I284:L285"/>
    <mergeCell ref="M284:P285"/>
    <mergeCell ref="A287:P287"/>
    <mergeCell ref="A288:A296"/>
    <mergeCell ref="B288:P288"/>
    <mergeCell ref="A297:C297"/>
    <mergeCell ref="A298:D298"/>
    <mergeCell ref="A299:A308"/>
    <mergeCell ref="B299:P299"/>
    <mergeCell ref="A310:A312"/>
    <mergeCell ref="B310:B312"/>
    <mergeCell ref="C310:C312"/>
    <mergeCell ref="D310:D312"/>
    <mergeCell ref="E310:G311"/>
    <mergeCell ref="H310:H312"/>
    <mergeCell ref="I310:L311"/>
    <mergeCell ref="M310:P311"/>
    <mergeCell ref="A313:P313"/>
    <mergeCell ref="A314:A320"/>
    <mergeCell ref="B314:P314"/>
    <mergeCell ref="A321:C321"/>
    <mergeCell ref="A322:D322"/>
    <mergeCell ref="A323:A331"/>
    <mergeCell ref="B323:P323"/>
    <mergeCell ref="A333:C333"/>
    <mergeCell ref="A334:D334"/>
    <mergeCell ref="A335:P336"/>
    <mergeCell ref="A337:A339"/>
    <mergeCell ref="B337:B339"/>
    <mergeCell ref="C337:C339"/>
    <mergeCell ref="D337:D339"/>
    <mergeCell ref="E337:G338"/>
    <mergeCell ref="H337:H339"/>
    <mergeCell ref="I337:L338"/>
    <mergeCell ref="M337:P338"/>
    <mergeCell ref="A340:P340"/>
    <mergeCell ref="A341:A348"/>
    <mergeCell ref="B341:P341"/>
    <mergeCell ref="A349:D349"/>
    <mergeCell ref="A350:P350"/>
    <mergeCell ref="A351:A361"/>
    <mergeCell ref="B351:P351"/>
    <mergeCell ref="A363:P365"/>
    <mergeCell ref="A366:A368"/>
    <mergeCell ref="B366:B368"/>
    <mergeCell ref="C366:C368"/>
    <mergeCell ref="D366:D368"/>
    <mergeCell ref="E366:G367"/>
    <mergeCell ref="H366:H368"/>
    <mergeCell ref="I366:L367"/>
    <mergeCell ref="M366:P367"/>
    <mergeCell ref="A369:P369"/>
    <mergeCell ref="A370:A377"/>
    <mergeCell ref="B370:P370"/>
    <mergeCell ref="A378:C378"/>
    <mergeCell ref="A379:D379"/>
    <mergeCell ref="A380:A387"/>
    <mergeCell ref="B380:P380"/>
    <mergeCell ref="A388:D388"/>
    <mergeCell ref="C395:C397"/>
    <mergeCell ref="D395:F395"/>
    <mergeCell ref="G395:G396"/>
    <mergeCell ref="H395:K395"/>
    <mergeCell ref="L395:O395"/>
    <mergeCell ref="C401:O401"/>
    <mergeCell ref="C402:C404"/>
    <mergeCell ref="D402:F402"/>
    <mergeCell ref="G402:G403"/>
    <mergeCell ref="H402:K402"/>
    <mergeCell ref="L402:O402"/>
    <mergeCell ref="J410:O410"/>
    <mergeCell ref="A411:B411"/>
    <mergeCell ref="J411:O411"/>
    <mergeCell ref="J412:O412"/>
    <mergeCell ref="A413:B413"/>
    <mergeCell ref="A414:M414"/>
    <mergeCell ref="A420:O420"/>
    <mergeCell ref="A421:O421"/>
    <mergeCell ref="A422:O422"/>
    <mergeCell ref="A425:O425"/>
    <mergeCell ref="A426:O426"/>
    <mergeCell ref="A427:O427"/>
    <mergeCell ref="C428:L428"/>
    <mergeCell ref="A429:O429"/>
    <mergeCell ref="A430:O430"/>
    <mergeCell ref="A431:O431"/>
    <mergeCell ref="A432:O432"/>
    <mergeCell ref="A433:O433"/>
    <mergeCell ref="A434:O434"/>
    <mergeCell ref="A435:O435"/>
    <mergeCell ref="A436:O436"/>
    <mergeCell ref="A437:O437"/>
    <mergeCell ref="D446:F446"/>
  </mergeCells>
  <printOptions headings="false" gridLines="false" gridLinesSet="true" horizontalCentered="false" verticalCentered="false"/>
  <pageMargins left="0.252083333333333" right="0.252083333333333" top="0.383333333333333" bottom="1.01736111111111" header="0.118055555555556" footer="0.752083333333333"/>
  <pageSetup paperSize="9" scale="71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Roman,Обычный"&amp;12&amp;KffffffСтраниц&amp;R&amp;"Times New Roman,Обычный"&amp;12&amp;Kffffff&amp;P</oddFooter>
  </headerFooter>
  <rowBreaks count="16" manualBreakCount="16">
    <brk id="28" man="true" max="16383" min="0"/>
    <brk id="56" man="true" max="16383" min="0"/>
    <brk id="80" man="true" max="16383" min="0"/>
    <brk id="106" man="true" max="16383" min="0"/>
    <brk id="133" man="true" max="16383" min="0"/>
    <brk id="157" man="true" max="16383" min="0"/>
    <brk id="183" man="true" max="16383" min="0"/>
    <brk id="209" man="true" max="16383" min="0"/>
    <brk id="234" man="true" max="16383" min="0"/>
    <brk id="258" man="true" max="16383" min="0"/>
    <brk id="281" man="true" max="16383" min="0"/>
    <brk id="307" man="true" max="16383" min="0"/>
    <brk id="334" man="true" max="16383" min="0"/>
    <brk id="362" man="true" max="16383" min="0"/>
    <brk id="388" man="true" max="16383" min="0"/>
    <brk id="407" man="true" max="16383" min="0"/>
  </rowBreaks>
  <colBreaks count="2" manualBreakCount="2">
    <brk id="16" man="true" max="65535" min="0"/>
    <brk id="55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20727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Технолог</dc:creator>
  <dc:description/>
  <dc:language>ru-RU</dc:language>
  <cp:lastModifiedBy/>
  <cp:lastPrinted>2024-05-17T10:37:03Z</cp:lastPrinted>
  <dcterms:modified xsi:type="dcterms:W3CDTF">2024-05-23T15:43:33Z</dcterms:modified>
  <cp:revision>775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